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4E245AA-CC52-4E5C-B2D8-09EB77D1C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1" i="1" l="1"/>
  <c r="AD160" i="1" l="1"/>
  <c r="A12" i="1" l="1"/>
  <c r="D12" i="1" s="1"/>
  <c r="A13" i="1" l="1"/>
  <c r="D13" i="1" s="1"/>
  <c r="A14" i="1" l="1"/>
  <c r="AE161" i="1"/>
  <c r="R12" i="1"/>
  <c r="B1" i="1"/>
  <c r="AC160" i="1"/>
  <c r="AE160" i="1" s="1"/>
  <c r="AF13" i="1"/>
  <c r="X13" i="1"/>
  <c r="R248" i="1" s="1"/>
  <c r="S24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4" i="1"/>
  <c r="J23" i="1"/>
  <c r="AC13" i="1"/>
  <c r="Z13" i="1" s="1"/>
  <c r="E13" i="1"/>
  <c r="F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P15" i="1" l="1"/>
  <c r="A16" i="1"/>
  <c r="D15" i="1"/>
  <c r="E15" i="1" s="1"/>
  <c r="F15" i="1" s="1"/>
  <c r="J24" i="1"/>
  <c r="AA13" i="1"/>
  <c r="AB13" i="1" s="1"/>
  <c r="AE13" i="1" s="1"/>
  <c r="P16" i="1" l="1"/>
  <c r="A17" i="1"/>
  <c r="D16" i="1"/>
  <c r="E16" i="1" s="1"/>
  <c r="F16" i="1" s="1"/>
  <c r="R15" i="1"/>
  <c r="S15" i="1" s="1"/>
  <c r="J25" i="1"/>
  <c r="E14" i="1"/>
  <c r="F14" i="1" s="1"/>
  <c r="A18" i="1" l="1"/>
  <c r="D17" i="1"/>
  <c r="E17" i="1" s="1"/>
  <c r="F17" i="1" s="1"/>
  <c r="P17" i="1"/>
  <c r="R16" i="1"/>
  <c r="S16" i="1" s="1"/>
  <c r="J26" i="1"/>
  <c r="P14" i="1"/>
  <c r="P13" i="1"/>
  <c r="R17" i="1" l="1"/>
  <c r="S17" i="1" s="1"/>
  <c r="P18" i="1"/>
  <c r="D18" i="1"/>
  <c r="A19" i="1"/>
  <c r="J27" i="1"/>
  <c r="H14" i="1"/>
  <c r="H15" i="1" s="1"/>
  <c r="H16" i="1" s="1"/>
  <c r="H17" i="1" s="1"/>
  <c r="H18" i="1" s="1"/>
  <c r="U14" i="1"/>
  <c r="U15" i="1" s="1"/>
  <c r="U16" i="1" s="1"/>
  <c r="U17" i="1" s="1"/>
  <c r="U18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R14" i="1"/>
  <c r="S14" i="1" s="1"/>
  <c r="D19" i="1" l="1"/>
  <c r="A20" i="1"/>
  <c r="P19" i="1"/>
  <c r="E18" i="1"/>
  <c r="F18" i="1" s="1"/>
  <c r="H19" i="1"/>
  <c r="R18" i="1"/>
  <c r="S18" i="1" s="1"/>
  <c r="U19" i="1"/>
  <c r="T19" i="1"/>
  <c r="K15" i="1"/>
  <c r="C15" i="1"/>
  <c r="C16" i="1" s="1"/>
  <c r="C17" i="1" s="1"/>
  <c r="C18" i="1" s="1"/>
  <c r="J28" i="1"/>
  <c r="C19" i="1" l="1"/>
  <c r="L15" i="1"/>
  <c r="M15" i="1" s="1"/>
  <c r="N15" i="1" s="1"/>
  <c r="K16" i="1"/>
  <c r="H20" i="1"/>
  <c r="U20" i="1"/>
  <c r="R19" i="1"/>
  <c r="S19" i="1" s="1"/>
  <c r="T20" i="1"/>
  <c r="D20" i="1"/>
  <c r="A21" i="1"/>
  <c r="P20" i="1"/>
  <c r="E19" i="1"/>
  <c r="F19" i="1" s="1"/>
  <c r="J29" i="1"/>
  <c r="C20" i="1" l="1"/>
  <c r="A22" i="1"/>
  <c r="P21" i="1"/>
  <c r="D21" i="1"/>
  <c r="T21" i="1"/>
  <c r="H21" i="1"/>
  <c r="U21" i="1"/>
  <c r="R20" i="1"/>
  <c r="S20" i="1" s="1"/>
  <c r="L16" i="1"/>
  <c r="M16" i="1" s="1"/>
  <c r="N16" i="1" s="1"/>
  <c r="K17" i="1"/>
  <c r="E20" i="1"/>
  <c r="F20" i="1" s="1"/>
  <c r="J30" i="1"/>
  <c r="C21" i="1" l="1"/>
  <c r="E21" i="1"/>
  <c r="F21" i="1" s="1"/>
  <c r="L17" i="1"/>
  <c r="M17" i="1" s="1"/>
  <c r="N17" i="1" s="1"/>
  <c r="K18" i="1"/>
  <c r="U22" i="1"/>
  <c r="R21" i="1"/>
  <c r="S21" i="1" s="1"/>
  <c r="T22" i="1"/>
  <c r="H22" i="1"/>
  <c r="A23" i="1"/>
  <c r="D22" i="1"/>
  <c r="P22" i="1"/>
  <c r="J31" i="1"/>
  <c r="A5" i="1"/>
  <c r="C22" i="1" l="1"/>
  <c r="E22" i="1"/>
  <c r="F22" i="1" s="1"/>
  <c r="U23" i="1"/>
  <c r="R22" i="1"/>
  <c r="S22" i="1" s="1"/>
  <c r="T23" i="1"/>
  <c r="H23" i="1"/>
  <c r="L18" i="1"/>
  <c r="M18" i="1" s="1"/>
  <c r="N18" i="1" s="1"/>
  <c r="K19" i="1"/>
  <c r="P23" i="1"/>
  <c r="A24" i="1"/>
  <c r="D23" i="1"/>
  <c r="J32" i="1"/>
  <c r="E12" i="1"/>
  <c r="F12" i="1" s="1"/>
  <c r="C23" i="1" l="1"/>
  <c r="E23" i="1"/>
  <c r="F23" i="1" s="1"/>
  <c r="G24" i="1" s="1"/>
  <c r="P24" i="1"/>
  <c r="A25" i="1"/>
  <c r="D24" i="1"/>
  <c r="U24" i="1"/>
  <c r="R23" i="1"/>
  <c r="S23" i="1" s="1"/>
  <c r="T24" i="1"/>
  <c r="H24" i="1"/>
  <c r="L19" i="1"/>
  <c r="M19" i="1" s="1"/>
  <c r="N19" i="1" s="1"/>
  <c r="K20" i="1"/>
  <c r="G17" i="1"/>
  <c r="I17" i="1" s="1"/>
  <c r="O17" i="1" s="1"/>
  <c r="Q17" i="1" s="1"/>
  <c r="B17" i="1" s="1"/>
  <c r="G20" i="1"/>
  <c r="I20" i="1" s="1"/>
  <c r="G23" i="1"/>
  <c r="I23" i="1" s="1"/>
  <c r="G15" i="1"/>
  <c r="I15" i="1" s="1"/>
  <c r="O15" i="1" s="1"/>
  <c r="Q15" i="1" s="1"/>
  <c r="B15" i="1" s="1"/>
  <c r="G18" i="1"/>
  <c r="I18" i="1" s="1"/>
  <c r="O18" i="1" s="1"/>
  <c r="Q18" i="1" s="1"/>
  <c r="B18" i="1" s="1"/>
  <c r="G21" i="1"/>
  <c r="I21" i="1" s="1"/>
  <c r="G16" i="1"/>
  <c r="I16" i="1" s="1"/>
  <c r="O16" i="1" s="1"/>
  <c r="Q16" i="1" s="1"/>
  <c r="B16" i="1" s="1"/>
  <c r="G19" i="1"/>
  <c r="I19" i="1" s="1"/>
  <c r="G22" i="1"/>
  <c r="I22" i="1" s="1"/>
  <c r="J33" i="1"/>
  <c r="G13" i="1"/>
  <c r="I13" i="1" s="1"/>
  <c r="O13" i="1" s="1"/>
  <c r="Q13" i="1" s="1"/>
  <c r="G14" i="1"/>
  <c r="I14" i="1" s="1"/>
  <c r="O14" i="1" s="1"/>
  <c r="Q14" i="1" s="1"/>
  <c r="B14" i="1" s="1"/>
  <c r="I24" i="1" l="1"/>
  <c r="C24" i="1"/>
  <c r="E24" i="1"/>
  <c r="F24" i="1" s="1"/>
  <c r="A26" i="1"/>
  <c r="D25" i="1"/>
  <c r="P25" i="1"/>
  <c r="H25" i="1"/>
  <c r="U25" i="1"/>
  <c r="R24" i="1"/>
  <c r="S24" i="1" s="1"/>
  <c r="T25" i="1"/>
  <c r="O19" i="1"/>
  <c r="Q19" i="1" s="1"/>
  <c r="B19" i="1" s="1"/>
  <c r="L20" i="1"/>
  <c r="M20" i="1" s="1"/>
  <c r="N20" i="1" s="1"/>
  <c r="O20" i="1" s="1"/>
  <c r="Q20" i="1" s="1"/>
  <c r="B20" i="1" s="1"/>
  <c r="K21" i="1"/>
  <c r="J34" i="1"/>
  <c r="B13" i="1"/>
  <c r="C25" i="1" l="1"/>
  <c r="H26" i="1"/>
  <c r="U26" i="1"/>
  <c r="R25" i="1"/>
  <c r="S25" i="1" s="1"/>
  <c r="T26" i="1"/>
  <c r="E25" i="1"/>
  <c r="F25" i="1" s="1"/>
  <c r="G26" i="1" s="1"/>
  <c r="A27" i="1"/>
  <c r="D26" i="1"/>
  <c r="P26" i="1"/>
  <c r="G25" i="1"/>
  <c r="I25" i="1" s="1"/>
  <c r="L21" i="1"/>
  <c r="M21" i="1" s="1"/>
  <c r="N21" i="1" s="1"/>
  <c r="O21" i="1" s="1"/>
  <c r="Q21" i="1" s="1"/>
  <c r="B21" i="1" s="1"/>
  <c r="K22" i="1"/>
  <c r="J35" i="1"/>
  <c r="C26" i="1" l="1"/>
  <c r="I26" i="1"/>
  <c r="P27" i="1"/>
  <c r="A28" i="1"/>
  <c r="D27" i="1"/>
  <c r="L22" i="1"/>
  <c r="M22" i="1" s="1"/>
  <c r="N22" i="1" s="1"/>
  <c r="O22" i="1" s="1"/>
  <c r="Q22" i="1" s="1"/>
  <c r="B22" i="1" s="1"/>
  <c r="K23" i="1"/>
  <c r="U27" i="1"/>
  <c r="R26" i="1"/>
  <c r="S26" i="1" s="1"/>
  <c r="T27" i="1"/>
  <c r="H27" i="1"/>
  <c r="E26" i="1"/>
  <c r="F26" i="1" s="1"/>
  <c r="J36" i="1"/>
  <c r="C27" i="1" l="1"/>
  <c r="E27" i="1"/>
  <c r="F27" i="1" s="1"/>
  <c r="G28" i="1" s="1"/>
  <c r="P28" i="1"/>
  <c r="A29" i="1"/>
  <c r="D28" i="1"/>
  <c r="H28" i="1"/>
  <c r="U28" i="1"/>
  <c r="R27" i="1"/>
  <c r="S27" i="1" s="1"/>
  <c r="T28" i="1"/>
  <c r="G27" i="1"/>
  <c r="I27" i="1" s="1"/>
  <c r="L23" i="1"/>
  <c r="M23" i="1" s="1"/>
  <c r="N23" i="1" s="1"/>
  <c r="O23" i="1" s="1"/>
  <c r="Q23" i="1" s="1"/>
  <c r="B23" i="1" s="1"/>
  <c r="K24" i="1"/>
  <c r="J37" i="1"/>
  <c r="C28" i="1" l="1"/>
  <c r="I28" i="1"/>
  <c r="E28" i="1"/>
  <c r="F28" i="1" s="1"/>
  <c r="A30" i="1"/>
  <c r="D29" i="1"/>
  <c r="P29" i="1"/>
  <c r="T29" i="1"/>
  <c r="R28" i="1"/>
  <c r="S28" i="1" s="1"/>
  <c r="H29" i="1"/>
  <c r="U29" i="1"/>
  <c r="L24" i="1"/>
  <c r="M24" i="1" s="1"/>
  <c r="N24" i="1" s="1"/>
  <c r="O24" i="1" s="1"/>
  <c r="Q24" i="1" s="1"/>
  <c r="B24" i="1" s="1"/>
  <c r="K25" i="1"/>
  <c r="J38" i="1"/>
  <c r="C29" i="1" l="1"/>
  <c r="E29" i="1"/>
  <c r="F29" i="1" s="1"/>
  <c r="G30" i="1" s="1"/>
  <c r="A31" i="1"/>
  <c r="P30" i="1"/>
  <c r="D30" i="1"/>
  <c r="L25" i="1"/>
  <c r="M25" i="1" s="1"/>
  <c r="N25" i="1" s="1"/>
  <c r="O25" i="1" s="1"/>
  <c r="Q25" i="1" s="1"/>
  <c r="B25" i="1" s="1"/>
  <c r="K26" i="1"/>
  <c r="R29" i="1"/>
  <c r="S29" i="1" s="1"/>
  <c r="T30" i="1"/>
  <c r="H30" i="1"/>
  <c r="U30" i="1"/>
  <c r="G29" i="1"/>
  <c r="I29" i="1" s="1"/>
  <c r="J39" i="1"/>
  <c r="C30" i="1" l="1"/>
  <c r="E30" i="1"/>
  <c r="F30" i="1" s="1"/>
  <c r="L26" i="1"/>
  <c r="M26" i="1" s="1"/>
  <c r="N26" i="1" s="1"/>
  <c r="O26" i="1" s="1"/>
  <c r="Q26" i="1" s="1"/>
  <c r="B26" i="1" s="1"/>
  <c r="K27" i="1"/>
  <c r="H31" i="1"/>
  <c r="R30" i="1"/>
  <c r="S30" i="1" s="1"/>
  <c r="U31" i="1"/>
  <c r="T31" i="1"/>
  <c r="A32" i="1"/>
  <c r="D31" i="1"/>
  <c r="P31" i="1"/>
  <c r="I30" i="1"/>
  <c r="J40" i="1"/>
  <c r="C31" i="1" l="1"/>
  <c r="T32" i="1"/>
  <c r="U32" i="1"/>
  <c r="H32" i="1"/>
  <c r="R31" i="1"/>
  <c r="S31" i="1" s="1"/>
  <c r="L27" i="1"/>
  <c r="M27" i="1" s="1"/>
  <c r="N27" i="1" s="1"/>
  <c r="O27" i="1" s="1"/>
  <c r="Q27" i="1" s="1"/>
  <c r="B27" i="1" s="1"/>
  <c r="K28" i="1"/>
  <c r="E31" i="1"/>
  <c r="F31" i="1" s="1"/>
  <c r="G32" i="1" s="1"/>
  <c r="D32" i="1"/>
  <c r="A33" i="1"/>
  <c r="P32" i="1"/>
  <c r="G31" i="1"/>
  <c r="I31" i="1" s="1"/>
  <c r="J41" i="1"/>
  <c r="C32" i="1" l="1"/>
  <c r="I32" i="1"/>
  <c r="L28" i="1"/>
  <c r="M28" i="1" s="1"/>
  <c r="N28" i="1" s="1"/>
  <c r="O28" i="1" s="1"/>
  <c r="Q28" i="1" s="1"/>
  <c r="B28" i="1" s="1"/>
  <c r="K29" i="1"/>
  <c r="U33" i="1"/>
  <c r="R32" i="1"/>
  <c r="S32" i="1" s="1"/>
  <c r="T33" i="1"/>
  <c r="H33" i="1"/>
  <c r="A34" i="1"/>
  <c r="P33" i="1"/>
  <c r="D33" i="1"/>
  <c r="E32" i="1"/>
  <c r="F32" i="1" s="1"/>
  <c r="J42" i="1"/>
  <c r="C33" i="1" l="1"/>
  <c r="U34" i="1"/>
  <c r="R33" i="1"/>
  <c r="S33" i="1" s="1"/>
  <c r="T34" i="1"/>
  <c r="H34" i="1"/>
  <c r="G33" i="1"/>
  <c r="I33" i="1" s="1"/>
  <c r="E33" i="1"/>
  <c r="F33" i="1" s="1"/>
  <c r="G34" i="1" s="1"/>
  <c r="L29" i="1"/>
  <c r="M29" i="1" s="1"/>
  <c r="N29" i="1" s="1"/>
  <c r="O29" i="1" s="1"/>
  <c r="Q29" i="1" s="1"/>
  <c r="B29" i="1" s="1"/>
  <c r="K30" i="1"/>
  <c r="P34" i="1"/>
  <c r="D34" i="1"/>
  <c r="A35" i="1"/>
  <c r="J43" i="1"/>
  <c r="C34" i="1" l="1"/>
  <c r="I34" i="1"/>
  <c r="H35" i="1"/>
  <c r="U35" i="1"/>
  <c r="R34" i="1"/>
  <c r="S34" i="1" s="1"/>
  <c r="T35" i="1"/>
  <c r="L30" i="1"/>
  <c r="M30" i="1" s="1"/>
  <c r="N30" i="1" s="1"/>
  <c r="O30" i="1" s="1"/>
  <c r="Q30" i="1" s="1"/>
  <c r="B30" i="1" s="1"/>
  <c r="K31" i="1"/>
  <c r="E34" i="1"/>
  <c r="F34" i="1" s="1"/>
  <c r="A36" i="1"/>
  <c r="D35" i="1"/>
  <c r="P35" i="1"/>
  <c r="J44" i="1"/>
  <c r="C35" i="1" l="1"/>
  <c r="T36" i="1"/>
  <c r="H36" i="1"/>
  <c r="U36" i="1"/>
  <c r="R35" i="1"/>
  <c r="S35" i="1" s="1"/>
  <c r="P36" i="1"/>
  <c r="A37" i="1"/>
  <c r="D36" i="1"/>
  <c r="E35" i="1"/>
  <c r="F35" i="1" s="1"/>
  <c r="G36" i="1" s="1"/>
  <c r="G35" i="1"/>
  <c r="I35" i="1" s="1"/>
  <c r="L31" i="1"/>
  <c r="M31" i="1" s="1"/>
  <c r="N31" i="1" s="1"/>
  <c r="O31" i="1" s="1"/>
  <c r="Q31" i="1" s="1"/>
  <c r="B31" i="1" s="1"/>
  <c r="K32" i="1"/>
  <c r="J45" i="1"/>
  <c r="C36" i="1" l="1"/>
  <c r="I36" i="1"/>
  <c r="E36" i="1"/>
  <c r="F36" i="1" s="1"/>
  <c r="P37" i="1"/>
  <c r="A38" i="1"/>
  <c r="D37" i="1"/>
  <c r="U37" i="1"/>
  <c r="R36" i="1"/>
  <c r="S36" i="1" s="1"/>
  <c r="T37" i="1"/>
  <c r="H37" i="1"/>
  <c r="L32" i="1"/>
  <c r="M32" i="1" s="1"/>
  <c r="N32" i="1" s="1"/>
  <c r="O32" i="1" s="1"/>
  <c r="Q32" i="1" s="1"/>
  <c r="B32" i="1" s="1"/>
  <c r="K33" i="1"/>
  <c r="J46" i="1"/>
  <c r="C37" i="1" l="1"/>
  <c r="L33" i="1"/>
  <c r="M33" i="1" s="1"/>
  <c r="N33" i="1" s="1"/>
  <c r="O33" i="1" s="1"/>
  <c r="Q33" i="1" s="1"/>
  <c r="B33" i="1" s="1"/>
  <c r="K34" i="1"/>
  <c r="E37" i="1"/>
  <c r="F37" i="1" s="1"/>
  <c r="G38" i="1" s="1"/>
  <c r="D38" i="1"/>
  <c r="P38" i="1"/>
  <c r="A39" i="1"/>
  <c r="R37" i="1"/>
  <c r="S37" i="1" s="1"/>
  <c r="U38" i="1"/>
  <c r="T38" i="1"/>
  <c r="H38" i="1"/>
  <c r="G37" i="1"/>
  <c r="I37" i="1" s="1"/>
  <c r="J47" i="1"/>
  <c r="C38" i="1" l="1"/>
  <c r="I38" i="1"/>
  <c r="A40" i="1"/>
  <c r="P39" i="1"/>
  <c r="D39" i="1"/>
  <c r="H39" i="1"/>
  <c r="U39" i="1"/>
  <c r="R38" i="1"/>
  <c r="S38" i="1" s="1"/>
  <c r="T39" i="1"/>
  <c r="E38" i="1"/>
  <c r="F38" i="1" s="1"/>
  <c r="G39" i="1" s="1"/>
  <c r="L34" i="1"/>
  <c r="M34" i="1" s="1"/>
  <c r="N34" i="1" s="1"/>
  <c r="O34" i="1" s="1"/>
  <c r="Q34" i="1" s="1"/>
  <c r="B34" i="1" s="1"/>
  <c r="K35" i="1"/>
  <c r="J48" i="1"/>
  <c r="C39" i="1" l="1"/>
  <c r="I39" i="1"/>
  <c r="L35" i="1"/>
  <c r="M35" i="1" s="1"/>
  <c r="N35" i="1" s="1"/>
  <c r="O35" i="1" s="1"/>
  <c r="Q35" i="1" s="1"/>
  <c r="B35" i="1" s="1"/>
  <c r="K36" i="1"/>
  <c r="E39" i="1"/>
  <c r="F39" i="1" s="1"/>
  <c r="G40" i="1" s="1"/>
  <c r="U40" i="1"/>
  <c r="R39" i="1"/>
  <c r="S39" i="1" s="1"/>
  <c r="T40" i="1"/>
  <c r="H40" i="1"/>
  <c r="A41" i="1"/>
  <c r="D40" i="1"/>
  <c r="P40" i="1"/>
  <c r="J49" i="1"/>
  <c r="C40" i="1" l="1"/>
  <c r="U41" i="1"/>
  <c r="R40" i="1"/>
  <c r="S40" i="1" s="1"/>
  <c r="T41" i="1"/>
  <c r="H41" i="1"/>
  <c r="E40" i="1"/>
  <c r="F40" i="1" s="1"/>
  <c r="G41" i="1" s="1"/>
  <c r="I40" i="1"/>
  <c r="A42" i="1"/>
  <c r="D41" i="1"/>
  <c r="P41" i="1"/>
  <c r="L36" i="1"/>
  <c r="M36" i="1" s="1"/>
  <c r="N36" i="1" s="1"/>
  <c r="O36" i="1" s="1"/>
  <c r="Q36" i="1" s="1"/>
  <c r="B36" i="1" s="1"/>
  <c r="K37" i="1"/>
  <c r="J50" i="1"/>
  <c r="C41" i="1" l="1"/>
  <c r="I41" i="1"/>
  <c r="L37" i="1"/>
  <c r="M37" i="1" s="1"/>
  <c r="N37" i="1" s="1"/>
  <c r="O37" i="1" s="1"/>
  <c r="Q37" i="1" s="1"/>
  <c r="B37" i="1" s="1"/>
  <c r="K38" i="1"/>
  <c r="U42" i="1"/>
  <c r="R41" i="1"/>
  <c r="S41" i="1" s="1"/>
  <c r="T42" i="1"/>
  <c r="H42" i="1"/>
  <c r="E41" i="1"/>
  <c r="F41" i="1" s="1"/>
  <c r="G42" i="1" s="1"/>
  <c r="P42" i="1"/>
  <c r="A43" i="1"/>
  <c r="D42" i="1"/>
  <c r="J51" i="1"/>
  <c r="C42" i="1" l="1"/>
  <c r="I42" i="1"/>
  <c r="E42" i="1"/>
  <c r="F42" i="1" s="1"/>
  <c r="G43" i="1" s="1"/>
  <c r="D43" i="1"/>
  <c r="P43" i="1"/>
  <c r="A44" i="1"/>
  <c r="H43" i="1"/>
  <c r="T43" i="1"/>
  <c r="U43" i="1"/>
  <c r="R42" i="1"/>
  <c r="S42" i="1" s="1"/>
  <c r="L38" i="1"/>
  <c r="M38" i="1" s="1"/>
  <c r="N38" i="1" s="1"/>
  <c r="O38" i="1" s="1"/>
  <c r="Q38" i="1" s="1"/>
  <c r="B38" i="1" s="1"/>
  <c r="K39" i="1"/>
  <c r="J52" i="1"/>
  <c r="C43" i="1" l="1"/>
  <c r="D44" i="1"/>
  <c r="P44" i="1"/>
  <c r="A45" i="1"/>
  <c r="L39" i="1"/>
  <c r="M39" i="1" s="1"/>
  <c r="N39" i="1" s="1"/>
  <c r="O39" i="1" s="1"/>
  <c r="Q39" i="1" s="1"/>
  <c r="B39" i="1" s="1"/>
  <c r="K40" i="1"/>
  <c r="H44" i="1"/>
  <c r="U44" i="1"/>
  <c r="T44" i="1"/>
  <c r="R43" i="1"/>
  <c r="S43" i="1" s="1"/>
  <c r="C44" i="1" s="1"/>
  <c r="E43" i="1"/>
  <c r="F43" i="1" s="1"/>
  <c r="G44" i="1" s="1"/>
  <c r="I43" i="1"/>
  <c r="J53" i="1"/>
  <c r="I44" i="1" l="1"/>
  <c r="L40" i="1"/>
  <c r="M40" i="1" s="1"/>
  <c r="N40" i="1" s="1"/>
  <c r="O40" i="1" s="1"/>
  <c r="Q40" i="1" s="1"/>
  <c r="B40" i="1" s="1"/>
  <c r="K41" i="1"/>
  <c r="A46" i="1"/>
  <c r="P45" i="1"/>
  <c r="D45" i="1"/>
  <c r="R44" i="1"/>
  <c r="S44" i="1" s="1"/>
  <c r="C45" i="1" s="1"/>
  <c r="T45" i="1"/>
  <c r="U45" i="1"/>
  <c r="H45" i="1"/>
  <c r="E44" i="1"/>
  <c r="F44" i="1" s="1"/>
  <c r="G45" i="1" s="1"/>
  <c r="J54" i="1"/>
  <c r="I45" i="1" l="1"/>
  <c r="E45" i="1"/>
  <c r="F45" i="1" s="1"/>
  <c r="G46" i="1" s="1"/>
  <c r="U46" i="1"/>
  <c r="R45" i="1"/>
  <c r="S45" i="1" s="1"/>
  <c r="C46" i="1" s="1"/>
  <c r="T46" i="1"/>
  <c r="H46" i="1"/>
  <c r="P46" i="1"/>
  <c r="A47" i="1"/>
  <c r="D46" i="1"/>
  <c r="L41" i="1"/>
  <c r="M41" i="1" s="1"/>
  <c r="N41" i="1" s="1"/>
  <c r="O41" i="1" s="1"/>
  <c r="Q41" i="1" s="1"/>
  <c r="B41" i="1" s="1"/>
  <c r="K42" i="1"/>
  <c r="J55" i="1"/>
  <c r="U47" i="1" l="1"/>
  <c r="R46" i="1"/>
  <c r="S46" i="1" s="1"/>
  <c r="C47" i="1" s="1"/>
  <c r="T47" i="1"/>
  <c r="H47" i="1"/>
  <c r="L42" i="1"/>
  <c r="M42" i="1" s="1"/>
  <c r="N42" i="1" s="1"/>
  <c r="O42" i="1" s="1"/>
  <c r="Q42" i="1" s="1"/>
  <c r="B42" i="1" s="1"/>
  <c r="K43" i="1"/>
  <c r="E46" i="1"/>
  <c r="F46" i="1" s="1"/>
  <c r="G47" i="1" s="1"/>
  <c r="I46" i="1"/>
  <c r="D47" i="1"/>
  <c r="P47" i="1"/>
  <c r="A48" i="1"/>
  <c r="J56" i="1"/>
  <c r="I47" i="1" l="1"/>
  <c r="L43" i="1"/>
  <c r="M43" i="1" s="1"/>
  <c r="N43" i="1" s="1"/>
  <c r="O43" i="1" s="1"/>
  <c r="Q43" i="1" s="1"/>
  <c r="B43" i="1" s="1"/>
  <c r="K44" i="1"/>
  <c r="H48" i="1"/>
  <c r="U48" i="1"/>
  <c r="R47" i="1"/>
  <c r="S47" i="1" s="1"/>
  <c r="C48" i="1" s="1"/>
  <c r="T48" i="1"/>
  <c r="E47" i="1"/>
  <c r="F47" i="1" s="1"/>
  <c r="G48" i="1" s="1"/>
  <c r="D48" i="1"/>
  <c r="P48" i="1"/>
  <c r="A49" i="1"/>
  <c r="J57" i="1"/>
  <c r="I48" i="1" l="1"/>
  <c r="A50" i="1"/>
  <c r="D49" i="1"/>
  <c r="P49" i="1"/>
  <c r="H49" i="1"/>
  <c r="U49" i="1"/>
  <c r="T49" i="1"/>
  <c r="R48" i="1"/>
  <c r="S48" i="1" s="1"/>
  <c r="C49" i="1" s="1"/>
  <c r="E48" i="1"/>
  <c r="F48" i="1" s="1"/>
  <c r="G49" i="1" s="1"/>
  <c r="L44" i="1"/>
  <c r="M44" i="1" s="1"/>
  <c r="N44" i="1" s="1"/>
  <c r="O44" i="1" s="1"/>
  <c r="Q44" i="1" s="1"/>
  <c r="B44" i="1" s="1"/>
  <c r="K45" i="1"/>
  <c r="J58" i="1"/>
  <c r="I49" i="1" l="1"/>
  <c r="L45" i="1"/>
  <c r="M45" i="1" s="1"/>
  <c r="N45" i="1" s="1"/>
  <c r="O45" i="1" s="1"/>
  <c r="Q45" i="1" s="1"/>
  <c r="B45" i="1" s="1"/>
  <c r="K46" i="1"/>
  <c r="T50" i="1"/>
  <c r="H50" i="1"/>
  <c r="R49" i="1"/>
  <c r="S49" i="1" s="1"/>
  <c r="C50" i="1" s="1"/>
  <c r="U50" i="1"/>
  <c r="E49" i="1"/>
  <c r="F49" i="1" s="1"/>
  <c r="G50" i="1" s="1"/>
  <c r="P50" i="1"/>
  <c r="A51" i="1"/>
  <c r="D50" i="1"/>
  <c r="J59" i="1"/>
  <c r="I50" i="1" l="1"/>
  <c r="E50" i="1"/>
  <c r="F50" i="1" s="1"/>
  <c r="G51" i="1" s="1"/>
  <c r="P51" i="1"/>
  <c r="A52" i="1"/>
  <c r="D51" i="1"/>
  <c r="T51" i="1"/>
  <c r="H51" i="1"/>
  <c r="U51" i="1"/>
  <c r="R50" i="1"/>
  <c r="S50" i="1" s="1"/>
  <c r="C51" i="1" s="1"/>
  <c r="L46" i="1"/>
  <c r="M46" i="1" s="1"/>
  <c r="N46" i="1" s="1"/>
  <c r="O46" i="1" s="1"/>
  <c r="Q46" i="1" s="1"/>
  <c r="B46" i="1" s="1"/>
  <c r="K47" i="1"/>
  <c r="J60" i="1"/>
  <c r="I51" i="1" l="1"/>
  <c r="L47" i="1"/>
  <c r="M47" i="1" s="1"/>
  <c r="N47" i="1" s="1"/>
  <c r="O47" i="1" s="1"/>
  <c r="Q47" i="1" s="1"/>
  <c r="B47" i="1" s="1"/>
  <c r="K48" i="1"/>
  <c r="E51" i="1"/>
  <c r="F51" i="1" s="1"/>
  <c r="G52" i="1" s="1"/>
  <c r="P52" i="1"/>
  <c r="A53" i="1"/>
  <c r="D52" i="1"/>
  <c r="U52" i="1"/>
  <c r="R51" i="1"/>
  <c r="S51" i="1" s="1"/>
  <c r="C52" i="1" s="1"/>
  <c r="T52" i="1"/>
  <c r="H52" i="1"/>
  <c r="J61" i="1"/>
  <c r="E52" i="1" l="1"/>
  <c r="F52" i="1" s="1"/>
  <c r="G53" i="1" s="1"/>
  <c r="D53" i="1"/>
  <c r="P53" i="1"/>
  <c r="A54" i="1"/>
  <c r="H53" i="1"/>
  <c r="R52" i="1"/>
  <c r="S52" i="1" s="1"/>
  <c r="C53" i="1" s="1"/>
  <c r="T53" i="1"/>
  <c r="U53" i="1"/>
  <c r="I52" i="1"/>
  <c r="L48" i="1"/>
  <c r="M48" i="1" s="1"/>
  <c r="N48" i="1" s="1"/>
  <c r="O48" i="1" s="1"/>
  <c r="Q48" i="1" s="1"/>
  <c r="B48" i="1" s="1"/>
  <c r="K49" i="1"/>
  <c r="J62" i="1"/>
  <c r="L49" i="1" l="1"/>
  <c r="M49" i="1" s="1"/>
  <c r="N49" i="1" s="1"/>
  <c r="O49" i="1" s="1"/>
  <c r="Q49" i="1" s="1"/>
  <c r="B49" i="1" s="1"/>
  <c r="K50" i="1"/>
  <c r="A55" i="1"/>
  <c r="D54" i="1"/>
  <c r="P54" i="1"/>
  <c r="U54" i="1"/>
  <c r="R53" i="1"/>
  <c r="S53" i="1" s="1"/>
  <c r="C54" i="1" s="1"/>
  <c r="T54" i="1"/>
  <c r="H54" i="1"/>
  <c r="E53" i="1"/>
  <c r="F53" i="1" s="1"/>
  <c r="G54" i="1" s="1"/>
  <c r="I53" i="1"/>
  <c r="J63" i="1"/>
  <c r="R54" i="1" l="1"/>
  <c r="S54" i="1" s="1"/>
  <c r="C55" i="1" s="1"/>
  <c r="U55" i="1"/>
  <c r="T55" i="1"/>
  <c r="H55" i="1"/>
  <c r="E54" i="1"/>
  <c r="F54" i="1" s="1"/>
  <c r="G55" i="1" s="1"/>
  <c r="P55" i="1"/>
  <c r="A56" i="1"/>
  <c r="D55" i="1"/>
  <c r="I54" i="1"/>
  <c r="L50" i="1"/>
  <c r="M50" i="1" s="1"/>
  <c r="N50" i="1" s="1"/>
  <c r="O50" i="1" s="1"/>
  <c r="Q50" i="1" s="1"/>
  <c r="B50" i="1" s="1"/>
  <c r="K51" i="1"/>
  <c r="J64" i="1"/>
  <c r="I55" i="1" l="1"/>
  <c r="L51" i="1"/>
  <c r="M51" i="1" s="1"/>
  <c r="N51" i="1" s="1"/>
  <c r="O51" i="1" s="1"/>
  <c r="Q51" i="1" s="1"/>
  <c r="B51" i="1" s="1"/>
  <c r="K52" i="1"/>
  <c r="E55" i="1"/>
  <c r="F55" i="1" s="1"/>
  <c r="G56" i="1" s="1"/>
  <c r="P56" i="1"/>
  <c r="A57" i="1"/>
  <c r="D56" i="1"/>
  <c r="U56" i="1"/>
  <c r="R55" i="1"/>
  <c r="S55" i="1" s="1"/>
  <c r="C56" i="1" s="1"/>
  <c r="T56" i="1"/>
  <c r="H56" i="1"/>
  <c r="J65" i="1"/>
  <c r="I56" i="1" l="1"/>
  <c r="U57" i="1"/>
  <c r="T57" i="1"/>
  <c r="H57" i="1"/>
  <c r="R56" i="1"/>
  <c r="S56" i="1" s="1"/>
  <c r="C57" i="1" s="1"/>
  <c r="A58" i="1"/>
  <c r="P57" i="1"/>
  <c r="D57" i="1"/>
  <c r="L52" i="1"/>
  <c r="M52" i="1" s="1"/>
  <c r="N52" i="1" s="1"/>
  <c r="O52" i="1" s="1"/>
  <c r="Q52" i="1" s="1"/>
  <c r="B52" i="1" s="1"/>
  <c r="K53" i="1"/>
  <c r="E56" i="1"/>
  <c r="F56" i="1" s="1"/>
  <c r="G57" i="1" s="1"/>
  <c r="J66" i="1"/>
  <c r="I57" i="1" l="1"/>
  <c r="D58" i="1"/>
  <c r="A59" i="1"/>
  <c r="P58" i="1"/>
  <c r="H58" i="1"/>
  <c r="R57" i="1"/>
  <c r="S57" i="1" s="1"/>
  <c r="C58" i="1" s="1"/>
  <c r="U58" i="1"/>
  <c r="T58" i="1"/>
  <c r="L53" i="1"/>
  <c r="M53" i="1" s="1"/>
  <c r="N53" i="1" s="1"/>
  <c r="O53" i="1" s="1"/>
  <c r="Q53" i="1" s="1"/>
  <c r="B53" i="1" s="1"/>
  <c r="K54" i="1"/>
  <c r="E57" i="1"/>
  <c r="F57" i="1" s="1"/>
  <c r="G58" i="1" s="1"/>
  <c r="J67" i="1"/>
  <c r="I58" i="1" l="1"/>
  <c r="L54" i="1"/>
  <c r="M54" i="1" s="1"/>
  <c r="N54" i="1" s="1"/>
  <c r="O54" i="1" s="1"/>
  <c r="Q54" i="1" s="1"/>
  <c r="B54" i="1" s="1"/>
  <c r="K55" i="1"/>
  <c r="H59" i="1"/>
  <c r="U59" i="1"/>
  <c r="T59" i="1"/>
  <c r="R58" i="1"/>
  <c r="S58" i="1" s="1"/>
  <c r="C59" i="1" s="1"/>
  <c r="D59" i="1"/>
  <c r="P59" i="1"/>
  <c r="A60" i="1"/>
  <c r="E58" i="1"/>
  <c r="F58" i="1" s="1"/>
  <c r="G59" i="1" s="1"/>
  <c r="J68" i="1"/>
  <c r="I59" i="1" l="1"/>
  <c r="H60" i="1"/>
  <c r="R59" i="1"/>
  <c r="S59" i="1" s="1"/>
  <c r="C60" i="1" s="1"/>
  <c r="T60" i="1"/>
  <c r="U60" i="1"/>
  <c r="D60" i="1"/>
  <c r="P60" i="1"/>
  <c r="A61" i="1"/>
  <c r="L55" i="1"/>
  <c r="M55" i="1" s="1"/>
  <c r="N55" i="1" s="1"/>
  <c r="O55" i="1" s="1"/>
  <c r="Q55" i="1" s="1"/>
  <c r="B55" i="1" s="1"/>
  <c r="K56" i="1"/>
  <c r="E59" i="1"/>
  <c r="F59" i="1" s="1"/>
  <c r="G60" i="1" s="1"/>
  <c r="J69" i="1"/>
  <c r="I60" i="1" l="1"/>
  <c r="E60" i="1"/>
  <c r="F60" i="1" s="1"/>
  <c r="G61" i="1" s="1"/>
  <c r="R60" i="1"/>
  <c r="S60" i="1" s="1"/>
  <c r="C61" i="1" s="1"/>
  <c r="H61" i="1"/>
  <c r="U61" i="1"/>
  <c r="T61" i="1"/>
  <c r="L56" i="1"/>
  <c r="M56" i="1" s="1"/>
  <c r="N56" i="1" s="1"/>
  <c r="O56" i="1" s="1"/>
  <c r="Q56" i="1" s="1"/>
  <c r="B56" i="1" s="1"/>
  <c r="K57" i="1"/>
  <c r="D61" i="1"/>
  <c r="P61" i="1"/>
  <c r="A62" i="1"/>
  <c r="J70" i="1"/>
  <c r="I61" i="1" l="1"/>
  <c r="D62" i="1"/>
  <c r="P62" i="1"/>
  <c r="A63" i="1"/>
  <c r="H62" i="1"/>
  <c r="R61" i="1"/>
  <c r="S61" i="1" s="1"/>
  <c r="C62" i="1" s="1"/>
  <c r="U62" i="1"/>
  <c r="T62" i="1"/>
  <c r="E61" i="1"/>
  <c r="F61" i="1" s="1"/>
  <c r="G62" i="1" s="1"/>
  <c r="L57" i="1"/>
  <c r="M57" i="1" s="1"/>
  <c r="N57" i="1" s="1"/>
  <c r="O57" i="1" s="1"/>
  <c r="Q57" i="1" s="1"/>
  <c r="B57" i="1" s="1"/>
  <c r="K58" i="1"/>
  <c r="J71" i="1"/>
  <c r="I62" i="1" l="1"/>
  <c r="L58" i="1"/>
  <c r="M58" i="1" s="1"/>
  <c r="N58" i="1" s="1"/>
  <c r="O58" i="1" s="1"/>
  <c r="Q58" i="1" s="1"/>
  <c r="B58" i="1" s="1"/>
  <c r="K59" i="1"/>
  <c r="A64" i="1"/>
  <c r="D63" i="1"/>
  <c r="P63" i="1"/>
  <c r="T63" i="1"/>
  <c r="H63" i="1"/>
  <c r="U63" i="1"/>
  <c r="R62" i="1"/>
  <c r="S62" i="1" s="1"/>
  <c r="C63" i="1" s="1"/>
  <c r="E62" i="1"/>
  <c r="F62" i="1" s="1"/>
  <c r="G63" i="1" s="1"/>
  <c r="J72" i="1"/>
  <c r="T64" i="1" l="1"/>
  <c r="H64" i="1"/>
  <c r="U64" i="1"/>
  <c r="R63" i="1"/>
  <c r="S63" i="1" s="1"/>
  <c r="C64" i="1" s="1"/>
  <c r="I63" i="1"/>
  <c r="E63" i="1"/>
  <c r="F63" i="1" s="1"/>
  <c r="G64" i="1" s="1"/>
  <c r="D64" i="1"/>
  <c r="P64" i="1"/>
  <c r="A65" i="1"/>
  <c r="L59" i="1"/>
  <c r="M59" i="1" s="1"/>
  <c r="N59" i="1" s="1"/>
  <c r="O59" i="1" s="1"/>
  <c r="Q59" i="1" s="1"/>
  <c r="B59" i="1" s="1"/>
  <c r="K60" i="1"/>
  <c r="J73" i="1"/>
  <c r="I64" i="1" l="1"/>
  <c r="L60" i="1"/>
  <c r="M60" i="1" s="1"/>
  <c r="N60" i="1" s="1"/>
  <c r="O60" i="1" s="1"/>
  <c r="Q60" i="1" s="1"/>
  <c r="B60" i="1" s="1"/>
  <c r="K61" i="1"/>
  <c r="D65" i="1"/>
  <c r="A66" i="1"/>
  <c r="P65" i="1"/>
  <c r="T65" i="1"/>
  <c r="H65" i="1"/>
  <c r="U65" i="1"/>
  <c r="R64" i="1"/>
  <c r="S64" i="1" s="1"/>
  <c r="C65" i="1" s="1"/>
  <c r="E64" i="1"/>
  <c r="F64" i="1" s="1"/>
  <c r="G65" i="1" s="1"/>
  <c r="J74" i="1"/>
  <c r="I65" i="1" l="1"/>
  <c r="H66" i="1"/>
  <c r="R65" i="1"/>
  <c r="S65" i="1" s="1"/>
  <c r="C66" i="1" s="1"/>
  <c r="T66" i="1"/>
  <c r="U66" i="1"/>
  <c r="D66" i="1"/>
  <c r="P66" i="1"/>
  <c r="A67" i="1"/>
  <c r="E65" i="1"/>
  <c r="F65" i="1" s="1"/>
  <c r="G66" i="1" s="1"/>
  <c r="L61" i="1"/>
  <c r="M61" i="1" s="1"/>
  <c r="N61" i="1" s="1"/>
  <c r="O61" i="1" s="1"/>
  <c r="Q61" i="1" s="1"/>
  <c r="B61" i="1" s="1"/>
  <c r="K62" i="1"/>
  <c r="J75" i="1"/>
  <c r="I66" i="1" l="1"/>
  <c r="E66" i="1"/>
  <c r="F66" i="1" s="1"/>
  <c r="G67" i="1" s="1"/>
  <c r="R66" i="1"/>
  <c r="S66" i="1" s="1"/>
  <c r="C67" i="1" s="1"/>
  <c r="T67" i="1"/>
  <c r="U67" i="1"/>
  <c r="H67" i="1"/>
  <c r="L62" i="1"/>
  <c r="M62" i="1" s="1"/>
  <c r="N62" i="1" s="1"/>
  <c r="O62" i="1" s="1"/>
  <c r="Q62" i="1" s="1"/>
  <c r="B62" i="1" s="1"/>
  <c r="K63" i="1"/>
  <c r="A68" i="1"/>
  <c r="D67" i="1"/>
  <c r="P67" i="1"/>
  <c r="J76" i="1"/>
  <c r="U68" i="1" l="1"/>
  <c r="T68" i="1"/>
  <c r="R67" i="1"/>
  <c r="S67" i="1" s="1"/>
  <c r="C68" i="1" s="1"/>
  <c r="H68" i="1"/>
  <c r="E67" i="1"/>
  <c r="F67" i="1" s="1"/>
  <c r="G68" i="1" s="1"/>
  <c r="D68" i="1"/>
  <c r="P68" i="1"/>
  <c r="A69" i="1"/>
  <c r="L63" i="1"/>
  <c r="M63" i="1" s="1"/>
  <c r="N63" i="1" s="1"/>
  <c r="O63" i="1" s="1"/>
  <c r="Q63" i="1" s="1"/>
  <c r="B63" i="1" s="1"/>
  <c r="K64" i="1"/>
  <c r="I67" i="1"/>
  <c r="J77" i="1"/>
  <c r="I68" i="1" l="1"/>
  <c r="E68" i="1"/>
  <c r="F68" i="1" s="1"/>
  <c r="G69" i="1" s="1"/>
  <c r="L64" i="1"/>
  <c r="M64" i="1" s="1"/>
  <c r="N64" i="1" s="1"/>
  <c r="O64" i="1" s="1"/>
  <c r="Q64" i="1" s="1"/>
  <c r="B64" i="1" s="1"/>
  <c r="K65" i="1"/>
  <c r="A70" i="1"/>
  <c r="P69" i="1"/>
  <c r="D69" i="1"/>
  <c r="U69" i="1"/>
  <c r="R68" i="1"/>
  <c r="S68" i="1" s="1"/>
  <c r="C69" i="1" s="1"/>
  <c r="T69" i="1"/>
  <c r="H69" i="1"/>
  <c r="J78" i="1"/>
  <c r="P70" i="1" l="1"/>
  <c r="A71" i="1"/>
  <c r="D70" i="1"/>
  <c r="L65" i="1"/>
  <c r="M65" i="1" s="1"/>
  <c r="N65" i="1" s="1"/>
  <c r="O65" i="1" s="1"/>
  <c r="Q65" i="1" s="1"/>
  <c r="B65" i="1" s="1"/>
  <c r="K66" i="1"/>
  <c r="T70" i="1"/>
  <c r="H70" i="1"/>
  <c r="U70" i="1"/>
  <c r="R69" i="1"/>
  <c r="S69" i="1" s="1"/>
  <c r="C70" i="1" s="1"/>
  <c r="I69" i="1"/>
  <c r="E69" i="1"/>
  <c r="F69" i="1" s="1"/>
  <c r="G70" i="1" s="1"/>
  <c r="J79" i="1"/>
  <c r="I70" i="1" l="1"/>
  <c r="L66" i="1"/>
  <c r="M66" i="1" s="1"/>
  <c r="N66" i="1" s="1"/>
  <c r="O66" i="1" s="1"/>
  <c r="Q66" i="1" s="1"/>
  <c r="B66" i="1" s="1"/>
  <c r="K67" i="1"/>
  <c r="E70" i="1"/>
  <c r="F70" i="1" s="1"/>
  <c r="G71" i="1" s="1"/>
  <c r="P71" i="1"/>
  <c r="A72" i="1"/>
  <c r="D71" i="1"/>
  <c r="R70" i="1"/>
  <c r="S70" i="1" s="1"/>
  <c r="C71" i="1" s="1"/>
  <c r="U71" i="1"/>
  <c r="T71" i="1"/>
  <c r="H71" i="1"/>
  <c r="J80" i="1"/>
  <c r="U72" i="1" l="1"/>
  <c r="R71" i="1"/>
  <c r="S71" i="1" s="1"/>
  <c r="C72" i="1" s="1"/>
  <c r="H72" i="1"/>
  <c r="T72" i="1"/>
  <c r="E71" i="1"/>
  <c r="F71" i="1" s="1"/>
  <c r="G72" i="1" s="1"/>
  <c r="I71" i="1"/>
  <c r="P72" i="1"/>
  <c r="A73" i="1"/>
  <c r="D72" i="1"/>
  <c r="L67" i="1"/>
  <c r="M67" i="1" s="1"/>
  <c r="N67" i="1" s="1"/>
  <c r="O67" i="1" s="1"/>
  <c r="Q67" i="1" s="1"/>
  <c r="B67" i="1" s="1"/>
  <c r="K68" i="1"/>
  <c r="J81" i="1"/>
  <c r="I72" i="1" l="1"/>
  <c r="E72" i="1"/>
  <c r="F72" i="1" s="1"/>
  <c r="G73" i="1" s="1"/>
  <c r="P73" i="1"/>
  <c r="A74" i="1"/>
  <c r="D73" i="1"/>
  <c r="L68" i="1"/>
  <c r="M68" i="1" s="1"/>
  <c r="N68" i="1" s="1"/>
  <c r="O68" i="1" s="1"/>
  <c r="Q68" i="1" s="1"/>
  <c r="B68" i="1" s="1"/>
  <c r="K69" i="1"/>
  <c r="T73" i="1"/>
  <c r="U73" i="1"/>
  <c r="H73" i="1"/>
  <c r="R72" i="1"/>
  <c r="S72" i="1" s="1"/>
  <c r="C73" i="1" s="1"/>
  <c r="J82" i="1"/>
  <c r="I73" i="1" l="1"/>
  <c r="E73" i="1"/>
  <c r="F73" i="1" s="1"/>
  <c r="G74" i="1" s="1"/>
  <c r="A75" i="1"/>
  <c r="D74" i="1"/>
  <c r="P74" i="1"/>
  <c r="T74" i="1"/>
  <c r="H74" i="1"/>
  <c r="U74" i="1"/>
  <c r="R73" i="1"/>
  <c r="S73" i="1" s="1"/>
  <c r="C74" i="1" s="1"/>
  <c r="L69" i="1"/>
  <c r="M69" i="1" s="1"/>
  <c r="N69" i="1" s="1"/>
  <c r="O69" i="1" s="1"/>
  <c r="Q69" i="1" s="1"/>
  <c r="B69" i="1" s="1"/>
  <c r="K70" i="1"/>
  <c r="J83" i="1"/>
  <c r="L70" i="1" l="1"/>
  <c r="M70" i="1" s="1"/>
  <c r="N70" i="1" s="1"/>
  <c r="O70" i="1" s="1"/>
  <c r="Q70" i="1" s="1"/>
  <c r="B70" i="1" s="1"/>
  <c r="K71" i="1"/>
  <c r="H75" i="1"/>
  <c r="U75" i="1"/>
  <c r="R74" i="1"/>
  <c r="S74" i="1" s="1"/>
  <c r="C75" i="1" s="1"/>
  <c r="T75" i="1"/>
  <c r="E74" i="1"/>
  <c r="F74" i="1" s="1"/>
  <c r="G75" i="1" s="1"/>
  <c r="P75" i="1"/>
  <c r="A76" i="1"/>
  <c r="D75" i="1"/>
  <c r="I74" i="1"/>
  <c r="J84" i="1"/>
  <c r="I75" i="1" l="1"/>
  <c r="E75" i="1"/>
  <c r="F75" i="1" s="1"/>
  <c r="G76" i="1" s="1"/>
  <c r="D76" i="1"/>
  <c r="P76" i="1"/>
  <c r="A77" i="1"/>
  <c r="H76" i="1"/>
  <c r="U76" i="1"/>
  <c r="R75" i="1"/>
  <c r="S75" i="1" s="1"/>
  <c r="C76" i="1" s="1"/>
  <c r="T76" i="1"/>
  <c r="L71" i="1"/>
  <c r="M71" i="1" s="1"/>
  <c r="N71" i="1" s="1"/>
  <c r="O71" i="1" s="1"/>
  <c r="Q71" i="1" s="1"/>
  <c r="B71" i="1" s="1"/>
  <c r="K72" i="1"/>
  <c r="J85" i="1"/>
  <c r="A78" i="1" l="1"/>
  <c r="P77" i="1"/>
  <c r="D77" i="1"/>
  <c r="U77" i="1"/>
  <c r="T77" i="1"/>
  <c r="H77" i="1"/>
  <c r="R76" i="1"/>
  <c r="S76" i="1" s="1"/>
  <c r="C77" i="1" s="1"/>
  <c r="E76" i="1"/>
  <c r="F76" i="1" s="1"/>
  <c r="G77" i="1" s="1"/>
  <c r="L72" i="1"/>
  <c r="M72" i="1" s="1"/>
  <c r="N72" i="1" s="1"/>
  <c r="O72" i="1" s="1"/>
  <c r="Q72" i="1" s="1"/>
  <c r="B72" i="1" s="1"/>
  <c r="K73" i="1"/>
  <c r="I76" i="1"/>
  <c r="J86" i="1"/>
  <c r="I77" i="1" l="1"/>
  <c r="L73" i="1"/>
  <c r="M73" i="1" s="1"/>
  <c r="N73" i="1" s="1"/>
  <c r="O73" i="1" s="1"/>
  <c r="Q73" i="1" s="1"/>
  <c r="B73" i="1" s="1"/>
  <c r="K74" i="1"/>
  <c r="E77" i="1"/>
  <c r="F77" i="1" s="1"/>
  <c r="G78" i="1" s="1"/>
  <c r="T78" i="1"/>
  <c r="H78" i="1"/>
  <c r="U78" i="1"/>
  <c r="R77" i="1"/>
  <c r="S77" i="1" s="1"/>
  <c r="C78" i="1" s="1"/>
  <c r="A79" i="1"/>
  <c r="D78" i="1"/>
  <c r="P78" i="1"/>
  <c r="J87" i="1"/>
  <c r="I78" i="1" l="1"/>
  <c r="T79" i="1"/>
  <c r="H79" i="1"/>
  <c r="U79" i="1"/>
  <c r="R78" i="1"/>
  <c r="S78" i="1" s="1"/>
  <c r="C79" i="1" s="1"/>
  <c r="E78" i="1"/>
  <c r="F78" i="1" s="1"/>
  <c r="G79" i="1" s="1"/>
  <c r="L74" i="1"/>
  <c r="M74" i="1" s="1"/>
  <c r="N74" i="1" s="1"/>
  <c r="O74" i="1" s="1"/>
  <c r="Q74" i="1" s="1"/>
  <c r="B74" i="1" s="1"/>
  <c r="K75" i="1"/>
  <c r="A80" i="1"/>
  <c r="D79" i="1"/>
  <c r="P79" i="1"/>
  <c r="J88" i="1"/>
  <c r="I79" i="1" l="1"/>
  <c r="R79" i="1"/>
  <c r="S79" i="1" s="1"/>
  <c r="C80" i="1" s="1"/>
  <c r="T80" i="1"/>
  <c r="H80" i="1"/>
  <c r="U80" i="1"/>
  <c r="E79" i="1"/>
  <c r="F79" i="1" s="1"/>
  <c r="G80" i="1" s="1"/>
  <c r="D80" i="1"/>
  <c r="P80" i="1"/>
  <c r="A81" i="1"/>
  <c r="L75" i="1"/>
  <c r="M75" i="1" s="1"/>
  <c r="N75" i="1" s="1"/>
  <c r="O75" i="1" s="1"/>
  <c r="Q75" i="1" s="1"/>
  <c r="B75" i="1" s="1"/>
  <c r="K76" i="1"/>
  <c r="J89" i="1"/>
  <c r="I80" i="1" l="1"/>
  <c r="L76" i="1"/>
  <c r="M76" i="1" s="1"/>
  <c r="N76" i="1" s="1"/>
  <c r="O76" i="1" s="1"/>
  <c r="Q76" i="1" s="1"/>
  <c r="B76" i="1" s="1"/>
  <c r="K77" i="1"/>
  <c r="D81" i="1"/>
  <c r="A82" i="1"/>
  <c r="P81" i="1"/>
  <c r="T81" i="1"/>
  <c r="R80" i="1"/>
  <c r="S80" i="1" s="1"/>
  <c r="C81" i="1" s="1"/>
  <c r="H81" i="1"/>
  <c r="U81" i="1"/>
  <c r="E80" i="1"/>
  <c r="F80" i="1" s="1"/>
  <c r="G81" i="1" s="1"/>
  <c r="J90" i="1"/>
  <c r="I81" i="1" l="1"/>
  <c r="D82" i="1"/>
  <c r="P82" i="1"/>
  <c r="A83" i="1"/>
  <c r="E81" i="1"/>
  <c r="F81" i="1" s="1"/>
  <c r="G82" i="1" s="1"/>
  <c r="L77" i="1"/>
  <c r="M77" i="1" s="1"/>
  <c r="N77" i="1" s="1"/>
  <c r="O77" i="1" s="1"/>
  <c r="Q77" i="1" s="1"/>
  <c r="B77" i="1" s="1"/>
  <c r="K78" i="1"/>
  <c r="R81" i="1"/>
  <c r="S81" i="1" s="1"/>
  <c r="C82" i="1" s="1"/>
  <c r="T82" i="1"/>
  <c r="H82" i="1"/>
  <c r="U82" i="1"/>
  <c r="J91" i="1"/>
  <c r="I82" i="1" l="1"/>
  <c r="A84" i="1"/>
  <c r="D83" i="1"/>
  <c r="P83" i="1"/>
  <c r="H83" i="1"/>
  <c r="U83" i="1"/>
  <c r="R82" i="1"/>
  <c r="S82" i="1" s="1"/>
  <c r="C83" i="1" s="1"/>
  <c r="T83" i="1"/>
  <c r="E82" i="1"/>
  <c r="F82" i="1" s="1"/>
  <c r="G83" i="1" s="1"/>
  <c r="L78" i="1"/>
  <c r="M78" i="1" s="1"/>
  <c r="N78" i="1" s="1"/>
  <c r="O78" i="1" s="1"/>
  <c r="Q78" i="1" s="1"/>
  <c r="B78" i="1" s="1"/>
  <c r="K79" i="1"/>
  <c r="J92" i="1"/>
  <c r="I83" i="1" l="1"/>
  <c r="L79" i="1"/>
  <c r="M79" i="1" s="1"/>
  <c r="N79" i="1" s="1"/>
  <c r="O79" i="1" s="1"/>
  <c r="Q79" i="1" s="1"/>
  <c r="B79" i="1" s="1"/>
  <c r="K80" i="1"/>
  <c r="U84" i="1"/>
  <c r="T84" i="1"/>
  <c r="H84" i="1"/>
  <c r="R83" i="1"/>
  <c r="S83" i="1" s="1"/>
  <c r="C84" i="1" s="1"/>
  <c r="E83" i="1"/>
  <c r="F83" i="1" s="1"/>
  <c r="G84" i="1" s="1"/>
  <c r="A85" i="1"/>
  <c r="D84" i="1"/>
  <c r="P84" i="1"/>
  <c r="J93" i="1"/>
  <c r="I84" i="1" l="1"/>
  <c r="H85" i="1"/>
  <c r="U85" i="1"/>
  <c r="R84" i="1"/>
  <c r="S84" i="1" s="1"/>
  <c r="C85" i="1" s="1"/>
  <c r="T85" i="1"/>
  <c r="E84" i="1"/>
  <c r="F84" i="1" s="1"/>
  <c r="G85" i="1" s="1"/>
  <c r="A86" i="1"/>
  <c r="P85" i="1"/>
  <c r="D85" i="1"/>
  <c r="L80" i="1"/>
  <c r="M80" i="1" s="1"/>
  <c r="N80" i="1" s="1"/>
  <c r="O80" i="1" s="1"/>
  <c r="Q80" i="1" s="1"/>
  <c r="B80" i="1" s="1"/>
  <c r="K81" i="1"/>
  <c r="J94" i="1"/>
  <c r="I85" i="1" l="1"/>
  <c r="L81" i="1"/>
  <c r="M81" i="1" s="1"/>
  <c r="N81" i="1" s="1"/>
  <c r="O81" i="1" s="1"/>
  <c r="Q81" i="1" s="1"/>
  <c r="B81" i="1" s="1"/>
  <c r="K82" i="1"/>
  <c r="E85" i="1"/>
  <c r="F85" i="1" s="1"/>
  <c r="G86" i="1" s="1"/>
  <c r="U86" i="1"/>
  <c r="R85" i="1"/>
  <c r="S85" i="1" s="1"/>
  <c r="C86" i="1" s="1"/>
  <c r="H86" i="1"/>
  <c r="T86" i="1"/>
  <c r="P86" i="1"/>
  <c r="A87" i="1"/>
  <c r="D86" i="1"/>
  <c r="J95" i="1"/>
  <c r="I86" i="1" l="1"/>
  <c r="A88" i="1"/>
  <c r="D87" i="1"/>
  <c r="P87" i="1"/>
  <c r="E86" i="1"/>
  <c r="F86" i="1" s="1"/>
  <c r="G87" i="1" s="1"/>
  <c r="H87" i="1"/>
  <c r="U87" i="1"/>
  <c r="R86" i="1"/>
  <c r="S86" i="1" s="1"/>
  <c r="C87" i="1" s="1"/>
  <c r="T87" i="1"/>
  <c r="L82" i="1"/>
  <c r="M82" i="1" s="1"/>
  <c r="N82" i="1" s="1"/>
  <c r="O82" i="1" s="1"/>
  <c r="Q82" i="1" s="1"/>
  <c r="B82" i="1" s="1"/>
  <c r="K83" i="1"/>
  <c r="J96" i="1"/>
  <c r="I87" i="1" l="1"/>
  <c r="L83" i="1"/>
  <c r="M83" i="1" s="1"/>
  <c r="N83" i="1" s="1"/>
  <c r="O83" i="1" s="1"/>
  <c r="Q83" i="1" s="1"/>
  <c r="B83" i="1" s="1"/>
  <c r="K84" i="1"/>
  <c r="R87" i="1"/>
  <c r="S87" i="1" s="1"/>
  <c r="C88" i="1" s="1"/>
  <c r="T88" i="1"/>
  <c r="H88" i="1"/>
  <c r="U88" i="1"/>
  <c r="E87" i="1"/>
  <c r="F87" i="1" s="1"/>
  <c r="G88" i="1" s="1"/>
  <c r="P88" i="1"/>
  <c r="A89" i="1"/>
  <c r="D88" i="1"/>
  <c r="J97" i="1"/>
  <c r="I88" i="1" l="1"/>
  <c r="E88" i="1"/>
  <c r="F88" i="1" s="1"/>
  <c r="G89" i="1" s="1"/>
  <c r="D89" i="1"/>
  <c r="P89" i="1"/>
  <c r="A90" i="1"/>
  <c r="R88" i="1"/>
  <c r="S88" i="1" s="1"/>
  <c r="C89" i="1" s="1"/>
  <c r="T89" i="1"/>
  <c r="H89" i="1"/>
  <c r="U89" i="1"/>
  <c r="L84" i="1"/>
  <c r="M84" i="1" s="1"/>
  <c r="N84" i="1" s="1"/>
  <c r="O84" i="1" s="1"/>
  <c r="Q84" i="1" s="1"/>
  <c r="B84" i="1" s="1"/>
  <c r="K85" i="1"/>
  <c r="J98" i="1"/>
  <c r="L85" i="1" l="1"/>
  <c r="M85" i="1" s="1"/>
  <c r="N85" i="1" s="1"/>
  <c r="O85" i="1" s="1"/>
  <c r="Q85" i="1" s="1"/>
  <c r="B85" i="1" s="1"/>
  <c r="K86" i="1"/>
  <c r="P90" i="1"/>
  <c r="D90" i="1"/>
  <c r="A91" i="1"/>
  <c r="T90" i="1"/>
  <c r="H90" i="1"/>
  <c r="R89" i="1"/>
  <c r="S89" i="1" s="1"/>
  <c r="C90" i="1" s="1"/>
  <c r="U90" i="1"/>
  <c r="E89" i="1"/>
  <c r="F89" i="1" s="1"/>
  <c r="G90" i="1" s="1"/>
  <c r="I89" i="1"/>
  <c r="J99" i="1"/>
  <c r="I90" i="1" l="1"/>
  <c r="A92" i="1"/>
  <c r="P91" i="1"/>
  <c r="D91" i="1"/>
  <c r="E90" i="1"/>
  <c r="F90" i="1" s="1"/>
  <c r="G91" i="1" s="1"/>
  <c r="T91" i="1"/>
  <c r="H91" i="1"/>
  <c r="U91" i="1"/>
  <c r="R90" i="1"/>
  <c r="S90" i="1" s="1"/>
  <c r="C91" i="1" s="1"/>
  <c r="L86" i="1"/>
  <c r="M86" i="1" s="1"/>
  <c r="N86" i="1" s="1"/>
  <c r="O86" i="1" s="1"/>
  <c r="Q86" i="1" s="1"/>
  <c r="B86" i="1" s="1"/>
  <c r="K87" i="1"/>
  <c r="J100" i="1"/>
  <c r="I91" i="1" l="1"/>
  <c r="L87" i="1"/>
  <c r="M87" i="1" s="1"/>
  <c r="N87" i="1" s="1"/>
  <c r="O87" i="1" s="1"/>
  <c r="Q87" i="1" s="1"/>
  <c r="B87" i="1" s="1"/>
  <c r="K88" i="1"/>
  <c r="E91" i="1"/>
  <c r="F91" i="1" s="1"/>
  <c r="G92" i="1" s="1"/>
  <c r="U92" i="1"/>
  <c r="T92" i="1"/>
  <c r="H92" i="1"/>
  <c r="R91" i="1"/>
  <c r="S91" i="1" s="1"/>
  <c r="C92" i="1" s="1"/>
  <c r="P92" i="1"/>
  <c r="A93" i="1"/>
  <c r="D92" i="1"/>
  <c r="J101" i="1"/>
  <c r="I92" i="1" l="1"/>
  <c r="E92" i="1"/>
  <c r="F92" i="1" s="1"/>
  <c r="G93" i="1" s="1"/>
  <c r="P93" i="1"/>
  <c r="D93" i="1"/>
  <c r="A94" i="1"/>
  <c r="H93" i="1"/>
  <c r="U93" i="1"/>
  <c r="T93" i="1"/>
  <c r="R92" i="1"/>
  <c r="S92" i="1" s="1"/>
  <c r="C93" i="1" s="1"/>
  <c r="L88" i="1"/>
  <c r="M88" i="1" s="1"/>
  <c r="N88" i="1" s="1"/>
  <c r="O88" i="1" s="1"/>
  <c r="Q88" i="1" s="1"/>
  <c r="B88" i="1" s="1"/>
  <c r="K89" i="1"/>
  <c r="J102" i="1"/>
  <c r="L89" i="1" l="1"/>
  <c r="M89" i="1" s="1"/>
  <c r="N89" i="1" s="1"/>
  <c r="O89" i="1" s="1"/>
  <c r="Q89" i="1" s="1"/>
  <c r="B89" i="1" s="1"/>
  <c r="K90" i="1"/>
  <c r="P94" i="1"/>
  <c r="A95" i="1"/>
  <c r="D94" i="1"/>
  <c r="E93" i="1"/>
  <c r="F93" i="1" s="1"/>
  <c r="G94" i="1" s="1"/>
  <c r="T94" i="1"/>
  <c r="H94" i="1"/>
  <c r="U94" i="1"/>
  <c r="R93" i="1"/>
  <c r="S93" i="1" s="1"/>
  <c r="C94" i="1" s="1"/>
  <c r="I93" i="1"/>
  <c r="J103" i="1"/>
  <c r="I94" i="1" l="1"/>
  <c r="E94" i="1"/>
  <c r="F94" i="1" s="1"/>
  <c r="G95" i="1" s="1"/>
  <c r="A96" i="1"/>
  <c r="P95" i="1"/>
  <c r="D95" i="1"/>
  <c r="U95" i="1"/>
  <c r="R94" i="1"/>
  <c r="S94" i="1" s="1"/>
  <c r="C95" i="1" s="1"/>
  <c r="T95" i="1"/>
  <c r="H95" i="1"/>
  <c r="L90" i="1"/>
  <c r="M90" i="1" s="1"/>
  <c r="N90" i="1" s="1"/>
  <c r="O90" i="1" s="1"/>
  <c r="Q90" i="1" s="1"/>
  <c r="B90" i="1" s="1"/>
  <c r="K91" i="1"/>
  <c r="J104" i="1"/>
  <c r="I95" i="1" l="1"/>
  <c r="E95" i="1"/>
  <c r="F95" i="1" s="1"/>
  <c r="G96" i="1" s="1"/>
  <c r="R95" i="1"/>
  <c r="S95" i="1" s="1"/>
  <c r="C96" i="1" s="1"/>
  <c r="T96" i="1"/>
  <c r="H96" i="1"/>
  <c r="U96" i="1"/>
  <c r="D96" i="1"/>
  <c r="P96" i="1"/>
  <c r="A97" i="1"/>
  <c r="L91" i="1"/>
  <c r="M91" i="1" s="1"/>
  <c r="N91" i="1" s="1"/>
  <c r="O91" i="1" s="1"/>
  <c r="Q91" i="1" s="1"/>
  <c r="B91" i="1" s="1"/>
  <c r="K92" i="1"/>
  <c r="J105" i="1"/>
  <c r="I96" i="1" l="1"/>
  <c r="E96" i="1"/>
  <c r="F96" i="1" s="1"/>
  <c r="G97" i="1" s="1"/>
  <c r="L92" i="1"/>
  <c r="M92" i="1" s="1"/>
  <c r="N92" i="1" s="1"/>
  <c r="O92" i="1" s="1"/>
  <c r="Q92" i="1" s="1"/>
  <c r="B92" i="1" s="1"/>
  <c r="K93" i="1"/>
  <c r="A98" i="1"/>
  <c r="D97" i="1"/>
  <c r="P97" i="1"/>
  <c r="T97" i="1"/>
  <c r="H97" i="1"/>
  <c r="U97" i="1"/>
  <c r="R96" i="1"/>
  <c r="S96" i="1" s="1"/>
  <c r="C97" i="1" s="1"/>
  <c r="J106" i="1"/>
  <c r="U98" i="1" l="1"/>
  <c r="R97" i="1"/>
  <c r="S97" i="1" s="1"/>
  <c r="C98" i="1" s="1"/>
  <c r="T98" i="1"/>
  <c r="H98" i="1"/>
  <c r="E97" i="1"/>
  <c r="F97" i="1" s="1"/>
  <c r="G98" i="1" s="1"/>
  <c r="D98" i="1"/>
  <c r="P98" i="1"/>
  <c r="A99" i="1"/>
  <c r="L93" i="1"/>
  <c r="M93" i="1" s="1"/>
  <c r="N93" i="1" s="1"/>
  <c r="O93" i="1" s="1"/>
  <c r="Q93" i="1" s="1"/>
  <c r="B93" i="1" s="1"/>
  <c r="K94" i="1"/>
  <c r="I97" i="1"/>
  <c r="J107" i="1"/>
  <c r="I98" i="1" l="1"/>
  <c r="E98" i="1"/>
  <c r="F98" i="1" s="1"/>
  <c r="G99" i="1" s="1"/>
  <c r="L94" i="1"/>
  <c r="M94" i="1" s="1"/>
  <c r="N94" i="1" s="1"/>
  <c r="O94" i="1" s="1"/>
  <c r="Q94" i="1" s="1"/>
  <c r="B94" i="1" s="1"/>
  <c r="K95" i="1"/>
  <c r="D99" i="1"/>
  <c r="P99" i="1"/>
  <c r="A100" i="1"/>
  <c r="R98" i="1"/>
  <c r="S98" i="1" s="1"/>
  <c r="C99" i="1" s="1"/>
  <c r="T99" i="1"/>
  <c r="H99" i="1"/>
  <c r="U99" i="1"/>
  <c r="J108" i="1"/>
  <c r="U100" i="1" l="1"/>
  <c r="H100" i="1"/>
  <c r="R99" i="1"/>
  <c r="S99" i="1" s="1"/>
  <c r="C100" i="1" s="1"/>
  <c r="T100" i="1"/>
  <c r="E99" i="1"/>
  <c r="F99" i="1" s="1"/>
  <c r="G100" i="1" s="1"/>
  <c r="L95" i="1"/>
  <c r="M95" i="1" s="1"/>
  <c r="N95" i="1" s="1"/>
  <c r="O95" i="1" s="1"/>
  <c r="Q95" i="1" s="1"/>
  <c r="B95" i="1" s="1"/>
  <c r="K96" i="1"/>
  <c r="P100" i="1"/>
  <c r="A101" i="1"/>
  <c r="D100" i="1"/>
  <c r="I99" i="1"/>
  <c r="J109" i="1"/>
  <c r="I100" i="1" l="1"/>
  <c r="E100" i="1"/>
  <c r="F100" i="1" s="1"/>
  <c r="G101" i="1" s="1"/>
  <c r="P101" i="1"/>
  <c r="A102" i="1"/>
  <c r="D101" i="1"/>
  <c r="T101" i="1"/>
  <c r="H101" i="1"/>
  <c r="R100" i="1"/>
  <c r="S100" i="1" s="1"/>
  <c r="C101" i="1" s="1"/>
  <c r="U101" i="1"/>
  <c r="L96" i="1"/>
  <c r="M96" i="1" s="1"/>
  <c r="N96" i="1" s="1"/>
  <c r="O96" i="1" s="1"/>
  <c r="Q96" i="1" s="1"/>
  <c r="B96" i="1" s="1"/>
  <c r="K97" i="1"/>
  <c r="J110" i="1"/>
  <c r="I101" i="1" l="1"/>
  <c r="E101" i="1"/>
  <c r="F101" i="1" s="1"/>
  <c r="G102" i="1" s="1"/>
  <c r="P102" i="1"/>
  <c r="D102" i="1"/>
  <c r="A103" i="1"/>
  <c r="R101" i="1"/>
  <c r="S101" i="1" s="1"/>
  <c r="C102" i="1" s="1"/>
  <c r="T102" i="1"/>
  <c r="H102" i="1"/>
  <c r="U102" i="1"/>
  <c r="L97" i="1"/>
  <c r="M97" i="1" s="1"/>
  <c r="N97" i="1" s="1"/>
  <c r="O97" i="1" s="1"/>
  <c r="Q97" i="1" s="1"/>
  <c r="B97" i="1" s="1"/>
  <c r="K98" i="1"/>
  <c r="J111" i="1"/>
  <c r="L98" i="1" l="1"/>
  <c r="M98" i="1" s="1"/>
  <c r="N98" i="1" s="1"/>
  <c r="O98" i="1" s="1"/>
  <c r="Q98" i="1" s="1"/>
  <c r="B98" i="1" s="1"/>
  <c r="K99" i="1"/>
  <c r="A104" i="1"/>
  <c r="D103" i="1"/>
  <c r="P103" i="1"/>
  <c r="E102" i="1"/>
  <c r="F102" i="1" s="1"/>
  <c r="G103" i="1" s="1"/>
  <c r="H103" i="1"/>
  <c r="U103" i="1"/>
  <c r="R102" i="1"/>
  <c r="S102" i="1" s="1"/>
  <c r="C103" i="1" s="1"/>
  <c r="T103" i="1"/>
  <c r="I102" i="1"/>
  <c r="J112" i="1"/>
  <c r="I103" i="1" l="1"/>
  <c r="U104" i="1"/>
  <c r="H104" i="1"/>
  <c r="R103" i="1"/>
  <c r="S103" i="1" s="1"/>
  <c r="C104" i="1" s="1"/>
  <c r="T104" i="1"/>
  <c r="E103" i="1"/>
  <c r="F103" i="1" s="1"/>
  <c r="G104" i="1" s="1"/>
  <c r="P104" i="1"/>
  <c r="A105" i="1"/>
  <c r="D104" i="1"/>
  <c r="L99" i="1"/>
  <c r="M99" i="1" s="1"/>
  <c r="N99" i="1" s="1"/>
  <c r="O99" i="1" s="1"/>
  <c r="Q99" i="1" s="1"/>
  <c r="B99" i="1" s="1"/>
  <c r="K100" i="1"/>
  <c r="J113" i="1"/>
  <c r="I104" i="1" l="1"/>
  <c r="L100" i="1"/>
  <c r="M100" i="1" s="1"/>
  <c r="N100" i="1" s="1"/>
  <c r="O100" i="1" s="1"/>
  <c r="Q100" i="1" s="1"/>
  <c r="B100" i="1" s="1"/>
  <c r="K101" i="1"/>
  <c r="E104" i="1"/>
  <c r="F104" i="1" s="1"/>
  <c r="G105" i="1" s="1"/>
  <c r="A106" i="1"/>
  <c r="D105" i="1"/>
  <c r="P105" i="1"/>
  <c r="H105" i="1"/>
  <c r="U105" i="1"/>
  <c r="R104" i="1"/>
  <c r="S104" i="1" s="1"/>
  <c r="C105" i="1" s="1"/>
  <c r="T105" i="1"/>
  <c r="J114" i="1"/>
  <c r="E105" i="1" l="1"/>
  <c r="F105" i="1" s="1"/>
  <c r="G106" i="1" s="1"/>
  <c r="D106" i="1"/>
  <c r="A107" i="1"/>
  <c r="P106" i="1"/>
  <c r="I105" i="1"/>
  <c r="L101" i="1"/>
  <c r="M101" i="1" s="1"/>
  <c r="N101" i="1" s="1"/>
  <c r="O101" i="1" s="1"/>
  <c r="Q101" i="1" s="1"/>
  <c r="B101" i="1" s="1"/>
  <c r="K102" i="1"/>
  <c r="T106" i="1"/>
  <c r="U106" i="1"/>
  <c r="H106" i="1"/>
  <c r="R105" i="1"/>
  <c r="S105" i="1" s="1"/>
  <c r="C106" i="1" s="1"/>
  <c r="J115" i="1"/>
  <c r="L102" i="1" l="1"/>
  <c r="M102" i="1" s="1"/>
  <c r="N102" i="1" s="1"/>
  <c r="O102" i="1" s="1"/>
  <c r="Q102" i="1" s="1"/>
  <c r="B102" i="1" s="1"/>
  <c r="K103" i="1"/>
  <c r="T107" i="1"/>
  <c r="H107" i="1"/>
  <c r="U107" i="1"/>
  <c r="R106" i="1"/>
  <c r="S106" i="1" s="1"/>
  <c r="C107" i="1" s="1"/>
  <c r="P107" i="1"/>
  <c r="D107" i="1"/>
  <c r="A108" i="1"/>
  <c r="E106" i="1"/>
  <c r="F106" i="1" s="1"/>
  <c r="G107" i="1" s="1"/>
  <c r="I106" i="1"/>
  <c r="J116" i="1"/>
  <c r="I107" i="1" l="1"/>
  <c r="R107" i="1"/>
  <c r="S107" i="1" s="1"/>
  <c r="C108" i="1" s="1"/>
  <c r="U108" i="1"/>
  <c r="H108" i="1"/>
  <c r="T108" i="1"/>
  <c r="P108" i="1"/>
  <c r="A109" i="1"/>
  <c r="D108" i="1"/>
  <c r="E107" i="1"/>
  <c r="F107" i="1" s="1"/>
  <c r="G108" i="1" s="1"/>
  <c r="L103" i="1"/>
  <c r="M103" i="1" s="1"/>
  <c r="N103" i="1" s="1"/>
  <c r="O103" i="1" s="1"/>
  <c r="Q103" i="1" s="1"/>
  <c r="B103" i="1" s="1"/>
  <c r="K104" i="1"/>
  <c r="J117" i="1"/>
  <c r="I108" i="1" l="1"/>
  <c r="H109" i="1"/>
  <c r="U109" i="1"/>
  <c r="R108" i="1"/>
  <c r="S108" i="1" s="1"/>
  <c r="C109" i="1" s="1"/>
  <c r="T109" i="1"/>
  <c r="L104" i="1"/>
  <c r="M104" i="1" s="1"/>
  <c r="N104" i="1" s="1"/>
  <c r="O104" i="1" s="1"/>
  <c r="Q104" i="1" s="1"/>
  <c r="B104" i="1" s="1"/>
  <c r="K105" i="1"/>
  <c r="E108" i="1"/>
  <c r="F108" i="1" s="1"/>
  <c r="G109" i="1" s="1"/>
  <c r="D109" i="1"/>
  <c r="P109" i="1"/>
  <c r="A110" i="1"/>
  <c r="J118" i="1"/>
  <c r="I109" i="1" l="1"/>
  <c r="L105" i="1"/>
  <c r="M105" i="1" s="1"/>
  <c r="N105" i="1" s="1"/>
  <c r="O105" i="1" s="1"/>
  <c r="Q105" i="1" s="1"/>
  <c r="B105" i="1" s="1"/>
  <c r="K106" i="1"/>
  <c r="A111" i="1"/>
  <c r="P110" i="1"/>
  <c r="D110" i="1"/>
  <c r="R109" i="1"/>
  <c r="S109" i="1" s="1"/>
  <c r="C110" i="1" s="1"/>
  <c r="H110" i="1"/>
  <c r="U110" i="1"/>
  <c r="T110" i="1"/>
  <c r="E109" i="1"/>
  <c r="F109" i="1" s="1"/>
  <c r="G110" i="1" s="1"/>
  <c r="J119" i="1"/>
  <c r="I110" i="1" l="1"/>
  <c r="E110" i="1"/>
  <c r="F110" i="1" s="1"/>
  <c r="G111" i="1" s="1"/>
  <c r="T111" i="1"/>
  <c r="U111" i="1"/>
  <c r="R110" i="1"/>
  <c r="S110" i="1" s="1"/>
  <c r="C111" i="1" s="1"/>
  <c r="H111" i="1"/>
  <c r="D111" i="1"/>
  <c r="P111" i="1"/>
  <c r="A112" i="1"/>
  <c r="L106" i="1"/>
  <c r="M106" i="1" s="1"/>
  <c r="N106" i="1" s="1"/>
  <c r="O106" i="1" s="1"/>
  <c r="Q106" i="1" s="1"/>
  <c r="B106" i="1" s="1"/>
  <c r="K107" i="1"/>
  <c r="J120" i="1"/>
  <c r="I111" i="1" l="1"/>
  <c r="L107" i="1"/>
  <c r="M107" i="1" s="1"/>
  <c r="N107" i="1" s="1"/>
  <c r="O107" i="1" s="1"/>
  <c r="Q107" i="1" s="1"/>
  <c r="B107" i="1" s="1"/>
  <c r="K108" i="1"/>
  <c r="P112" i="1"/>
  <c r="D112" i="1"/>
  <c r="A113" i="1"/>
  <c r="H112" i="1"/>
  <c r="U112" i="1"/>
  <c r="R111" i="1"/>
  <c r="S111" i="1" s="1"/>
  <c r="C112" i="1" s="1"/>
  <c r="T112" i="1"/>
  <c r="E111" i="1"/>
  <c r="F111" i="1" s="1"/>
  <c r="G112" i="1" s="1"/>
  <c r="J121" i="1"/>
  <c r="I112" i="1" l="1"/>
  <c r="D113" i="1"/>
  <c r="A114" i="1"/>
  <c r="P113" i="1"/>
  <c r="E112" i="1"/>
  <c r="F112" i="1" s="1"/>
  <c r="G113" i="1" s="1"/>
  <c r="H113" i="1"/>
  <c r="U113" i="1"/>
  <c r="R112" i="1"/>
  <c r="S112" i="1" s="1"/>
  <c r="C113" i="1" s="1"/>
  <c r="T113" i="1"/>
  <c r="L108" i="1"/>
  <c r="M108" i="1" s="1"/>
  <c r="N108" i="1" s="1"/>
  <c r="O108" i="1" s="1"/>
  <c r="Q108" i="1" s="1"/>
  <c r="B108" i="1" s="1"/>
  <c r="K109" i="1"/>
  <c r="J122" i="1"/>
  <c r="L109" i="1" l="1"/>
  <c r="M109" i="1" s="1"/>
  <c r="N109" i="1" s="1"/>
  <c r="O109" i="1" s="1"/>
  <c r="Q109" i="1" s="1"/>
  <c r="B109" i="1" s="1"/>
  <c r="K110" i="1"/>
  <c r="I113" i="1"/>
  <c r="R113" i="1"/>
  <c r="S113" i="1" s="1"/>
  <c r="C114" i="1" s="1"/>
  <c r="T114" i="1"/>
  <c r="U114" i="1"/>
  <c r="H114" i="1"/>
  <c r="D114" i="1"/>
  <c r="P114" i="1"/>
  <c r="A115" i="1"/>
  <c r="E113" i="1"/>
  <c r="F113" i="1" s="1"/>
  <c r="G114" i="1" s="1"/>
  <c r="J123" i="1"/>
  <c r="I114" i="1" l="1"/>
  <c r="D115" i="1"/>
  <c r="A116" i="1"/>
  <c r="P115" i="1"/>
  <c r="U115" i="1"/>
  <c r="R114" i="1"/>
  <c r="S114" i="1" s="1"/>
  <c r="C115" i="1" s="1"/>
  <c r="T115" i="1"/>
  <c r="H115" i="1"/>
  <c r="E114" i="1"/>
  <c r="F114" i="1" s="1"/>
  <c r="G115" i="1" s="1"/>
  <c r="L110" i="1"/>
  <c r="M110" i="1" s="1"/>
  <c r="N110" i="1" s="1"/>
  <c r="O110" i="1" s="1"/>
  <c r="Q110" i="1" s="1"/>
  <c r="B110" i="1" s="1"/>
  <c r="K111" i="1"/>
  <c r="J124" i="1"/>
  <c r="I115" i="1" l="1"/>
  <c r="L111" i="1"/>
  <c r="M111" i="1" s="1"/>
  <c r="N111" i="1" s="1"/>
  <c r="O111" i="1" s="1"/>
  <c r="Q111" i="1" s="1"/>
  <c r="B111" i="1" s="1"/>
  <c r="K112" i="1"/>
  <c r="H116" i="1"/>
  <c r="U116" i="1"/>
  <c r="R115" i="1"/>
  <c r="S115" i="1" s="1"/>
  <c r="C116" i="1" s="1"/>
  <c r="T116" i="1"/>
  <c r="P116" i="1"/>
  <c r="D116" i="1"/>
  <c r="A117" i="1"/>
  <c r="E115" i="1"/>
  <c r="F115" i="1" s="1"/>
  <c r="G116" i="1" s="1"/>
  <c r="J125" i="1"/>
  <c r="I116" i="1" l="1"/>
  <c r="P117" i="1"/>
  <c r="A118" i="1"/>
  <c r="D117" i="1"/>
  <c r="L112" i="1"/>
  <c r="M112" i="1" s="1"/>
  <c r="N112" i="1" s="1"/>
  <c r="O112" i="1" s="1"/>
  <c r="Q112" i="1" s="1"/>
  <c r="B112" i="1" s="1"/>
  <c r="K113" i="1"/>
  <c r="E116" i="1"/>
  <c r="F116" i="1" s="1"/>
  <c r="G117" i="1" s="1"/>
  <c r="H117" i="1"/>
  <c r="U117" i="1"/>
  <c r="R116" i="1"/>
  <c r="S116" i="1" s="1"/>
  <c r="C117" i="1" s="1"/>
  <c r="T117" i="1"/>
  <c r="J126" i="1"/>
  <c r="I117" i="1" l="1"/>
  <c r="L113" i="1"/>
  <c r="M113" i="1" s="1"/>
  <c r="N113" i="1" s="1"/>
  <c r="O113" i="1" s="1"/>
  <c r="Q113" i="1" s="1"/>
  <c r="B113" i="1" s="1"/>
  <c r="K114" i="1"/>
  <c r="E117" i="1"/>
  <c r="F117" i="1" s="1"/>
  <c r="G118" i="1" s="1"/>
  <c r="P118" i="1"/>
  <c r="D118" i="1"/>
  <c r="A119" i="1"/>
  <c r="T118" i="1"/>
  <c r="H118" i="1"/>
  <c r="U118" i="1"/>
  <c r="R117" i="1"/>
  <c r="S117" i="1" s="1"/>
  <c r="C118" i="1" s="1"/>
  <c r="J127" i="1"/>
  <c r="I118" i="1" l="1"/>
  <c r="E118" i="1"/>
  <c r="F118" i="1" s="1"/>
  <c r="G119" i="1" s="1"/>
  <c r="U119" i="1"/>
  <c r="R118" i="1"/>
  <c r="S118" i="1" s="1"/>
  <c r="C119" i="1" s="1"/>
  <c r="T119" i="1"/>
  <c r="H119" i="1"/>
  <c r="P119" i="1"/>
  <c r="D119" i="1"/>
  <c r="A120" i="1"/>
  <c r="L114" i="1"/>
  <c r="M114" i="1" s="1"/>
  <c r="N114" i="1" s="1"/>
  <c r="O114" i="1" s="1"/>
  <c r="Q114" i="1" s="1"/>
  <c r="B114" i="1" s="1"/>
  <c r="K115" i="1"/>
  <c r="J128" i="1"/>
  <c r="I119" i="1" l="1"/>
  <c r="E119" i="1"/>
  <c r="F119" i="1" s="1"/>
  <c r="G120" i="1" s="1"/>
  <c r="L115" i="1"/>
  <c r="M115" i="1" s="1"/>
  <c r="N115" i="1" s="1"/>
  <c r="O115" i="1" s="1"/>
  <c r="Q115" i="1" s="1"/>
  <c r="B115" i="1" s="1"/>
  <c r="K116" i="1"/>
  <c r="D120" i="1"/>
  <c r="P120" i="1"/>
  <c r="A121" i="1"/>
  <c r="R119" i="1"/>
  <c r="S119" i="1" s="1"/>
  <c r="C120" i="1" s="1"/>
  <c r="U120" i="1"/>
  <c r="T120" i="1"/>
  <c r="H120" i="1"/>
  <c r="J129" i="1"/>
  <c r="A122" i="1" l="1"/>
  <c r="D121" i="1"/>
  <c r="P121" i="1"/>
  <c r="U121" i="1"/>
  <c r="R120" i="1"/>
  <c r="S120" i="1" s="1"/>
  <c r="C121" i="1" s="1"/>
  <c r="T121" i="1"/>
  <c r="H121" i="1"/>
  <c r="E120" i="1"/>
  <c r="F120" i="1" s="1"/>
  <c r="G121" i="1" s="1"/>
  <c r="L116" i="1"/>
  <c r="M116" i="1" s="1"/>
  <c r="N116" i="1" s="1"/>
  <c r="O116" i="1" s="1"/>
  <c r="Q116" i="1" s="1"/>
  <c r="B116" i="1" s="1"/>
  <c r="K117" i="1"/>
  <c r="I120" i="1"/>
  <c r="J130" i="1"/>
  <c r="I121" i="1" l="1"/>
  <c r="L117" i="1"/>
  <c r="M117" i="1" s="1"/>
  <c r="N117" i="1" s="1"/>
  <c r="O117" i="1" s="1"/>
  <c r="Q117" i="1" s="1"/>
  <c r="B117" i="1" s="1"/>
  <c r="K118" i="1"/>
  <c r="U122" i="1"/>
  <c r="R121" i="1"/>
  <c r="S121" i="1" s="1"/>
  <c r="C122" i="1" s="1"/>
  <c r="T122" i="1"/>
  <c r="H122" i="1"/>
  <c r="E121" i="1"/>
  <c r="F121" i="1" s="1"/>
  <c r="G122" i="1" s="1"/>
  <c r="D122" i="1"/>
  <c r="P122" i="1"/>
  <c r="A123" i="1"/>
  <c r="J131" i="1"/>
  <c r="I122" i="1" l="1"/>
  <c r="D123" i="1"/>
  <c r="A124" i="1"/>
  <c r="P123" i="1"/>
  <c r="U123" i="1"/>
  <c r="T123" i="1"/>
  <c r="H123" i="1"/>
  <c r="R122" i="1"/>
  <c r="S122" i="1" s="1"/>
  <c r="C123" i="1" s="1"/>
  <c r="E122" i="1"/>
  <c r="F122" i="1" s="1"/>
  <c r="G123" i="1" s="1"/>
  <c r="L118" i="1"/>
  <c r="M118" i="1" s="1"/>
  <c r="N118" i="1" s="1"/>
  <c r="O118" i="1" s="1"/>
  <c r="Q118" i="1" s="1"/>
  <c r="B118" i="1" s="1"/>
  <c r="K119" i="1"/>
  <c r="J132" i="1"/>
  <c r="I123" i="1" l="1"/>
  <c r="L119" i="1"/>
  <c r="M119" i="1" s="1"/>
  <c r="N119" i="1" s="1"/>
  <c r="O119" i="1" s="1"/>
  <c r="Q119" i="1" s="1"/>
  <c r="B119" i="1" s="1"/>
  <c r="K120" i="1"/>
  <c r="U124" i="1"/>
  <c r="R123" i="1"/>
  <c r="S123" i="1" s="1"/>
  <c r="C124" i="1" s="1"/>
  <c r="T124" i="1"/>
  <c r="H124" i="1"/>
  <c r="P124" i="1"/>
  <c r="A125" i="1"/>
  <c r="D124" i="1"/>
  <c r="E123" i="1"/>
  <c r="F123" i="1" s="1"/>
  <c r="G124" i="1" s="1"/>
  <c r="J133" i="1"/>
  <c r="I124" i="1" l="1"/>
  <c r="E124" i="1"/>
  <c r="F124" i="1" s="1"/>
  <c r="G125" i="1" s="1"/>
  <c r="L120" i="1"/>
  <c r="M120" i="1" s="1"/>
  <c r="N120" i="1" s="1"/>
  <c r="O120" i="1" s="1"/>
  <c r="Q120" i="1" s="1"/>
  <c r="B120" i="1" s="1"/>
  <c r="K121" i="1"/>
  <c r="A126" i="1"/>
  <c r="D125" i="1"/>
  <c r="P125" i="1"/>
  <c r="H125" i="1"/>
  <c r="U125" i="1"/>
  <c r="R124" i="1"/>
  <c r="S124" i="1" s="1"/>
  <c r="C125" i="1" s="1"/>
  <c r="T125" i="1"/>
  <c r="J134" i="1"/>
  <c r="I125" i="1" l="1"/>
  <c r="E125" i="1"/>
  <c r="F125" i="1" s="1"/>
  <c r="G126" i="1" s="1"/>
  <c r="P126" i="1"/>
  <c r="A127" i="1"/>
  <c r="D126" i="1"/>
  <c r="T126" i="1"/>
  <c r="H126" i="1"/>
  <c r="U126" i="1"/>
  <c r="R125" i="1"/>
  <c r="S125" i="1" s="1"/>
  <c r="C126" i="1" s="1"/>
  <c r="L121" i="1"/>
  <c r="M121" i="1" s="1"/>
  <c r="N121" i="1" s="1"/>
  <c r="O121" i="1" s="1"/>
  <c r="Q121" i="1" s="1"/>
  <c r="B121" i="1" s="1"/>
  <c r="K122" i="1"/>
  <c r="J135" i="1"/>
  <c r="E126" i="1" l="1"/>
  <c r="F126" i="1" s="1"/>
  <c r="G127" i="1" s="1"/>
  <c r="D127" i="1"/>
  <c r="P127" i="1"/>
  <c r="A128" i="1"/>
  <c r="U127" i="1"/>
  <c r="T127" i="1"/>
  <c r="R126" i="1"/>
  <c r="S126" i="1" s="1"/>
  <c r="C127" i="1" s="1"/>
  <c r="H127" i="1"/>
  <c r="L122" i="1"/>
  <c r="M122" i="1" s="1"/>
  <c r="N122" i="1" s="1"/>
  <c r="O122" i="1" s="1"/>
  <c r="Q122" i="1" s="1"/>
  <c r="B122" i="1" s="1"/>
  <c r="K123" i="1"/>
  <c r="I126" i="1"/>
  <c r="J136" i="1"/>
  <c r="D128" i="1" l="1"/>
  <c r="A129" i="1"/>
  <c r="P128" i="1"/>
  <c r="L123" i="1"/>
  <c r="M123" i="1" s="1"/>
  <c r="N123" i="1" s="1"/>
  <c r="O123" i="1" s="1"/>
  <c r="Q123" i="1" s="1"/>
  <c r="B123" i="1" s="1"/>
  <c r="K124" i="1"/>
  <c r="R127" i="1"/>
  <c r="S127" i="1" s="1"/>
  <c r="C128" i="1" s="1"/>
  <c r="T128" i="1"/>
  <c r="U128" i="1"/>
  <c r="H128" i="1"/>
  <c r="E127" i="1"/>
  <c r="F127" i="1" s="1"/>
  <c r="G128" i="1" s="1"/>
  <c r="I128" i="1" s="1"/>
  <c r="I127" i="1"/>
  <c r="J137" i="1"/>
  <c r="L124" i="1" l="1"/>
  <c r="M124" i="1" s="1"/>
  <c r="N124" i="1" s="1"/>
  <c r="O124" i="1" s="1"/>
  <c r="Q124" i="1" s="1"/>
  <c r="B124" i="1" s="1"/>
  <c r="K125" i="1"/>
  <c r="U129" i="1"/>
  <c r="R128" i="1"/>
  <c r="S128" i="1" s="1"/>
  <c r="C129" i="1" s="1"/>
  <c r="T129" i="1"/>
  <c r="H129" i="1"/>
  <c r="D129" i="1"/>
  <c r="P129" i="1"/>
  <c r="A130" i="1"/>
  <c r="E128" i="1"/>
  <c r="F128" i="1" s="1"/>
  <c r="G129" i="1" s="1"/>
  <c r="J138" i="1"/>
  <c r="I129" i="1" l="1"/>
  <c r="A131" i="1"/>
  <c r="D130" i="1"/>
  <c r="P130" i="1"/>
  <c r="T130" i="1"/>
  <c r="H130" i="1"/>
  <c r="U130" i="1"/>
  <c r="R129" i="1"/>
  <c r="S129" i="1" s="1"/>
  <c r="C130" i="1" s="1"/>
  <c r="E129" i="1"/>
  <c r="F129" i="1" s="1"/>
  <c r="G130" i="1" s="1"/>
  <c r="L125" i="1"/>
  <c r="M125" i="1" s="1"/>
  <c r="N125" i="1" s="1"/>
  <c r="O125" i="1" s="1"/>
  <c r="Q125" i="1" s="1"/>
  <c r="B125" i="1" s="1"/>
  <c r="K126" i="1"/>
  <c r="J139" i="1"/>
  <c r="L126" i="1" l="1"/>
  <c r="M126" i="1" s="1"/>
  <c r="N126" i="1" s="1"/>
  <c r="O126" i="1" s="1"/>
  <c r="Q126" i="1" s="1"/>
  <c r="B126" i="1" s="1"/>
  <c r="K127" i="1"/>
  <c r="U131" i="1"/>
  <c r="H131" i="1"/>
  <c r="R130" i="1"/>
  <c r="S130" i="1" s="1"/>
  <c r="C131" i="1" s="1"/>
  <c r="T131" i="1"/>
  <c r="E130" i="1"/>
  <c r="F130" i="1" s="1"/>
  <c r="G131" i="1" s="1"/>
  <c r="I130" i="1"/>
  <c r="D131" i="1"/>
  <c r="A132" i="1"/>
  <c r="P131" i="1"/>
  <c r="J140" i="1"/>
  <c r="I131" i="1" l="1"/>
  <c r="U132" i="1"/>
  <c r="R131" i="1"/>
  <c r="S131" i="1" s="1"/>
  <c r="C132" i="1" s="1"/>
  <c r="T132" i="1"/>
  <c r="H132" i="1"/>
  <c r="P132" i="1"/>
  <c r="A133" i="1"/>
  <c r="D132" i="1"/>
  <c r="E131" i="1"/>
  <c r="F131" i="1" s="1"/>
  <c r="G132" i="1" s="1"/>
  <c r="L127" i="1"/>
  <c r="M127" i="1" s="1"/>
  <c r="N127" i="1" s="1"/>
  <c r="O127" i="1" s="1"/>
  <c r="Q127" i="1" s="1"/>
  <c r="B127" i="1" s="1"/>
  <c r="K128" i="1"/>
  <c r="J141" i="1"/>
  <c r="I132" i="1" l="1"/>
  <c r="R132" i="1"/>
  <c r="S132" i="1" s="1"/>
  <c r="C133" i="1" s="1"/>
  <c r="T133" i="1"/>
  <c r="H133" i="1"/>
  <c r="U133" i="1"/>
  <c r="L128" i="1"/>
  <c r="M128" i="1" s="1"/>
  <c r="N128" i="1" s="1"/>
  <c r="O128" i="1" s="1"/>
  <c r="Q128" i="1" s="1"/>
  <c r="B128" i="1" s="1"/>
  <c r="K129" i="1"/>
  <c r="P133" i="1"/>
  <c r="A134" i="1"/>
  <c r="D133" i="1"/>
  <c r="E132" i="1"/>
  <c r="F132" i="1" s="1"/>
  <c r="G133" i="1" s="1"/>
  <c r="J142" i="1"/>
  <c r="I133" i="1" l="1"/>
  <c r="R133" i="1"/>
  <c r="S133" i="1" s="1"/>
  <c r="C134" i="1" s="1"/>
  <c r="T134" i="1"/>
  <c r="H134" i="1"/>
  <c r="U134" i="1"/>
  <c r="L129" i="1"/>
  <c r="M129" i="1" s="1"/>
  <c r="N129" i="1" s="1"/>
  <c r="O129" i="1" s="1"/>
  <c r="Q129" i="1" s="1"/>
  <c r="B129" i="1" s="1"/>
  <c r="K130" i="1"/>
  <c r="E133" i="1"/>
  <c r="F133" i="1" s="1"/>
  <c r="G134" i="1" s="1"/>
  <c r="P134" i="1"/>
  <c r="A135" i="1"/>
  <c r="D134" i="1"/>
  <c r="J143" i="1"/>
  <c r="I134" i="1" l="1"/>
  <c r="L130" i="1"/>
  <c r="M130" i="1" s="1"/>
  <c r="N130" i="1" s="1"/>
  <c r="O130" i="1" s="1"/>
  <c r="Q130" i="1" s="1"/>
  <c r="B130" i="1" s="1"/>
  <c r="K131" i="1"/>
  <c r="E134" i="1"/>
  <c r="F134" i="1" s="1"/>
  <c r="G135" i="1" s="1"/>
  <c r="D135" i="1"/>
  <c r="P135" i="1"/>
  <c r="A136" i="1"/>
  <c r="U135" i="1"/>
  <c r="H135" i="1"/>
  <c r="R134" i="1"/>
  <c r="S134" i="1" s="1"/>
  <c r="C135" i="1" s="1"/>
  <c r="T135" i="1"/>
  <c r="J144" i="1"/>
  <c r="P136" i="1" l="1"/>
  <c r="A137" i="1"/>
  <c r="D136" i="1"/>
  <c r="H136" i="1"/>
  <c r="U136" i="1"/>
  <c r="R135" i="1"/>
  <c r="S135" i="1" s="1"/>
  <c r="C136" i="1" s="1"/>
  <c r="T136" i="1"/>
  <c r="E135" i="1"/>
  <c r="F135" i="1" s="1"/>
  <c r="G136" i="1" s="1"/>
  <c r="I135" i="1"/>
  <c r="L131" i="1"/>
  <c r="M131" i="1" s="1"/>
  <c r="N131" i="1" s="1"/>
  <c r="O131" i="1" s="1"/>
  <c r="Q131" i="1" s="1"/>
  <c r="B131" i="1" s="1"/>
  <c r="K132" i="1"/>
  <c r="J145" i="1"/>
  <c r="I136" i="1" l="1"/>
  <c r="L132" i="1"/>
  <c r="M132" i="1" s="1"/>
  <c r="N132" i="1" s="1"/>
  <c r="O132" i="1" s="1"/>
  <c r="Q132" i="1" s="1"/>
  <c r="B132" i="1" s="1"/>
  <c r="K133" i="1"/>
  <c r="E136" i="1"/>
  <c r="F136" i="1" s="1"/>
  <c r="G137" i="1" s="1"/>
  <c r="A138" i="1"/>
  <c r="P137" i="1"/>
  <c r="D137" i="1"/>
  <c r="T137" i="1"/>
  <c r="H137" i="1"/>
  <c r="R136" i="1"/>
  <c r="S136" i="1" s="1"/>
  <c r="C137" i="1" s="1"/>
  <c r="U137" i="1"/>
  <c r="J146" i="1"/>
  <c r="E137" i="1" l="1"/>
  <c r="F137" i="1" s="1"/>
  <c r="G138" i="1" s="1"/>
  <c r="H138" i="1"/>
  <c r="U138" i="1"/>
  <c r="T138" i="1"/>
  <c r="R137" i="1"/>
  <c r="S137" i="1" s="1"/>
  <c r="C138" i="1" s="1"/>
  <c r="P138" i="1"/>
  <c r="A139" i="1"/>
  <c r="D138" i="1"/>
  <c r="I137" i="1"/>
  <c r="L133" i="1"/>
  <c r="M133" i="1" s="1"/>
  <c r="N133" i="1" s="1"/>
  <c r="O133" i="1" s="1"/>
  <c r="Q133" i="1" s="1"/>
  <c r="B133" i="1" s="1"/>
  <c r="K134" i="1"/>
  <c r="J147" i="1"/>
  <c r="I138" i="1" l="1"/>
  <c r="U139" i="1"/>
  <c r="H139" i="1"/>
  <c r="R138" i="1"/>
  <c r="S138" i="1" s="1"/>
  <c r="C139" i="1" s="1"/>
  <c r="T139" i="1"/>
  <c r="L134" i="1"/>
  <c r="M134" i="1" s="1"/>
  <c r="N134" i="1" s="1"/>
  <c r="O134" i="1" s="1"/>
  <c r="Q134" i="1" s="1"/>
  <c r="B134" i="1" s="1"/>
  <c r="K135" i="1"/>
  <c r="E138" i="1"/>
  <c r="F138" i="1" s="1"/>
  <c r="G139" i="1" s="1"/>
  <c r="A140" i="1"/>
  <c r="D139" i="1"/>
  <c r="P139" i="1"/>
  <c r="J148" i="1"/>
  <c r="I139" i="1" l="1"/>
  <c r="L135" i="1"/>
  <c r="M135" i="1" s="1"/>
  <c r="N135" i="1" s="1"/>
  <c r="O135" i="1" s="1"/>
  <c r="Q135" i="1" s="1"/>
  <c r="B135" i="1" s="1"/>
  <c r="K136" i="1"/>
  <c r="E139" i="1"/>
  <c r="F139" i="1" s="1"/>
  <c r="G140" i="1" s="1"/>
  <c r="A141" i="1"/>
  <c r="D140" i="1"/>
  <c r="P140" i="1"/>
  <c r="U140" i="1"/>
  <c r="R139" i="1"/>
  <c r="S139" i="1" s="1"/>
  <c r="C140" i="1" s="1"/>
  <c r="T140" i="1"/>
  <c r="H140" i="1"/>
  <c r="J149" i="1"/>
  <c r="T141" i="1" l="1"/>
  <c r="U141" i="1"/>
  <c r="R140" i="1"/>
  <c r="S140" i="1" s="1"/>
  <c r="C141" i="1" s="1"/>
  <c r="H141" i="1"/>
  <c r="E140" i="1"/>
  <c r="F140" i="1" s="1"/>
  <c r="G141" i="1" s="1"/>
  <c r="D141" i="1"/>
  <c r="P141" i="1"/>
  <c r="A142" i="1"/>
  <c r="I140" i="1"/>
  <c r="L136" i="1"/>
  <c r="M136" i="1" s="1"/>
  <c r="N136" i="1" s="1"/>
  <c r="O136" i="1" s="1"/>
  <c r="Q136" i="1" s="1"/>
  <c r="B136" i="1" s="1"/>
  <c r="K137" i="1"/>
  <c r="J150" i="1"/>
  <c r="I141" i="1" l="1"/>
  <c r="L137" i="1"/>
  <c r="M137" i="1" s="1"/>
  <c r="N137" i="1" s="1"/>
  <c r="O137" i="1" s="1"/>
  <c r="Q137" i="1" s="1"/>
  <c r="B137" i="1" s="1"/>
  <c r="K138" i="1"/>
  <c r="D142" i="1"/>
  <c r="P142" i="1"/>
  <c r="A143" i="1"/>
  <c r="R141" i="1"/>
  <c r="S141" i="1" s="1"/>
  <c r="C142" i="1" s="1"/>
  <c r="T142" i="1"/>
  <c r="H142" i="1"/>
  <c r="U142" i="1"/>
  <c r="E141" i="1"/>
  <c r="F141" i="1" s="1"/>
  <c r="G142" i="1" s="1"/>
  <c r="J151" i="1"/>
  <c r="I142" i="1" l="1"/>
  <c r="D143" i="1"/>
  <c r="A144" i="1"/>
  <c r="P143" i="1"/>
  <c r="R142" i="1"/>
  <c r="S142" i="1" s="1"/>
  <c r="C143" i="1" s="1"/>
  <c r="T143" i="1"/>
  <c r="H143" i="1"/>
  <c r="U143" i="1"/>
  <c r="E142" i="1"/>
  <c r="F142" i="1" s="1"/>
  <c r="G143" i="1" s="1"/>
  <c r="L138" i="1"/>
  <c r="M138" i="1" s="1"/>
  <c r="N138" i="1" s="1"/>
  <c r="O138" i="1" s="1"/>
  <c r="Q138" i="1" s="1"/>
  <c r="B138" i="1" s="1"/>
  <c r="K139" i="1"/>
  <c r="J152" i="1"/>
  <c r="I143" i="1" l="1"/>
  <c r="L139" i="1"/>
  <c r="M139" i="1" s="1"/>
  <c r="N139" i="1" s="1"/>
  <c r="O139" i="1" s="1"/>
  <c r="Q139" i="1" s="1"/>
  <c r="B139" i="1" s="1"/>
  <c r="K140" i="1"/>
  <c r="T144" i="1"/>
  <c r="H144" i="1"/>
  <c r="U144" i="1"/>
  <c r="R143" i="1"/>
  <c r="S143" i="1" s="1"/>
  <c r="C144" i="1" s="1"/>
  <c r="P144" i="1"/>
  <c r="A145" i="1"/>
  <c r="D144" i="1"/>
  <c r="E143" i="1"/>
  <c r="F143" i="1" s="1"/>
  <c r="G144" i="1" s="1"/>
  <c r="J153" i="1"/>
  <c r="I144" i="1" l="1"/>
  <c r="E144" i="1"/>
  <c r="F144" i="1" s="1"/>
  <c r="G145" i="1" s="1"/>
  <c r="L140" i="1"/>
  <c r="M140" i="1" s="1"/>
  <c r="N140" i="1" s="1"/>
  <c r="O140" i="1" s="1"/>
  <c r="Q140" i="1" s="1"/>
  <c r="B140" i="1" s="1"/>
  <c r="K141" i="1"/>
  <c r="A146" i="1"/>
  <c r="D145" i="1"/>
  <c r="P145" i="1"/>
  <c r="H145" i="1"/>
  <c r="U145" i="1"/>
  <c r="R144" i="1"/>
  <c r="S144" i="1" s="1"/>
  <c r="C145" i="1" s="1"/>
  <c r="T145" i="1"/>
  <c r="J154" i="1"/>
  <c r="I145" i="1" l="1"/>
  <c r="E145" i="1"/>
  <c r="F145" i="1" s="1"/>
  <c r="G146" i="1" s="1"/>
  <c r="D146" i="1"/>
  <c r="P146" i="1"/>
  <c r="A147" i="1"/>
  <c r="L141" i="1"/>
  <c r="M141" i="1" s="1"/>
  <c r="N141" i="1" s="1"/>
  <c r="O141" i="1" s="1"/>
  <c r="Q141" i="1" s="1"/>
  <c r="B141" i="1" s="1"/>
  <c r="K142" i="1"/>
  <c r="T146" i="1"/>
  <c r="U146" i="1"/>
  <c r="R145" i="1"/>
  <c r="S145" i="1" s="1"/>
  <c r="C146" i="1" s="1"/>
  <c r="H146" i="1"/>
  <c r="J155" i="1"/>
  <c r="P147" i="1" l="1"/>
  <c r="A148" i="1"/>
  <c r="D147" i="1"/>
  <c r="L142" i="1"/>
  <c r="M142" i="1" s="1"/>
  <c r="N142" i="1" s="1"/>
  <c r="O142" i="1" s="1"/>
  <c r="Q142" i="1" s="1"/>
  <c r="B142" i="1" s="1"/>
  <c r="K143" i="1"/>
  <c r="T147" i="1"/>
  <c r="H147" i="1"/>
  <c r="U147" i="1"/>
  <c r="R146" i="1"/>
  <c r="S146" i="1" s="1"/>
  <c r="C147" i="1" s="1"/>
  <c r="E146" i="1"/>
  <c r="F146" i="1" s="1"/>
  <c r="G147" i="1" s="1"/>
  <c r="I146" i="1"/>
  <c r="J156" i="1"/>
  <c r="I147" i="1" l="1"/>
  <c r="L143" i="1"/>
  <c r="M143" i="1" s="1"/>
  <c r="N143" i="1" s="1"/>
  <c r="O143" i="1" s="1"/>
  <c r="Q143" i="1" s="1"/>
  <c r="B143" i="1" s="1"/>
  <c r="K144" i="1"/>
  <c r="E147" i="1"/>
  <c r="F147" i="1" s="1"/>
  <c r="G148" i="1" s="1"/>
  <c r="P148" i="1"/>
  <c r="A149" i="1"/>
  <c r="D148" i="1"/>
  <c r="U148" i="1"/>
  <c r="R147" i="1"/>
  <c r="S147" i="1" s="1"/>
  <c r="C148" i="1" s="1"/>
  <c r="T148" i="1"/>
  <c r="H148" i="1"/>
  <c r="J157" i="1"/>
  <c r="I148" i="1" l="1"/>
  <c r="H149" i="1"/>
  <c r="R148" i="1"/>
  <c r="S148" i="1" s="1"/>
  <c r="C149" i="1" s="1"/>
  <c r="U149" i="1"/>
  <c r="T149" i="1"/>
  <c r="A150" i="1"/>
  <c r="D149" i="1"/>
  <c r="P149" i="1"/>
  <c r="L144" i="1"/>
  <c r="M144" i="1" s="1"/>
  <c r="N144" i="1" s="1"/>
  <c r="O144" i="1" s="1"/>
  <c r="Q144" i="1" s="1"/>
  <c r="B144" i="1" s="1"/>
  <c r="K145" i="1"/>
  <c r="E148" i="1"/>
  <c r="F148" i="1" s="1"/>
  <c r="G149" i="1" s="1"/>
  <c r="J158" i="1"/>
  <c r="I149" i="1" l="1"/>
  <c r="A151" i="1"/>
  <c r="D150" i="1"/>
  <c r="P150" i="1"/>
  <c r="H150" i="1"/>
  <c r="R149" i="1"/>
  <c r="S149" i="1" s="1"/>
  <c r="C150" i="1" s="1"/>
  <c r="U150" i="1"/>
  <c r="T150" i="1"/>
  <c r="E149" i="1"/>
  <c r="F149" i="1" s="1"/>
  <c r="G150" i="1" s="1"/>
  <c r="L145" i="1"/>
  <c r="M145" i="1" s="1"/>
  <c r="N145" i="1" s="1"/>
  <c r="O145" i="1" s="1"/>
  <c r="Q145" i="1" s="1"/>
  <c r="B145" i="1" s="1"/>
  <c r="K146" i="1"/>
  <c r="J159" i="1"/>
  <c r="I150" i="1" l="1"/>
  <c r="L146" i="1"/>
  <c r="M146" i="1" s="1"/>
  <c r="N146" i="1" s="1"/>
  <c r="O146" i="1" s="1"/>
  <c r="Q146" i="1" s="1"/>
  <c r="B146" i="1" s="1"/>
  <c r="K147" i="1"/>
  <c r="T151" i="1"/>
  <c r="H151" i="1"/>
  <c r="U151" i="1"/>
  <c r="R150" i="1"/>
  <c r="S150" i="1" s="1"/>
  <c r="C151" i="1" s="1"/>
  <c r="E150" i="1"/>
  <c r="F150" i="1" s="1"/>
  <c r="G151" i="1" s="1"/>
  <c r="P151" i="1"/>
  <c r="A152" i="1"/>
  <c r="D151" i="1"/>
  <c r="J160" i="1"/>
  <c r="I151" i="1" l="1"/>
  <c r="E151" i="1"/>
  <c r="F151" i="1" s="1"/>
  <c r="G152" i="1" s="1"/>
  <c r="A153" i="1"/>
  <c r="D152" i="1"/>
  <c r="P152" i="1"/>
  <c r="R151" i="1"/>
  <c r="S151" i="1" s="1"/>
  <c r="C152" i="1" s="1"/>
  <c r="T152" i="1"/>
  <c r="H152" i="1"/>
  <c r="U152" i="1"/>
  <c r="L147" i="1"/>
  <c r="M147" i="1" s="1"/>
  <c r="N147" i="1" s="1"/>
  <c r="O147" i="1" s="1"/>
  <c r="Q147" i="1" s="1"/>
  <c r="B147" i="1" s="1"/>
  <c r="K148" i="1"/>
  <c r="J161" i="1"/>
  <c r="L148" i="1" l="1"/>
  <c r="M148" i="1" s="1"/>
  <c r="N148" i="1" s="1"/>
  <c r="O148" i="1" s="1"/>
  <c r="Q148" i="1" s="1"/>
  <c r="B148" i="1" s="1"/>
  <c r="K149" i="1"/>
  <c r="H153" i="1"/>
  <c r="U153" i="1"/>
  <c r="R152" i="1"/>
  <c r="S152" i="1" s="1"/>
  <c r="C153" i="1" s="1"/>
  <c r="T153" i="1"/>
  <c r="E152" i="1"/>
  <c r="F152" i="1" s="1"/>
  <c r="G153" i="1" s="1"/>
  <c r="D153" i="1"/>
  <c r="A154" i="1"/>
  <c r="P153" i="1"/>
  <c r="I152" i="1"/>
  <c r="J162" i="1"/>
  <c r="I153" i="1" l="1"/>
  <c r="H154" i="1"/>
  <c r="U154" i="1"/>
  <c r="R153" i="1"/>
  <c r="S153" i="1" s="1"/>
  <c r="C154" i="1" s="1"/>
  <c r="T154" i="1"/>
  <c r="A155" i="1"/>
  <c r="D154" i="1"/>
  <c r="P154" i="1"/>
  <c r="E153" i="1"/>
  <c r="F153" i="1" s="1"/>
  <c r="G154" i="1" s="1"/>
  <c r="L149" i="1"/>
  <c r="M149" i="1" s="1"/>
  <c r="N149" i="1" s="1"/>
  <c r="O149" i="1" s="1"/>
  <c r="Q149" i="1" s="1"/>
  <c r="B149" i="1" s="1"/>
  <c r="K150" i="1"/>
  <c r="J163" i="1"/>
  <c r="I154" i="1" l="1"/>
  <c r="P155" i="1"/>
  <c r="A156" i="1"/>
  <c r="D155" i="1"/>
  <c r="L150" i="1"/>
  <c r="M150" i="1" s="1"/>
  <c r="N150" i="1" s="1"/>
  <c r="O150" i="1" s="1"/>
  <c r="Q150" i="1" s="1"/>
  <c r="B150" i="1" s="1"/>
  <c r="K151" i="1"/>
  <c r="H155" i="1"/>
  <c r="U155" i="1"/>
  <c r="R154" i="1"/>
  <c r="S154" i="1" s="1"/>
  <c r="C155" i="1" s="1"/>
  <c r="T155" i="1"/>
  <c r="E154" i="1"/>
  <c r="F154" i="1" s="1"/>
  <c r="G155" i="1" s="1"/>
  <c r="J164" i="1"/>
  <c r="I155" i="1" l="1"/>
  <c r="L151" i="1"/>
  <c r="M151" i="1" s="1"/>
  <c r="N151" i="1" s="1"/>
  <c r="O151" i="1" s="1"/>
  <c r="Q151" i="1" s="1"/>
  <c r="B151" i="1" s="1"/>
  <c r="K152" i="1"/>
  <c r="E155" i="1"/>
  <c r="F155" i="1" s="1"/>
  <c r="G156" i="1" s="1"/>
  <c r="D156" i="1"/>
  <c r="A157" i="1"/>
  <c r="P156" i="1"/>
  <c r="H156" i="1"/>
  <c r="U156" i="1"/>
  <c r="R155" i="1"/>
  <c r="S155" i="1" s="1"/>
  <c r="C156" i="1" s="1"/>
  <c r="T156" i="1"/>
  <c r="J165" i="1"/>
  <c r="I156" i="1" l="1"/>
  <c r="E156" i="1"/>
  <c r="F156" i="1" s="1"/>
  <c r="G157" i="1" s="1"/>
  <c r="A158" i="1"/>
  <c r="D157" i="1"/>
  <c r="P157" i="1"/>
  <c r="L152" i="1"/>
  <c r="M152" i="1" s="1"/>
  <c r="N152" i="1" s="1"/>
  <c r="O152" i="1" s="1"/>
  <c r="Q152" i="1" s="1"/>
  <c r="B152" i="1" s="1"/>
  <c r="K153" i="1"/>
  <c r="H157" i="1"/>
  <c r="U157" i="1"/>
  <c r="R156" i="1"/>
  <c r="S156" i="1" s="1"/>
  <c r="C157" i="1" s="1"/>
  <c r="T157" i="1"/>
  <c r="J166" i="1"/>
  <c r="U158" i="1" l="1"/>
  <c r="H158" i="1"/>
  <c r="R157" i="1"/>
  <c r="S157" i="1" s="1"/>
  <c r="C158" i="1" s="1"/>
  <c r="T158" i="1"/>
  <c r="E157" i="1"/>
  <c r="F157" i="1" s="1"/>
  <c r="G158" i="1" s="1"/>
  <c r="D158" i="1"/>
  <c r="P158" i="1"/>
  <c r="A159" i="1"/>
  <c r="L153" i="1"/>
  <c r="M153" i="1" s="1"/>
  <c r="N153" i="1" s="1"/>
  <c r="O153" i="1" s="1"/>
  <c r="Q153" i="1" s="1"/>
  <c r="B153" i="1" s="1"/>
  <c r="K154" i="1"/>
  <c r="I157" i="1"/>
  <c r="J167" i="1"/>
  <c r="I158" i="1" l="1"/>
  <c r="E158" i="1"/>
  <c r="F158" i="1" s="1"/>
  <c r="G159" i="1" s="1"/>
  <c r="L154" i="1"/>
  <c r="M154" i="1" s="1"/>
  <c r="N154" i="1" s="1"/>
  <c r="O154" i="1" s="1"/>
  <c r="Q154" i="1" s="1"/>
  <c r="B154" i="1" s="1"/>
  <c r="K155" i="1"/>
  <c r="A160" i="1"/>
  <c r="D159" i="1"/>
  <c r="P159" i="1"/>
  <c r="H159" i="1"/>
  <c r="U159" i="1"/>
  <c r="R158" i="1"/>
  <c r="S158" i="1" s="1"/>
  <c r="C159" i="1" s="1"/>
  <c r="T159" i="1"/>
  <c r="J168" i="1"/>
  <c r="I159" i="1" l="1"/>
  <c r="P160" i="1"/>
  <c r="A161" i="1"/>
  <c r="D160" i="1"/>
  <c r="L155" i="1"/>
  <c r="M155" i="1" s="1"/>
  <c r="N155" i="1" s="1"/>
  <c r="O155" i="1" s="1"/>
  <c r="Q155" i="1" s="1"/>
  <c r="B155" i="1" s="1"/>
  <c r="K156" i="1"/>
  <c r="E159" i="1"/>
  <c r="F159" i="1" s="1"/>
  <c r="G160" i="1" s="1"/>
  <c r="U160" i="1"/>
  <c r="T160" i="1"/>
  <c r="H160" i="1"/>
  <c r="R159" i="1"/>
  <c r="S159" i="1" s="1"/>
  <c r="C160" i="1" s="1"/>
  <c r="J169" i="1"/>
  <c r="I160" i="1" l="1"/>
  <c r="L156" i="1"/>
  <c r="M156" i="1" s="1"/>
  <c r="N156" i="1" s="1"/>
  <c r="O156" i="1" s="1"/>
  <c r="Q156" i="1" s="1"/>
  <c r="B156" i="1" s="1"/>
  <c r="K157" i="1"/>
  <c r="E160" i="1"/>
  <c r="F160" i="1" s="1"/>
  <c r="G161" i="1" s="1"/>
  <c r="A162" i="1"/>
  <c r="D161" i="1"/>
  <c r="P161" i="1"/>
  <c r="U161" i="1"/>
  <c r="R160" i="1"/>
  <c r="S160" i="1" s="1"/>
  <c r="C161" i="1" s="1"/>
  <c r="H161" i="1"/>
  <c r="T161" i="1"/>
  <c r="J170" i="1"/>
  <c r="I161" i="1" l="1"/>
  <c r="P162" i="1"/>
  <c r="A163" i="1"/>
  <c r="D162" i="1"/>
  <c r="H162" i="1"/>
  <c r="U162" i="1"/>
  <c r="R161" i="1"/>
  <c r="S161" i="1" s="1"/>
  <c r="C162" i="1" s="1"/>
  <c r="T162" i="1"/>
  <c r="L157" i="1"/>
  <c r="M157" i="1" s="1"/>
  <c r="N157" i="1" s="1"/>
  <c r="O157" i="1" s="1"/>
  <c r="Q157" i="1" s="1"/>
  <c r="B157" i="1" s="1"/>
  <c r="K158" i="1"/>
  <c r="E161" i="1"/>
  <c r="F161" i="1" s="1"/>
  <c r="G162" i="1" s="1"/>
  <c r="J171" i="1"/>
  <c r="I162" i="1" l="1"/>
  <c r="L158" i="1"/>
  <c r="M158" i="1" s="1"/>
  <c r="N158" i="1" s="1"/>
  <c r="O158" i="1" s="1"/>
  <c r="Q158" i="1" s="1"/>
  <c r="B158" i="1" s="1"/>
  <c r="K159" i="1"/>
  <c r="E162" i="1"/>
  <c r="F162" i="1" s="1"/>
  <c r="G163" i="1" s="1"/>
  <c r="P163" i="1"/>
  <c r="A164" i="1"/>
  <c r="D163" i="1"/>
  <c r="T163" i="1"/>
  <c r="H163" i="1"/>
  <c r="U163" i="1"/>
  <c r="R162" i="1"/>
  <c r="S162" i="1" s="1"/>
  <c r="C163" i="1" s="1"/>
  <c r="J172" i="1"/>
  <c r="I163" i="1" l="1"/>
  <c r="D164" i="1"/>
  <c r="P164" i="1"/>
  <c r="A165" i="1"/>
  <c r="E163" i="1"/>
  <c r="F163" i="1" s="1"/>
  <c r="G164" i="1" s="1"/>
  <c r="L159" i="1"/>
  <c r="M159" i="1" s="1"/>
  <c r="N159" i="1" s="1"/>
  <c r="O159" i="1" s="1"/>
  <c r="Q159" i="1" s="1"/>
  <c r="B159" i="1" s="1"/>
  <c r="K160" i="1"/>
  <c r="H164" i="1"/>
  <c r="T164" i="1"/>
  <c r="U164" i="1"/>
  <c r="R163" i="1"/>
  <c r="S163" i="1" s="1"/>
  <c r="C164" i="1" s="1"/>
  <c r="J173" i="1"/>
  <c r="I164" i="1" l="1"/>
  <c r="D165" i="1"/>
  <c r="A166" i="1"/>
  <c r="P165" i="1"/>
  <c r="H165" i="1"/>
  <c r="T165" i="1"/>
  <c r="U165" i="1"/>
  <c r="R164" i="1"/>
  <c r="S164" i="1" s="1"/>
  <c r="C165" i="1" s="1"/>
  <c r="E164" i="1"/>
  <c r="F164" i="1" s="1"/>
  <c r="G165" i="1" s="1"/>
  <c r="L160" i="1"/>
  <c r="M160" i="1" s="1"/>
  <c r="N160" i="1" s="1"/>
  <c r="O160" i="1" s="1"/>
  <c r="Q160" i="1" s="1"/>
  <c r="B160" i="1" s="1"/>
  <c r="K161" i="1"/>
  <c r="J174" i="1"/>
  <c r="L161" i="1" l="1"/>
  <c r="M161" i="1" s="1"/>
  <c r="N161" i="1" s="1"/>
  <c r="O161" i="1" s="1"/>
  <c r="Q161" i="1" s="1"/>
  <c r="B161" i="1" s="1"/>
  <c r="K162" i="1"/>
  <c r="I165" i="1"/>
  <c r="U166" i="1"/>
  <c r="H166" i="1"/>
  <c r="R165" i="1"/>
  <c r="S165" i="1" s="1"/>
  <c r="C166" i="1" s="1"/>
  <c r="T166" i="1"/>
  <c r="P166" i="1"/>
  <c r="D166" i="1"/>
  <c r="A167" i="1"/>
  <c r="E165" i="1"/>
  <c r="F165" i="1" s="1"/>
  <c r="G166" i="1" s="1"/>
  <c r="J175" i="1"/>
  <c r="I166" i="1" l="1"/>
  <c r="P167" i="1"/>
  <c r="A168" i="1"/>
  <c r="D167" i="1"/>
  <c r="E166" i="1"/>
  <c r="F166" i="1" s="1"/>
  <c r="G167" i="1" s="1"/>
  <c r="L162" i="1"/>
  <c r="M162" i="1" s="1"/>
  <c r="N162" i="1" s="1"/>
  <c r="O162" i="1" s="1"/>
  <c r="Q162" i="1" s="1"/>
  <c r="B162" i="1" s="1"/>
  <c r="K163" i="1"/>
  <c r="H167" i="1"/>
  <c r="U167" i="1"/>
  <c r="R166" i="1"/>
  <c r="S166" i="1" s="1"/>
  <c r="C167" i="1" s="1"/>
  <c r="T167" i="1"/>
  <c r="J176" i="1"/>
  <c r="I167" i="1" l="1"/>
  <c r="E167" i="1"/>
  <c r="F167" i="1" s="1"/>
  <c r="G168" i="1" s="1"/>
  <c r="D168" i="1"/>
  <c r="P168" i="1"/>
  <c r="A169" i="1"/>
  <c r="L163" i="1"/>
  <c r="M163" i="1" s="1"/>
  <c r="N163" i="1" s="1"/>
  <c r="O163" i="1" s="1"/>
  <c r="Q163" i="1" s="1"/>
  <c r="B163" i="1" s="1"/>
  <c r="K164" i="1"/>
  <c r="H168" i="1"/>
  <c r="T168" i="1"/>
  <c r="U168" i="1"/>
  <c r="R167" i="1"/>
  <c r="S167" i="1" s="1"/>
  <c r="C168" i="1" s="1"/>
  <c r="J177" i="1"/>
  <c r="I168" i="1" l="1"/>
  <c r="A170" i="1"/>
  <c r="D169" i="1"/>
  <c r="P169" i="1"/>
  <c r="R168" i="1"/>
  <c r="S168" i="1" s="1"/>
  <c r="C169" i="1" s="1"/>
  <c r="T169" i="1"/>
  <c r="H169" i="1"/>
  <c r="U169" i="1"/>
  <c r="E168" i="1"/>
  <c r="F168" i="1" s="1"/>
  <c r="G169" i="1" s="1"/>
  <c r="L164" i="1"/>
  <c r="M164" i="1" s="1"/>
  <c r="N164" i="1" s="1"/>
  <c r="O164" i="1" s="1"/>
  <c r="Q164" i="1" s="1"/>
  <c r="B164" i="1" s="1"/>
  <c r="K165" i="1"/>
  <c r="J178" i="1"/>
  <c r="I169" i="1" l="1"/>
  <c r="L165" i="1"/>
  <c r="M165" i="1" s="1"/>
  <c r="N165" i="1" s="1"/>
  <c r="O165" i="1" s="1"/>
  <c r="Q165" i="1" s="1"/>
  <c r="B165" i="1" s="1"/>
  <c r="K166" i="1"/>
  <c r="U170" i="1"/>
  <c r="R169" i="1"/>
  <c r="S169" i="1" s="1"/>
  <c r="C170" i="1" s="1"/>
  <c r="T170" i="1"/>
  <c r="H170" i="1"/>
  <c r="E169" i="1"/>
  <c r="F169" i="1" s="1"/>
  <c r="G170" i="1" s="1"/>
  <c r="P170" i="1"/>
  <c r="D170" i="1"/>
  <c r="A171" i="1"/>
  <c r="J179" i="1"/>
  <c r="I170" i="1" l="1"/>
  <c r="A172" i="1"/>
  <c r="D171" i="1"/>
  <c r="P171" i="1"/>
  <c r="E170" i="1"/>
  <c r="F170" i="1" s="1"/>
  <c r="G171" i="1" s="1"/>
  <c r="H171" i="1"/>
  <c r="U171" i="1"/>
  <c r="T171" i="1"/>
  <c r="R170" i="1"/>
  <c r="S170" i="1" s="1"/>
  <c r="C171" i="1" s="1"/>
  <c r="L166" i="1"/>
  <c r="M166" i="1" s="1"/>
  <c r="N166" i="1" s="1"/>
  <c r="O166" i="1" s="1"/>
  <c r="Q166" i="1" s="1"/>
  <c r="B166" i="1" s="1"/>
  <c r="K167" i="1"/>
  <c r="J180" i="1"/>
  <c r="I171" i="1" l="1"/>
  <c r="L167" i="1"/>
  <c r="M167" i="1" s="1"/>
  <c r="N167" i="1" s="1"/>
  <c r="O167" i="1" s="1"/>
  <c r="Q167" i="1" s="1"/>
  <c r="B167" i="1" s="1"/>
  <c r="K168" i="1"/>
  <c r="T172" i="1"/>
  <c r="H172" i="1"/>
  <c r="U172" i="1"/>
  <c r="R171" i="1"/>
  <c r="S171" i="1" s="1"/>
  <c r="C172" i="1" s="1"/>
  <c r="E171" i="1"/>
  <c r="F171" i="1" s="1"/>
  <c r="G172" i="1" s="1"/>
  <c r="D172" i="1"/>
  <c r="P172" i="1"/>
  <c r="A173" i="1"/>
  <c r="J181" i="1"/>
  <c r="I172" i="1" l="1"/>
  <c r="D173" i="1"/>
  <c r="P173" i="1"/>
  <c r="A174" i="1"/>
  <c r="H173" i="1"/>
  <c r="U173" i="1"/>
  <c r="R172" i="1"/>
  <c r="S172" i="1" s="1"/>
  <c r="C173" i="1" s="1"/>
  <c r="T173" i="1"/>
  <c r="E172" i="1"/>
  <c r="F172" i="1" s="1"/>
  <c r="G173" i="1" s="1"/>
  <c r="L168" i="1"/>
  <c r="M168" i="1" s="1"/>
  <c r="N168" i="1" s="1"/>
  <c r="O168" i="1" s="1"/>
  <c r="Q168" i="1" s="1"/>
  <c r="B168" i="1" s="1"/>
  <c r="K169" i="1"/>
  <c r="J182" i="1"/>
  <c r="I173" i="1" l="1"/>
  <c r="L169" i="1"/>
  <c r="M169" i="1" s="1"/>
  <c r="N169" i="1" s="1"/>
  <c r="O169" i="1" s="1"/>
  <c r="Q169" i="1" s="1"/>
  <c r="B169" i="1" s="1"/>
  <c r="K170" i="1"/>
  <c r="D174" i="1"/>
  <c r="P174" i="1"/>
  <c r="A175" i="1"/>
  <c r="T174" i="1"/>
  <c r="H174" i="1"/>
  <c r="U174" i="1"/>
  <c r="R173" i="1"/>
  <c r="S173" i="1" s="1"/>
  <c r="C174" i="1" s="1"/>
  <c r="E173" i="1"/>
  <c r="F173" i="1" s="1"/>
  <c r="G174" i="1" s="1"/>
  <c r="J183" i="1"/>
  <c r="P175" i="1" l="1"/>
  <c r="A176" i="1"/>
  <c r="D175" i="1"/>
  <c r="U175" i="1"/>
  <c r="H175" i="1"/>
  <c r="R174" i="1"/>
  <c r="S174" i="1" s="1"/>
  <c r="C175" i="1" s="1"/>
  <c r="T175" i="1"/>
  <c r="E174" i="1"/>
  <c r="F174" i="1" s="1"/>
  <c r="G175" i="1" s="1"/>
  <c r="I174" i="1"/>
  <c r="L170" i="1"/>
  <c r="M170" i="1" s="1"/>
  <c r="N170" i="1" s="1"/>
  <c r="O170" i="1" s="1"/>
  <c r="Q170" i="1" s="1"/>
  <c r="B170" i="1" s="1"/>
  <c r="K171" i="1"/>
  <c r="J184" i="1"/>
  <c r="I175" i="1" l="1"/>
  <c r="L171" i="1"/>
  <c r="M171" i="1" s="1"/>
  <c r="N171" i="1" s="1"/>
  <c r="O171" i="1" s="1"/>
  <c r="Q171" i="1" s="1"/>
  <c r="B171" i="1" s="1"/>
  <c r="K172" i="1"/>
  <c r="E175" i="1"/>
  <c r="F175" i="1" s="1"/>
  <c r="G176" i="1" s="1"/>
  <c r="A177" i="1"/>
  <c r="D176" i="1"/>
  <c r="P176" i="1"/>
  <c r="H176" i="1"/>
  <c r="U176" i="1"/>
  <c r="R175" i="1"/>
  <c r="S175" i="1" s="1"/>
  <c r="C176" i="1" s="1"/>
  <c r="T176" i="1"/>
  <c r="J185" i="1"/>
  <c r="I176" i="1" l="1"/>
  <c r="D177" i="1"/>
  <c r="P177" i="1"/>
  <c r="A178" i="1"/>
  <c r="R176" i="1"/>
  <c r="S176" i="1" s="1"/>
  <c r="C177" i="1" s="1"/>
  <c r="T177" i="1"/>
  <c r="U177" i="1"/>
  <c r="H177" i="1"/>
  <c r="E176" i="1"/>
  <c r="F176" i="1" s="1"/>
  <c r="G177" i="1" s="1"/>
  <c r="L172" i="1"/>
  <c r="M172" i="1" s="1"/>
  <c r="N172" i="1" s="1"/>
  <c r="O172" i="1" s="1"/>
  <c r="Q172" i="1" s="1"/>
  <c r="B172" i="1" s="1"/>
  <c r="K173" i="1"/>
  <c r="J186" i="1"/>
  <c r="I177" i="1" l="1"/>
  <c r="L173" i="1"/>
  <c r="M173" i="1" s="1"/>
  <c r="N173" i="1" s="1"/>
  <c r="O173" i="1" s="1"/>
  <c r="Q173" i="1" s="1"/>
  <c r="B173" i="1" s="1"/>
  <c r="K174" i="1"/>
  <c r="A179" i="1"/>
  <c r="D178" i="1"/>
  <c r="P178" i="1"/>
  <c r="R177" i="1"/>
  <c r="S177" i="1" s="1"/>
  <c r="C178" i="1" s="1"/>
  <c r="H178" i="1"/>
  <c r="U178" i="1"/>
  <c r="T178" i="1"/>
  <c r="E177" i="1"/>
  <c r="F177" i="1" s="1"/>
  <c r="G178" i="1" s="1"/>
  <c r="J187" i="1"/>
  <c r="I178" i="1" l="1"/>
  <c r="R178" i="1"/>
  <c r="S178" i="1" s="1"/>
  <c r="C179" i="1" s="1"/>
  <c r="T179" i="1"/>
  <c r="H179" i="1"/>
  <c r="U179" i="1"/>
  <c r="E178" i="1"/>
  <c r="F178" i="1" s="1"/>
  <c r="G179" i="1" s="1"/>
  <c r="D179" i="1"/>
  <c r="P179" i="1"/>
  <c r="A180" i="1"/>
  <c r="L174" i="1"/>
  <c r="M174" i="1" s="1"/>
  <c r="N174" i="1" s="1"/>
  <c r="O174" i="1" s="1"/>
  <c r="Q174" i="1" s="1"/>
  <c r="B174" i="1" s="1"/>
  <c r="K175" i="1"/>
  <c r="J188" i="1"/>
  <c r="I179" i="1" l="1"/>
  <c r="L175" i="1"/>
  <c r="M175" i="1" s="1"/>
  <c r="N175" i="1" s="1"/>
  <c r="O175" i="1" s="1"/>
  <c r="Q175" i="1" s="1"/>
  <c r="B175" i="1" s="1"/>
  <c r="K176" i="1"/>
  <c r="D180" i="1"/>
  <c r="P180" i="1"/>
  <c r="A181" i="1"/>
  <c r="H180" i="1"/>
  <c r="U180" i="1"/>
  <c r="R179" i="1"/>
  <c r="S179" i="1" s="1"/>
  <c r="C180" i="1" s="1"/>
  <c r="T180" i="1"/>
  <c r="E179" i="1"/>
  <c r="F179" i="1" s="1"/>
  <c r="G180" i="1" s="1"/>
  <c r="J189" i="1"/>
  <c r="I180" i="1" l="1"/>
  <c r="A182" i="1"/>
  <c r="D181" i="1"/>
  <c r="P181" i="1"/>
  <c r="T181" i="1"/>
  <c r="H181" i="1"/>
  <c r="U181" i="1"/>
  <c r="R180" i="1"/>
  <c r="S180" i="1" s="1"/>
  <c r="C181" i="1" s="1"/>
  <c r="E180" i="1"/>
  <c r="F180" i="1" s="1"/>
  <c r="G181" i="1" s="1"/>
  <c r="L176" i="1"/>
  <c r="M176" i="1" s="1"/>
  <c r="N176" i="1" s="1"/>
  <c r="O176" i="1" s="1"/>
  <c r="Q176" i="1" s="1"/>
  <c r="B176" i="1" s="1"/>
  <c r="K177" i="1"/>
  <c r="J190" i="1"/>
  <c r="I181" i="1" l="1"/>
  <c r="L177" i="1"/>
  <c r="M177" i="1" s="1"/>
  <c r="N177" i="1" s="1"/>
  <c r="O177" i="1" s="1"/>
  <c r="Q177" i="1" s="1"/>
  <c r="B177" i="1" s="1"/>
  <c r="K178" i="1"/>
  <c r="R181" i="1"/>
  <c r="S181" i="1" s="1"/>
  <c r="C182" i="1" s="1"/>
  <c r="T182" i="1"/>
  <c r="H182" i="1"/>
  <c r="U182" i="1"/>
  <c r="E181" i="1"/>
  <c r="F181" i="1" s="1"/>
  <c r="G182" i="1" s="1"/>
  <c r="A183" i="1"/>
  <c r="P182" i="1"/>
  <c r="D182" i="1"/>
  <c r="J191" i="1"/>
  <c r="I182" i="1" l="1"/>
  <c r="E182" i="1"/>
  <c r="F182" i="1" s="1"/>
  <c r="G183" i="1" s="1"/>
  <c r="U183" i="1"/>
  <c r="R182" i="1"/>
  <c r="S182" i="1" s="1"/>
  <c r="C183" i="1" s="1"/>
  <c r="H183" i="1"/>
  <c r="T183" i="1"/>
  <c r="P183" i="1"/>
  <c r="A184" i="1"/>
  <c r="D183" i="1"/>
  <c r="L178" i="1"/>
  <c r="M178" i="1" s="1"/>
  <c r="N178" i="1" s="1"/>
  <c r="O178" i="1" s="1"/>
  <c r="Q178" i="1" s="1"/>
  <c r="B178" i="1" s="1"/>
  <c r="K179" i="1"/>
  <c r="J192" i="1"/>
  <c r="I183" i="1" l="1"/>
  <c r="L179" i="1"/>
  <c r="M179" i="1" s="1"/>
  <c r="N179" i="1" s="1"/>
  <c r="O179" i="1" s="1"/>
  <c r="Q179" i="1" s="1"/>
  <c r="B179" i="1" s="1"/>
  <c r="K180" i="1"/>
  <c r="E183" i="1"/>
  <c r="F183" i="1" s="1"/>
  <c r="G184" i="1" s="1"/>
  <c r="A185" i="1"/>
  <c r="P184" i="1"/>
  <c r="D184" i="1"/>
  <c r="H184" i="1"/>
  <c r="U184" i="1"/>
  <c r="T184" i="1"/>
  <c r="R183" i="1"/>
  <c r="S183" i="1" s="1"/>
  <c r="C184" i="1" s="1"/>
  <c r="J193" i="1"/>
  <c r="I184" i="1" l="1"/>
  <c r="T185" i="1"/>
  <c r="H185" i="1"/>
  <c r="R184" i="1"/>
  <c r="S184" i="1" s="1"/>
  <c r="C185" i="1" s="1"/>
  <c r="U185" i="1"/>
  <c r="E184" i="1"/>
  <c r="F184" i="1" s="1"/>
  <c r="G185" i="1" s="1"/>
  <c r="D185" i="1"/>
  <c r="P185" i="1"/>
  <c r="A186" i="1"/>
  <c r="L180" i="1"/>
  <c r="M180" i="1" s="1"/>
  <c r="N180" i="1" s="1"/>
  <c r="O180" i="1" s="1"/>
  <c r="Q180" i="1" s="1"/>
  <c r="B180" i="1" s="1"/>
  <c r="K181" i="1"/>
  <c r="J194" i="1"/>
  <c r="I185" i="1" l="1"/>
  <c r="E185" i="1"/>
  <c r="F185" i="1" s="1"/>
  <c r="G186" i="1" s="1"/>
  <c r="L181" i="1"/>
  <c r="M181" i="1" s="1"/>
  <c r="N181" i="1" s="1"/>
  <c r="O181" i="1" s="1"/>
  <c r="Q181" i="1" s="1"/>
  <c r="B181" i="1" s="1"/>
  <c r="K182" i="1"/>
  <c r="P186" i="1"/>
  <c r="A187" i="1"/>
  <c r="D186" i="1"/>
  <c r="R185" i="1"/>
  <c r="S185" i="1" s="1"/>
  <c r="C186" i="1" s="1"/>
  <c r="U186" i="1"/>
  <c r="T186" i="1"/>
  <c r="H186" i="1"/>
  <c r="J195" i="1"/>
  <c r="I186" i="1" l="1"/>
  <c r="A188" i="1"/>
  <c r="P187" i="1"/>
  <c r="D187" i="1"/>
  <c r="R186" i="1"/>
  <c r="S186" i="1" s="1"/>
  <c r="C187" i="1" s="1"/>
  <c r="H187" i="1"/>
  <c r="T187" i="1"/>
  <c r="U187" i="1"/>
  <c r="L182" i="1"/>
  <c r="M182" i="1" s="1"/>
  <c r="N182" i="1" s="1"/>
  <c r="O182" i="1" s="1"/>
  <c r="Q182" i="1" s="1"/>
  <c r="B182" i="1" s="1"/>
  <c r="K183" i="1"/>
  <c r="E186" i="1"/>
  <c r="F186" i="1" s="1"/>
  <c r="G187" i="1" s="1"/>
  <c r="J196" i="1"/>
  <c r="I187" i="1" l="1"/>
  <c r="E187" i="1"/>
  <c r="F187" i="1" s="1"/>
  <c r="G188" i="1" s="1"/>
  <c r="L183" i="1"/>
  <c r="M183" i="1" s="1"/>
  <c r="N183" i="1" s="1"/>
  <c r="O183" i="1" s="1"/>
  <c r="Q183" i="1" s="1"/>
  <c r="B183" i="1" s="1"/>
  <c r="K184" i="1"/>
  <c r="R187" i="1"/>
  <c r="S187" i="1" s="1"/>
  <c r="C188" i="1" s="1"/>
  <c r="T188" i="1"/>
  <c r="U188" i="1"/>
  <c r="H188" i="1"/>
  <c r="A189" i="1"/>
  <c r="P188" i="1"/>
  <c r="D188" i="1"/>
  <c r="J197" i="1"/>
  <c r="I188" i="1" l="1"/>
  <c r="E188" i="1"/>
  <c r="F188" i="1" s="1"/>
  <c r="G189" i="1" s="1"/>
  <c r="L184" i="1"/>
  <c r="M184" i="1" s="1"/>
  <c r="N184" i="1" s="1"/>
  <c r="O184" i="1" s="1"/>
  <c r="Q184" i="1" s="1"/>
  <c r="B184" i="1" s="1"/>
  <c r="K185" i="1"/>
  <c r="P189" i="1"/>
  <c r="D189" i="1"/>
  <c r="A190" i="1"/>
  <c r="T189" i="1"/>
  <c r="H189" i="1"/>
  <c r="U189" i="1"/>
  <c r="R188" i="1"/>
  <c r="S188" i="1" s="1"/>
  <c r="C189" i="1" s="1"/>
  <c r="J198" i="1"/>
  <c r="I189" i="1" l="1"/>
  <c r="E189" i="1"/>
  <c r="F189" i="1" s="1"/>
  <c r="G190" i="1" s="1"/>
  <c r="A191" i="1"/>
  <c r="D190" i="1"/>
  <c r="P190" i="1"/>
  <c r="U190" i="1"/>
  <c r="R189" i="1"/>
  <c r="S189" i="1" s="1"/>
  <c r="C190" i="1" s="1"/>
  <c r="T190" i="1"/>
  <c r="H190" i="1"/>
  <c r="L185" i="1"/>
  <c r="M185" i="1" s="1"/>
  <c r="N185" i="1" s="1"/>
  <c r="O185" i="1" s="1"/>
  <c r="Q185" i="1" s="1"/>
  <c r="B185" i="1" s="1"/>
  <c r="K186" i="1"/>
  <c r="J199" i="1"/>
  <c r="I190" i="1" l="1"/>
  <c r="L186" i="1"/>
  <c r="M186" i="1" s="1"/>
  <c r="N186" i="1" s="1"/>
  <c r="O186" i="1" s="1"/>
  <c r="Q186" i="1" s="1"/>
  <c r="B186" i="1" s="1"/>
  <c r="K187" i="1"/>
  <c r="H191" i="1"/>
  <c r="U191" i="1"/>
  <c r="R190" i="1"/>
  <c r="S190" i="1" s="1"/>
  <c r="C191" i="1" s="1"/>
  <c r="T191" i="1"/>
  <c r="E190" i="1"/>
  <c r="F190" i="1" s="1"/>
  <c r="G191" i="1" s="1"/>
  <c r="P191" i="1"/>
  <c r="A192" i="1"/>
  <c r="D191" i="1"/>
  <c r="J200" i="1"/>
  <c r="I191" i="1" l="1"/>
  <c r="E191" i="1"/>
  <c r="F191" i="1" s="1"/>
  <c r="G192" i="1" s="1"/>
  <c r="P192" i="1"/>
  <c r="A193" i="1"/>
  <c r="D192" i="1"/>
  <c r="T192" i="1"/>
  <c r="H192" i="1"/>
  <c r="U192" i="1"/>
  <c r="R191" i="1"/>
  <c r="S191" i="1" s="1"/>
  <c r="C192" i="1" s="1"/>
  <c r="L187" i="1"/>
  <c r="M187" i="1" s="1"/>
  <c r="N187" i="1" s="1"/>
  <c r="O187" i="1" s="1"/>
  <c r="Q187" i="1" s="1"/>
  <c r="B187" i="1" s="1"/>
  <c r="K188" i="1"/>
  <c r="J201" i="1"/>
  <c r="I192" i="1" l="1"/>
  <c r="E192" i="1"/>
  <c r="F192" i="1" s="1"/>
  <c r="G193" i="1" s="1"/>
  <c r="D193" i="1"/>
  <c r="P193" i="1"/>
  <c r="A194" i="1"/>
  <c r="H193" i="1"/>
  <c r="T193" i="1"/>
  <c r="R192" i="1"/>
  <c r="S192" i="1" s="1"/>
  <c r="C193" i="1" s="1"/>
  <c r="U193" i="1"/>
  <c r="L188" i="1"/>
  <c r="M188" i="1" s="1"/>
  <c r="N188" i="1" s="1"/>
  <c r="O188" i="1" s="1"/>
  <c r="Q188" i="1" s="1"/>
  <c r="B188" i="1" s="1"/>
  <c r="K189" i="1"/>
  <c r="J202" i="1"/>
  <c r="I193" i="1" l="1"/>
  <c r="P194" i="1"/>
  <c r="D194" i="1"/>
  <c r="A195" i="1"/>
  <c r="H194" i="1"/>
  <c r="T194" i="1"/>
  <c r="U194" i="1"/>
  <c r="R193" i="1"/>
  <c r="S193" i="1" s="1"/>
  <c r="C194" i="1" s="1"/>
  <c r="E193" i="1"/>
  <c r="F193" i="1" s="1"/>
  <c r="G194" i="1" s="1"/>
  <c r="L189" i="1"/>
  <c r="M189" i="1" s="1"/>
  <c r="N189" i="1" s="1"/>
  <c r="O189" i="1" s="1"/>
  <c r="Q189" i="1" s="1"/>
  <c r="B189" i="1" s="1"/>
  <c r="K190" i="1"/>
  <c r="J203" i="1"/>
  <c r="I194" i="1" l="1"/>
  <c r="L190" i="1"/>
  <c r="M190" i="1" s="1"/>
  <c r="N190" i="1" s="1"/>
  <c r="O190" i="1" s="1"/>
  <c r="Q190" i="1" s="1"/>
  <c r="B190" i="1" s="1"/>
  <c r="K191" i="1"/>
  <c r="P195" i="1"/>
  <c r="D195" i="1"/>
  <c r="A196" i="1"/>
  <c r="E194" i="1"/>
  <c r="F194" i="1" s="1"/>
  <c r="G195" i="1" s="1"/>
  <c r="H195" i="1"/>
  <c r="U195" i="1"/>
  <c r="T195" i="1"/>
  <c r="R194" i="1"/>
  <c r="S194" i="1" s="1"/>
  <c r="C195" i="1" s="1"/>
  <c r="J204" i="1"/>
  <c r="I195" i="1" l="1"/>
  <c r="A197" i="1"/>
  <c r="D196" i="1"/>
  <c r="P196" i="1"/>
  <c r="E195" i="1"/>
  <c r="F195" i="1" s="1"/>
  <c r="G196" i="1" s="1"/>
  <c r="H196" i="1"/>
  <c r="T196" i="1"/>
  <c r="U196" i="1"/>
  <c r="R195" i="1"/>
  <c r="S195" i="1" s="1"/>
  <c r="C196" i="1" s="1"/>
  <c r="L191" i="1"/>
  <c r="M191" i="1" s="1"/>
  <c r="N191" i="1" s="1"/>
  <c r="O191" i="1" s="1"/>
  <c r="Q191" i="1" s="1"/>
  <c r="B191" i="1" s="1"/>
  <c r="K192" i="1"/>
  <c r="J205" i="1"/>
  <c r="I196" i="1" l="1"/>
  <c r="L192" i="1"/>
  <c r="M192" i="1" s="1"/>
  <c r="N192" i="1" s="1"/>
  <c r="O192" i="1" s="1"/>
  <c r="Q192" i="1" s="1"/>
  <c r="B192" i="1" s="1"/>
  <c r="K193" i="1"/>
  <c r="H197" i="1"/>
  <c r="R196" i="1"/>
  <c r="S196" i="1" s="1"/>
  <c r="C197" i="1" s="1"/>
  <c r="T197" i="1"/>
  <c r="U197" i="1"/>
  <c r="E196" i="1"/>
  <c r="F196" i="1" s="1"/>
  <c r="G197" i="1" s="1"/>
  <c r="D197" i="1"/>
  <c r="P197" i="1"/>
  <c r="A198" i="1"/>
  <c r="J206" i="1"/>
  <c r="I197" i="1" l="1"/>
  <c r="D198" i="1"/>
  <c r="A199" i="1"/>
  <c r="P198" i="1"/>
  <c r="R197" i="1"/>
  <c r="S197" i="1" s="1"/>
  <c r="C198" i="1" s="1"/>
  <c r="T198" i="1"/>
  <c r="H198" i="1"/>
  <c r="U198" i="1"/>
  <c r="E197" i="1"/>
  <c r="F197" i="1" s="1"/>
  <c r="G198" i="1" s="1"/>
  <c r="L193" i="1"/>
  <c r="M193" i="1" s="1"/>
  <c r="N193" i="1" s="1"/>
  <c r="O193" i="1" s="1"/>
  <c r="Q193" i="1" s="1"/>
  <c r="B193" i="1" s="1"/>
  <c r="K194" i="1"/>
  <c r="J207" i="1"/>
  <c r="I198" i="1" l="1"/>
  <c r="L194" i="1"/>
  <c r="M194" i="1" s="1"/>
  <c r="N194" i="1" s="1"/>
  <c r="O194" i="1" s="1"/>
  <c r="Q194" i="1" s="1"/>
  <c r="B194" i="1" s="1"/>
  <c r="K195" i="1"/>
  <c r="H199" i="1"/>
  <c r="U199" i="1"/>
  <c r="R198" i="1"/>
  <c r="S198" i="1" s="1"/>
  <c r="C199" i="1" s="1"/>
  <c r="T199" i="1"/>
  <c r="A200" i="1"/>
  <c r="D199" i="1"/>
  <c r="P199" i="1"/>
  <c r="E198" i="1"/>
  <c r="F198" i="1" s="1"/>
  <c r="G199" i="1" s="1"/>
  <c r="J208" i="1"/>
  <c r="I199" i="1" l="1"/>
  <c r="P200" i="1"/>
  <c r="A201" i="1"/>
  <c r="D200" i="1"/>
  <c r="E199" i="1"/>
  <c r="F199" i="1" s="1"/>
  <c r="G200" i="1" s="1"/>
  <c r="U200" i="1"/>
  <c r="R199" i="1"/>
  <c r="S199" i="1" s="1"/>
  <c r="C200" i="1" s="1"/>
  <c r="T200" i="1"/>
  <c r="H200" i="1"/>
  <c r="L195" i="1"/>
  <c r="M195" i="1" s="1"/>
  <c r="N195" i="1" s="1"/>
  <c r="O195" i="1" s="1"/>
  <c r="Q195" i="1" s="1"/>
  <c r="B195" i="1" s="1"/>
  <c r="K196" i="1"/>
  <c r="J209" i="1"/>
  <c r="I200" i="1" l="1"/>
  <c r="L196" i="1"/>
  <c r="M196" i="1" s="1"/>
  <c r="N196" i="1" s="1"/>
  <c r="O196" i="1" s="1"/>
  <c r="Q196" i="1" s="1"/>
  <c r="B196" i="1" s="1"/>
  <c r="K197" i="1"/>
  <c r="E200" i="1"/>
  <c r="F200" i="1" s="1"/>
  <c r="G201" i="1" s="1"/>
  <c r="P201" i="1"/>
  <c r="A202" i="1"/>
  <c r="D201" i="1"/>
  <c r="U201" i="1"/>
  <c r="R200" i="1"/>
  <c r="S200" i="1" s="1"/>
  <c r="C201" i="1" s="1"/>
  <c r="T201" i="1"/>
  <c r="H201" i="1"/>
  <c r="J210" i="1"/>
  <c r="P202" i="1" l="1"/>
  <c r="A203" i="1"/>
  <c r="D202" i="1"/>
  <c r="H202" i="1"/>
  <c r="U202" i="1"/>
  <c r="R201" i="1"/>
  <c r="S201" i="1" s="1"/>
  <c r="C202" i="1" s="1"/>
  <c r="T202" i="1"/>
  <c r="E201" i="1"/>
  <c r="F201" i="1" s="1"/>
  <c r="G202" i="1" s="1"/>
  <c r="I201" i="1"/>
  <c r="L197" i="1"/>
  <c r="M197" i="1" s="1"/>
  <c r="N197" i="1" s="1"/>
  <c r="O197" i="1" s="1"/>
  <c r="Q197" i="1" s="1"/>
  <c r="B197" i="1" s="1"/>
  <c r="K198" i="1"/>
  <c r="J211" i="1"/>
  <c r="I202" i="1" l="1"/>
  <c r="L198" i="1"/>
  <c r="M198" i="1" s="1"/>
  <c r="N198" i="1" s="1"/>
  <c r="O198" i="1" s="1"/>
  <c r="Q198" i="1" s="1"/>
  <c r="B198" i="1" s="1"/>
  <c r="K199" i="1"/>
  <c r="E202" i="1"/>
  <c r="F202" i="1" s="1"/>
  <c r="G203" i="1" s="1"/>
  <c r="P203" i="1"/>
  <c r="A204" i="1"/>
  <c r="D203" i="1"/>
  <c r="H203" i="1"/>
  <c r="T203" i="1"/>
  <c r="R202" i="1"/>
  <c r="S202" i="1" s="1"/>
  <c r="C203" i="1" s="1"/>
  <c r="U203" i="1"/>
  <c r="J212" i="1"/>
  <c r="I203" i="1" l="1"/>
  <c r="A205" i="1"/>
  <c r="P204" i="1"/>
  <c r="D204" i="1"/>
  <c r="R203" i="1"/>
  <c r="S203" i="1" s="1"/>
  <c r="C204" i="1" s="1"/>
  <c r="U204" i="1"/>
  <c r="T204" i="1"/>
  <c r="H204" i="1"/>
  <c r="E203" i="1"/>
  <c r="F203" i="1" s="1"/>
  <c r="G204" i="1" s="1"/>
  <c r="L199" i="1"/>
  <c r="M199" i="1" s="1"/>
  <c r="N199" i="1" s="1"/>
  <c r="O199" i="1" s="1"/>
  <c r="Q199" i="1" s="1"/>
  <c r="B199" i="1" s="1"/>
  <c r="K200" i="1"/>
  <c r="J213" i="1"/>
  <c r="I204" i="1" l="1"/>
  <c r="L200" i="1"/>
  <c r="M200" i="1" s="1"/>
  <c r="N200" i="1" s="1"/>
  <c r="O200" i="1" s="1"/>
  <c r="Q200" i="1" s="1"/>
  <c r="B200" i="1" s="1"/>
  <c r="K201" i="1"/>
  <c r="E204" i="1"/>
  <c r="F204" i="1" s="1"/>
  <c r="G205" i="1" s="1"/>
  <c r="U205" i="1"/>
  <c r="R204" i="1"/>
  <c r="S204" i="1" s="1"/>
  <c r="C205" i="1" s="1"/>
  <c r="T205" i="1"/>
  <c r="H205" i="1"/>
  <c r="D205" i="1"/>
  <c r="P205" i="1"/>
  <c r="A206" i="1"/>
  <c r="J214" i="1"/>
  <c r="I205" i="1" l="1"/>
  <c r="E205" i="1"/>
  <c r="F205" i="1" s="1"/>
  <c r="G206" i="1" s="1"/>
  <c r="P206" i="1"/>
  <c r="D206" i="1"/>
  <c r="A207" i="1"/>
  <c r="R205" i="1"/>
  <c r="S205" i="1" s="1"/>
  <c r="C206" i="1" s="1"/>
  <c r="H206" i="1"/>
  <c r="T206" i="1"/>
  <c r="U206" i="1"/>
  <c r="L201" i="1"/>
  <c r="M201" i="1" s="1"/>
  <c r="N201" i="1" s="1"/>
  <c r="O201" i="1" s="1"/>
  <c r="Q201" i="1" s="1"/>
  <c r="B201" i="1" s="1"/>
  <c r="K202" i="1"/>
  <c r="J215" i="1"/>
  <c r="I206" i="1" l="1"/>
  <c r="P207" i="1"/>
  <c r="A208" i="1"/>
  <c r="D207" i="1"/>
  <c r="E206" i="1"/>
  <c r="F206" i="1" s="1"/>
  <c r="G207" i="1" s="1"/>
  <c r="H207" i="1"/>
  <c r="U207" i="1"/>
  <c r="R206" i="1"/>
  <c r="S206" i="1" s="1"/>
  <c r="C207" i="1" s="1"/>
  <c r="T207" i="1"/>
  <c r="L202" i="1"/>
  <c r="M202" i="1" s="1"/>
  <c r="N202" i="1" s="1"/>
  <c r="O202" i="1" s="1"/>
  <c r="Q202" i="1" s="1"/>
  <c r="B202" i="1" s="1"/>
  <c r="K203" i="1"/>
  <c r="J216" i="1"/>
  <c r="I207" i="1" l="1"/>
  <c r="L203" i="1"/>
  <c r="M203" i="1" s="1"/>
  <c r="N203" i="1" s="1"/>
  <c r="O203" i="1" s="1"/>
  <c r="Q203" i="1" s="1"/>
  <c r="B203" i="1" s="1"/>
  <c r="K204" i="1"/>
  <c r="E207" i="1"/>
  <c r="F207" i="1" s="1"/>
  <c r="G208" i="1" s="1"/>
  <c r="A209" i="1"/>
  <c r="D208" i="1"/>
  <c r="P208" i="1"/>
  <c r="U208" i="1"/>
  <c r="H208" i="1"/>
  <c r="R207" i="1"/>
  <c r="S207" i="1" s="1"/>
  <c r="C208" i="1" s="1"/>
  <c r="T208" i="1"/>
  <c r="J217" i="1"/>
  <c r="I208" i="1" l="1"/>
  <c r="E208" i="1"/>
  <c r="F208" i="1" s="1"/>
  <c r="G209" i="1" s="1"/>
  <c r="A210" i="1"/>
  <c r="D209" i="1"/>
  <c r="P209" i="1"/>
  <c r="T209" i="1"/>
  <c r="H209" i="1"/>
  <c r="U209" i="1"/>
  <c r="R208" i="1"/>
  <c r="S208" i="1" s="1"/>
  <c r="C209" i="1" s="1"/>
  <c r="L204" i="1"/>
  <c r="M204" i="1" s="1"/>
  <c r="N204" i="1" s="1"/>
  <c r="O204" i="1" s="1"/>
  <c r="Q204" i="1" s="1"/>
  <c r="B204" i="1" s="1"/>
  <c r="K205" i="1"/>
  <c r="J218" i="1"/>
  <c r="I209" i="1" l="1"/>
  <c r="L205" i="1"/>
  <c r="M205" i="1" s="1"/>
  <c r="N205" i="1" s="1"/>
  <c r="O205" i="1" s="1"/>
  <c r="Q205" i="1" s="1"/>
  <c r="B205" i="1" s="1"/>
  <c r="K206" i="1"/>
  <c r="T210" i="1"/>
  <c r="H210" i="1"/>
  <c r="R209" i="1"/>
  <c r="S209" i="1" s="1"/>
  <c r="C210" i="1" s="1"/>
  <c r="U210" i="1"/>
  <c r="E209" i="1"/>
  <c r="F209" i="1" s="1"/>
  <c r="G210" i="1" s="1"/>
  <c r="A211" i="1"/>
  <c r="D210" i="1"/>
  <c r="P210" i="1"/>
  <c r="J219" i="1"/>
  <c r="I210" i="1" l="1"/>
  <c r="T211" i="1"/>
  <c r="H211" i="1"/>
  <c r="U211" i="1"/>
  <c r="R210" i="1"/>
  <c r="S210" i="1" s="1"/>
  <c r="C211" i="1" s="1"/>
  <c r="E210" i="1"/>
  <c r="F210" i="1" s="1"/>
  <c r="G211" i="1" s="1"/>
  <c r="D211" i="1"/>
  <c r="P211" i="1"/>
  <c r="A212" i="1"/>
  <c r="L206" i="1"/>
  <c r="M206" i="1" s="1"/>
  <c r="N206" i="1" s="1"/>
  <c r="O206" i="1" s="1"/>
  <c r="Q206" i="1" s="1"/>
  <c r="B206" i="1" s="1"/>
  <c r="K207" i="1"/>
  <c r="J220" i="1"/>
  <c r="I211" i="1" l="1"/>
  <c r="L207" i="1"/>
  <c r="M207" i="1" s="1"/>
  <c r="N207" i="1" s="1"/>
  <c r="O207" i="1" s="1"/>
  <c r="Q207" i="1" s="1"/>
  <c r="B207" i="1" s="1"/>
  <c r="K208" i="1"/>
  <c r="A213" i="1"/>
  <c r="P212" i="1"/>
  <c r="D212" i="1"/>
  <c r="U212" i="1"/>
  <c r="R211" i="1"/>
  <c r="S211" i="1" s="1"/>
  <c r="C212" i="1" s="1"/>
  <c r="H212" i="1"/>
  <c r="T212" i="1"/>
  <c r="E211" i="1"/>
  <c r="F211" i="1" s="1"/>
  <c r="G212" i="1" s="1"/>
  <c r="J221" i="1"/>
  <c r="I212" i="1" l="1"/>
  <c r="E212" i="1"/>
  <c r="F212" i="1" s="1"/>
  <c r="G213" i="1" s="1"/>
  <c r="U213" i="1"/>
  <c r="R212" i="1"/>
  <c r="S212" i="1" s="1"/>
  <c r="C213" i="1" s="1"/>
  <c r="H213" i="1"/>
  <c r="T213" i="1"/>
  <c r="P213" i="1"/>
  <c r="A214" i="1"/>
  <c r="D213" i="1"/>
  <c r="L208" i="1"/>
  <c r="M208" i="1" s="1"/>
  <c r="N208" i="1" s="1"/>
  <c r="O208" i="1" s="1"/>
  <c r="Q208" i="1" s="1"/>
  <c r="B208" i="1" s="1"/>
  <c r="K209" i="1"/>
  <c r="J222" i="1"/>
  <c r="I213" i="1" l="1"/>
  <c r="U214" i="1"/>
  <c r="R213" i="1"/>
  <c r="S213" i="1" s="1"/>
  <c r="C214" i="1" s="1"/>
  <c r="T214" i="1"/>
  <c r="H214" i="1"/>
  <c r="L209" i="1"/>
  <c r="M209" i="1" s="1"/>
  <c r="N209" i="1" s="1"/>
  <c r="O209" i="1" s="1"/>
  <c r="Q209" i="1" s="1"/>
  <c r="B209" i="1" s="1"/>
  <c r="K210" i="1"/>
  <c r="E213" i="1"/>
  <c r="F213" i="1" s="1"/>
  <c r="G214" i="1" s="1"/>
  <c r="P214" i="1"/>
  <c r="A215" i="1"/>
  <c r="D214" i="1"/>
  <c r="J223" i="1"/>
  <c r="I214" i="1" l="1"/>
  <c r="E214" i="1"/>
  <c r="F214" i="1" s="1"/>
  <c r="G215" i="1" s="1"/>
  <c r="L210" i="1"/>
  <c r="M210" i="1" s="1"/>
  <c r="N210" i="1" s="1"/>
  <c r="O210" i="1" s="1"/>
  <c r="Q210" i="1" s="1"/>
  <c r="B210" i="1" s="1"/>
  <c r="K211" i="1"/>
  <c r="A216" i="1"/>
  <c r="P215" i="1"/>
  <c r="D215" i="1"/>
  <c r="H215" i="1"/>
  <c r="U215" i="1"/>
  <c r="T215" i="1"/>
  <c r="R214" i="1"/>
  <c r="S214" i="1" s="1"/>
  <c r="C215" i="1" s="1"/>
  <c r="J224" i="1"/>
  <c r="I215" i="1" l="1"/>
  <c r="E215" i="1"/>
  <c r="F215" i="1" s="1"/>
  <c r="G216" i="1" s="1"/>
  <c r="H216" i="1"/>
  <c r="R215" i="1"/>
  <c r="S215" i="1" s="1"/>
  <c r="C216" i="1" s="1"/>
  <c r="T216" i="1"/>
  <c r="U216" i="1"/>
  <c r="D216" i="1"/>
  <c r="P216" i="1"/>
  <c r="A217" i="1"/>
  <c r="L211" i="1"/>
  <c r="M211" i="1" s="1"/>
  <c r="N211" i="1" s="1"/>
  <c r="O211" i="1" s="1"/>
  <c r="Q211" i="1" s="1"/>
  <c r="B211" i="1" s="1"/>
  <c r="K212" i="1"/>
  <c r="J225" i="1"/>
  <c r="I216" i="1" l="1"/>
  <c r="E216" i="1"/>
  <c r="F216" i="1" s="1"/>
  <c r="G217" i="1" s="1"/>
  <c r="L212" i="1"/>
  <c r="M212" i="1" s="1"/>
  <c r="N212" i="1" s="1"/>
  <c r="O212" i="1" s="1"/>
  <c r="Q212" i="1" s="1"/>
  <c r="B212" i="1" s="1"/>
  <c r="K213" i="1"/>
  <c r="A218" i="1"/>
  <c r="D217" i="1"/>
  <c r="P217" i="1"/>
  <c r="U217" i="1"/>
  <c r="R216" i="1"/>
  <c r="S216" i="1" s="1"/>
  <c r="C217" i="1" s="1"/>
  <c r="H217" i="1"/>
  <c r="T217" i="1"/>
  <c r="J226" i="1"/>
  <c r="I217" i="1" l="1"/>
  <c r="H218" i="1"/>
  <c r="U218" i="1"/>
  <c r="R217" i="1"/>
  <c r="S217" i="1" s="1"/>
  <c r="C218" i="1" s="1"/>
  <c r="T218" i="1"/>
  <c r="E217" i="1"/>
  <c r="F217" i="1" s="1"/>
  <c r="G218" i="1" s="1"/>
  <c r="P218" i="1"/>
  <c r="A219" i="1"/>
  <c r="D218" i="1"/>
  <c r="L213" i="1"/>
  <c r="M213" i="1" s="1"/>
  <c r="N213" i="1" s="1"/>
  <c r="O213" i="1" s="1"/>
  <c r="Q213" i="1" s="1"/>
  <c r="B213" i="1" s="1"/>
  <c r="K214" i="1"/>
  <c r="J227" i="1"/>
  <c r="I218" i="1" l="1"/>
  <c r="H219" i="1"/>
  <c r="U219" i="1"/>
  <c r="T219" i="1"/>
  <c r="R218" i="1"/>
  <c r="S218" i="1" s="1"/>
  <c r="C219" i="1" s="1"/>
  <c r="L214" i="1"/>
  <c r="M214" i="1" s="1"/>
  <c r="N214" i="1" s="1"/>
  <c r="O214" i="1" s="1"/>
  <c r="Q214" i="1" s="1"/>
  <c r="B214" i="1" s="1"/>
  <c r="K215" i="1"/>
  <c r="E218" i="1"/>
  <c r="F218" i="1" s="1"/>
  <c r="G219" i="1" s="1"/>
  <c r="P219" i="1"/>
  <c r="A220" i="1"/>
  <c r="D219" i="1"/>
  <c r="J228" i="1"/>
  <c r="I219" i="1" l="1"/>
  <c r="L215" i="1"/>
  <c r="M215" i="1" s="1"/>
  <c r="N215" i="1" s="1"/>
  <c r="O215" i="1" s="1"/>
  <c r="Q215" i="1" s="1"/>
  <c r="B215" i="1" s="1"/>
  <c r="K216" i="1"/>
  <c r="E219" i="1"/>
  <c r="F219" i="1" s="1"/>
  <c r="G220" i="1" s="1"/>
  <c r="D220" i="1"/>
  <c r="A221" i="1"/>
  <c r="P220" i="1"/>
  <c r="U220" i="1"/>
  <c r="R219" i="1"/>
  <c r="S219" i="1" s="1"/>
  <c r="C220" i="1" s="1"/>
  <c r="H220" i="1"/>
  <c r="T220" i="1"/>
  <c r="J229" i="1"/>
  <c r="R220" i="1" l="1"/>
  <c r="S220" i="1" s="1"/>
  <c r="C221" i="1" s="1"/>
  <c r="U221" i="1"/>
  <c r="H221" i="1"/>
  <c r="T221" i="1"/>
  <c r="D221" i="1"/>
  <c r="P221" i="1"/>
  <c r="A222" i="1"/>
  <c r="E220" i="1"/>
  <c r="F220" i="1" s="1"/>
  <c r="G221" i="1" s="1"/>
  <c r="I220" i="1"/>
  <c r="L216" i="1"/>
  <c r="M216" i="1" s="1"/>
  <c r="N216" i="1" s="1"/>
  <c r="O216" i="1" s="1"/>
  <c r="Q216" i="1" s="1"/>
  <c r="B216" i="1" s="1"/>
  <c r="K217" i="1"/>
  <c r="J230" i="1"/>
  <c r="I221" i="1" l="1"/>
  <c r="H222" i="1"/>
  <c r="U222" i="1"/>
  <c r="R221" i="1"/>
  <c r="S221" i="1" s="1"/>
  <c r="C222" i="1" s="1"/>
  <c r="T222" i="1"/>
  <c r="E221" i="1"/>
  <c r="F221" i="1" s="1"/>
  <c r="G222" i="1" s="1"/>
  <c r="P222" i="1"/>
  <c r="D222" i="1"/>
  <c r="A223" i="1"/>
  <c r="L217" i="1"/>
  <c r="M217" i="1" s="1"/>
  <c r="N217" i="1" s="1"/>
  <c r="O217" i="1" s="1"/>
  <c r="Q217" i="1" s="1"/>
  <c r="B217" i="1" s="1"/>
  <c r="K218" i="1"/>
  <c r="J231" i="1"/>
  <c r="I222" i="1" l="1"/>
  <c r="L218" i="1"/>
  <c r="M218" i="1" s="1"/>
  <c r="N218" i="1" s="1"/>
  <c r="O218" i="1" s="1"/>
  <c r="Q218" i="1" s="1"/>
  <c r="B218" i="1" s="1"/>
  <c r="K219" i="1"/>
  <c r="D223" i="1"/>
  <c r="P223" i="1"/>
  <c r="A224" i="1"/>
  <c r="E222" i="1"/>
  <c r="F222" i="1" s="1"/>
  <c r="G223" i="1" s="1"/>
  <c r="U223" i="1"/>
  <c r="R222" i="1"/>
  <c r="S222" i="1" s="1"/>
  <c r="C223" i="1" s="1"/>
  <c r="T223" i="1"/>
  <c r="H223" i="1"/>
  <c r="J232" i="1"/>
  <c r="P224" i="1" l="1"/>
  <c r="A225" i="1"/>
  <c r="D224" i="1"/>
  <c r="H224" i="1"/>
  <c r="T224" i="1"/>
  <c r="U224" i="1"/>
  <c r="R223" i="1"/>
  <c r="S223" i="1" s="1"/>
  <c r="C224" i="1" s="1"/>
  <c r="E223" i="1"/>
  <c r="F223" i="1" s="1"/>
  <c r="G224" i="1" s="1"/>
  <c r="L219" i="1"/>
  <c r="M219" i="1" s="1"/>
  <c r="N219" i="1" s="1"/>
  <c r="O219" i="1" s="1"/>
  <c r="Q219" i="1" s="1"/>
  <c r="B219" i="1" s="1"/>
  <c r="K220" i="1"/>
  <c r="I223" i="1"/>
  <c r="J233" i="1"/>
  <c r="I224" i="1" l="1"/>
  <c r="L220" i="1"/>
  <c r="M220" i="1" s="1"/>
  <c r="N220" i="1" s="1"/>
  <c r="O220" i="1" s="1"/>
  <c r="Q220" i="1" s="1"/>
  <c r="B220" i="1" s="1"/>
  <c r="K221" i="1"/>
  <c r="E224" i="1"/>
  <c r="F224" i="1" s="1"/>
  <c r="G225" i="1" s="1"/>
  <c r="P225" i="1"/>
  <c r="A226" i="1"/>
  <c r="D225" i="1"/>
  <c r="U225" i="1"/>
  <c r="T225" i="1"/>
  <c r="R224" i="1"/>
  <c r="S224" i="1" s="1"/>
  <c r="C225" i="1" s="1"/>
  <c r="H225" i="1"/>
  <c r="J234" i="1"/>
  <c r="I225" i="1" l="1"/>
  <c r="H226" i="1"/>
  <c r="T226" i="1"/>
  <c r="U226" i="1"/>
  <c r="R225" i="1"/>
  <c r="S225" i="1" s="1"/>
  <c r="C226" i="1" s="1"/>
  <c r="L221" i="1"/>
  <c r="M221" i="1" s="1"/>
  <c r="N221" i="1" s="1"/>
  <c r="O221" i="1" s="1"/>
  <c r="Q221" i="1" s="1"/>
  <c r="B221" i="1" s="1"/>
  <c r="K222" i="1"/>
  <c r="E225" i="1"/>
  <c r="F225" i="1" s="1"/>
  <c r="G226" i="1" s="1"/>
  <c r="P226" i="1"/>
  <c r="D226" i="1"/>
  <c r="A227" i="1"/>
  <c r="J235" i="1"/>
  <c r="I226" i="1" l="1"/>
  <c r="P227" i="1"/>
  <c r="A228" i="1"/>
  <c r="D227" i="1"/>
  <c r="E226" i="1"/>
  <c r="F226" i="1" s="1"/>
  <c r="G227" i="1" s="1"/>
  <c r="L222" i="1"/>
  <c r="M222" i="1" s="1"/>
  <c r="N222" i="1" s="1"/>
  <c r="O222" i="1" s="1"/>
  <c r="Q222" i="1" s="1"/>
  <c r="B222" i="1" s="1"/>
  <c r="K223" i="1"/>
  <c r="H227" i="1"/>
  <c r="U227" i="1"/>
  <c r="T227" i="1"/>
  <c r="R226" i="1"/>
  <c r="S226" i="1" s="1"/>
  <c r="C227" i="1" s="1"/>
  <c r="J236" i="1"/>
  <c r="I227" i="1" l="1"/>
  <c r="L223" i="1"/>
  <c r="M223" i="1" s="1"/>
  <c r="N223" i="1" s="1"/>
  <c r="O223" i="1" s="1"/>
  <c r="Q223" i="1" s="1"/>
  <c r="B223" i="1" s="1"/>
  <c r="K224" i="1"/>
  <c r="E227" i="1"/>
  <c r="F227" i="1" s="1"/>
  <c r="G228" i="1" s="1"/>
  <c r="P228" i="1"/>
  <c r="A229" i="1"/>
  <c r="D228" i="1"/>
  <c r="H228" i="1"/>
  <c r="U228" i="1"/>
  <c r="R227" i="1"/>
  <c r="S227" i="1" s="1"/>
  <c r="C228" i="1" s="1"/>
  <c r="T228" i="1"/>
  <c r="J237" i="1"/>
  <c r="A230" i="1" l="1"/>
  <c r="D229" i="1"/>
  <c r="P229" i="1"/>
  <c r="H229" i="1"/>
  <c r="U229" i="1"/>
  <c r="R228" i="1"/>
  <c r="S228" i="1" s="1"/>
  <c r="C229" i="1" s="1"/>
  <c r="T229" i="1"/>
  <c r="I228" i="1"/>
  <c r="E228" i="1"/>
  <c r="F228" i="1" s="1"/>
  <c r="G229" i="1" s="1"/>
  <c r="L224" i="1"/>
  <c r="M224" i="1" s="1"/>
  <c r="N224" i="1" s="1"/>
  <c r="O224" i="1" s="1"/>
  <c r="Q224" i="1" s="1"/>
  <c r="B224" i="1" s="1"/>
  <c r="K225" i="1"/>
  <c r="J238" i="1"/>
  <c r="I229" i="1" l="1"/>
  <c r="L225" i="1"/>
  <c r="M225" i="1" s="1"/>
  <c r="N225" i="1" s="1"/>
  <c r="O225" i="1" s="1"/>
  <c r="Q225" i="1" s="1"/>
  <c r="B225" i="1" s="1"/>
  <c r="K226" i="1"/>
  <c r="H230" i="1"/>
  <c r="U230" i="1"/>
  <c r="R229" i="1"/>
  <c r="S229" i="1" s="1"/>
  <c r="C230" i="1" s="1"/>
  <c r="T230" i="1"/>
  <c r="E229" i="1"/>
  <c r="F229" i="1" s="1"/>
  <c r="G230" i="1" s="1"/>
  <c r="D230" i="1"/>
  <c r="A231" i="1"/>
  <c r="P230" i="1"/>
  <c r="J239" i="1"/>
  <c r="I230" i="1" l="1"/>
  <c r="H231" i="1"/>
  <c r="U231" i="1"/>
  <c r="R230" i="1"/>
  <c r="S230" i="1" s="1"/>
  <c r="C231" i="1" s="1"/>
  <c r="T231" i="1"/>
  <c r="P231" i="1"/>
  <c r="A232" i="1"/>
  <c r="D231" i="1"/>
  <c r="E230" i="1"/>
  <c r="F230" i="1" s="1"/>
  <c r="G231" i="1" s="1"/>
  <c r="L226" i="1"/>
  <c r="M226" i="1" s="1"/>
  <c r="N226" i="1" s="1"/>
  <c r="O226" i="1" s="1"/>
  <c r="Q226" i="1" s="1"/>
  <c r="B226" i="1" s="1"/>
  <c r="K227" i="1"/>
  <c r="J240" i="1"/>
  <c r="I231" i="1" l="1"/>
  <c r="A233" i="1"/>
  <c r="D232" i="1"/>
  <c r="P232" i="1"/>
  <c r="H232" i="1"/>
  <c r="U232" i="1"/>
  <c r="R231" i="1"/>
  <c r="S231" i="1" s="1"/>
  <c r="C232" i="1" s="1"/>
  <c r="T232" i="1"/>
  <c r="E231" i="1"/>
  <c r="F231" i="1" s="1"/>
  <c r="G232" i="1" s="1"/>
  <c r="L227" i="1"/>
  <c r="M227" i="1" s="1"/>
  <c r="N227" i="1" s="1"/>
  <c r="O227" i="1" s="1"/>
  <c r="Q227" i="1" s="1"/>
  <c r="B227" i="1" s="1"/>
  <c r="K228" i="1"/>
  <c r="J241" i="1"/>
  <c r="I232" i="1" l="1"/>
  <c r="L228" i="1"/>
  <c r="M228" i="1" s="1"/>
  <c r="N228" i="1" s="1"/>
  <c r="O228" i="1" s="1"/>
  <c r="Q228" i="1" s="1"/>
  <c r="B228" i="1" s="1"/>
  <c r="K229" i="1"/>
  <c r="H233" i="1"/>
  <c r="T233" i="1"/>
  <c r="U233" i="1"/>
  <c r="R232" i="1"/>
  <c r="S232" i="1" s="1"/>
  <c r="C233" i="1" s="1"/>
  <c r="E232" i="1"/>
  <c r="F232" i="1" s="1"/>
  <c r="G233" i="1" s="1"/>
  <c r="A234" i="1"/>
  <c r="D233" i="1"/>
  <c r="P233" i="1"/>
  <c r="J242" i="1"/>
  <c r="I233" i="1" l="1"/>
  <c r="U234" i="1"/>
  <c r="H234" i="1"/>
  <c r="R233" i="1"/>
  <c r="S233" i="1" s="1"/>
  <c r="C234" i="1" s="1"/>
  <c r="T234" i="1"/>
  <c r="E233" i="1"/>
  <c r="F233" i="1" s="1"/>
  <c r="G234" i="1" s="1"/>
  <c r="P234" i="1"/>
  <c r="D234" i="1"/>
  <c r="A235" i="1"/>
  <c r="L229" i="1"/>
  <c r="M229" i="1" s="1"/>
  <c r="N229" i="1" s="1"/>
  <c r="O229" i="1" s="1"/>
  <c r="Q229" i="1" s="1"/>
  <c r="B229" i="1" s="1"/>
  <c r="K230" i="1"/>
  <c r="J243" i="1"/>
  <c r="I234" i="1" l="1"/>
  <c r="H235" i="1"/>
  <c r="U235" i="1"/>
  <c r="R234" i="1"/>
  <c r="S234" i="1" s="1"/>
  <c r="C235" i="1" s="1"/>
  <c r="T235" i="1"/>
  <c r="L230" i="1"/>
  <c r="M230" i="1" s="1"/>
  <c r="N230" i="1" s="1"/>
  <c r="O230" i="1" s="1"/>
  <c r="Q230" i="1" s="1"/>
  <c r="B230" i="1" s="1"/>
  <c r="K231" i="1"/>
  <c r="P235" i="1"/>
  <c r="A236" i="1"/>
  <c r="D235" i="1"/>
  <c r="E234" i="1"/>
  <c r="F234" i="1" s="1"/>
  <c r="G235" i="1" s="1"/>
  <c r="J244" i="1"/>
  <c r="I235" i="1" l="1"/>
  <c r="L231" i="1"/>
  <c r="M231" i="1" s="1"/>
  <c r="N231" i="1" s="1"/>
  <c r="O231" i="1" s="1"/>
  <c r="Q231" i="1" s="1"/>
  <c r="B231" i="1" s="1"/>
  <c r="K232" i="1"/>
  <c r="E235" i="1"/>
  <c r="F235" i="1" s="1"/>
  <c r="G236" i="1" s="1"/>
  <c r="D236" i="1"/>
  <c r="P236" i="1"/>
  <c r="A237" i="1"/>
  <c r="U236" i="1"/>
  <c r="R235" i="1"/>
  <c r="S235" i="1" s="1"/>
  <c r="C236" i="1" s="1"/>
  <c r="T236" i="1"/>
  <c r="H236" i="1"/>
  <c r="J245" i="1"/>
  <c r="I236" i="1" l="1"/>
  <c r="A238" i="1"/>
  <c r="D237" i="1"/>
  <c r="P237" i="1"/>
  <c r="T237" i="1"/>
  <c r="U237" i="1"/>
  <c r="H237" i="1"/>
  <c r="R236" i="1"/>
  <c r="S236" i="1" s="1"/>
  <c r="C237" i="1" s="1"/>
  <c r="E236" i="1"/>
  <c r="F236" i="1" s="1"/>
  <c r="G237" i="1" s="1"/>
  <c r="L232" i="1"/>
  <c r="M232" i="1" s="1"/>
  <c r="N232" i="1" s="1"/>
  <c r="O232" i="1" s="1"/>
  <c r="Q232" i="1" s="1"/>
  <c r="B232" i="1" s="1"/>
  <c r="K233" i="1"/>
  <c r="J246" i="1"/>
  <c r="I237" i="1" l="1"/>
  <c r="L233" i="1"/>
  <c r="M233" i="1" s="1"/>
  <c r="N233" i="1" s="1"/>
  <c r="O233" i="1" s="1"/>
  <c r="Q233" i="1" s="1"/>
  <c r="B233" i="1" s="1"/>
  <c r="K234" i="1"/>
  <c r="U238" i="1"/>
  <c r="R237" i="1"/>
  <c r="S237" i="1" s="1"/>
  <c r="C238" i="1" s="1"/>
  <c r="T238" i="1"/>
  <c r="H238" i="1"/>
  <c r="E237" i="1"/>
  <c r="F237" i="1" s="1"/>
  <c r="G238" i="1" s="1"/>
  <c r="D238" i="1"/>
  <c r="P238" i="1"/>
  <c r="A239" i="1"/>
  <c r="J247" i="1"/>
  <c r="I238" i="1" l="1"/>
  <c r="A240" i="1"/>
  <c r="P239" i="1"/>
  <c r="D239" i="1"/>
  <c r="U239" i="1"/>
  <c r="R238" i="1"/>
  <c r="S238" i="1" s="1"/>
  <c r="C239" i="1" s="1"/>
  <c r="T239" i="1"/>
  <c r="H239" i="1"/>
  <c r="E238" i="1"/>
  <c r="F238" i="1" s="1"/>
  <c r="G239" i="1" s="1"/>
  <c r="L234" i="1"/>
  <c r="M234" i="1" s="1"/>
  <c r="N234" i="1" s="1"/>
  <c r="O234" i="1" s="1"/>
  <c r="Q234" i="1" s="1"/>
  <c r="B234" i="1" s="1"/>
  <c r="K235" i="1"/>
  <c r="J248" i="1"/>
  <c r="I239" i="1" l="1"/>
  <c r="L235" i="1"/>
  <c r="M235" i="1" s="1"/>
  <c r="N235" i="1" s="1"/>
  <c r="O235" i="1" s="1"/>
  <c r="Q235" i="1" s="1"/>
  <c r="B235" i="1" s="1"/>
  <c r="K236" i="1"/>
  <c r="E239" i="1"/>
  <c r="F239" i="1" s="1"/>
  <c r="G240" i="1" s="1"/>
  <c r="R239" i="1"/>
  <c r="S239" i="1" s="1"/>
  <c r="C240" i="1" s="1"/>
  <c r="T240" i="1"/>
  <c r="H240" i="1"/>
  <c r="U240" i="1"/>
  <c r="P240" i="1"/>
  <c r="A241" i="1"/>
  <c r="D240" i="1"/>
  <c r="J249" i="1"/>
  <c r="I240" i="1" l="1"/>
  <c r="U241" i="1"/>
  <c r="T241" i="1"/>
  <c r="H241" i="1"/>
  <c r="R240" i="1"/>
  <c r="S240" i="1" s="1"/>
  <c r="C241" i="1" s="1"/>
  <c r="E240" i="1"/>
  <c r="F240" i="1" s="1"/>
  <c r="G241" i="1" s="1"/>
  <c r="P241" i="1"/>
  <c r="D241" i="1"/>
  <c r="A242" i="1"/>
  <c r="L236" i="1"/>
  <c r="M236" i="1" s="1"/>
  <c r="N236" i="1" s="1"/>
  <c r="O236" i="1" s="1"/>
  <c r="Q236" i="1" s="1"/>
  <c r="B236" i="1" s="1"/>
  <c r="K237" i="1"/>
  <c r="J250" i="1"/>
  <c r="I241" i="1" l="1"/>
  <c r="H242" i="1"/>
  <c r="R241" i="1"/>
  <c r="S241" i="1" s="1"/>
  <c r="C242" i="1" s="1"/>
  <c r="T242" i="1"/>
  <c r="U242" i="1"/>
  <c r="L237" i="1"/>
  <c r="M237" i="1" s="1"/>
  <c r="N237" i="1" s="1"/>
  <c r="O237" i="1" s="1"/>
  <c r="Q237" i="1" s="1"/>
  <c r="B237" i="1" s="1"/>
  <c r="K238" i="1"/>
  <c r="D242" i="1"/>
  <c r="P242" i="1"/>
  <c r="A243" i="1"/>
  <c r="E241" i="1"/>
  <c r="F241" i="1" s="1"/>
  <c r="G242" i="1" s="1"/>
  <c r="J251" i="1"/>
  <c r="I242" i="1" l="1"/>
  <c r="L238" i="1"/>
  <c r="M238" i="1" s="1"/>
  <c r="N238" i="1" s="1"/>
  <c r="O238" i="1" s="1"/>
  <c r="Q238" i="1" s="1"/>
  <c r="B238" i="1" s="1"/>
  <c r="K239" i="1"/>
  <c r="P243" i="1"/>
  <c r="D243" i="1"/>
  <c r="A244" i="1"/>
  <c r="H243" i="1"/>
  <c r="U243" i="1"/>
  <c r="T243" i="1"/>
  <c r="R242" i="1"/>
  <c r="S242" i="1" s="1"/>
  <c r="C243" i="1" s="1"/>
  <c r="E242" i="1"/>
  <c r="F242" i="1" s="1"/>
  <c r="G243" i="1" s="1"/>
  <c r="J252" i="1"/>
  <c r="I243" i="1" l="1"/>
  <c r="D244" i="1"/>
  <c r="P244" i="1"/>
  <c r="A245" i="1"/>
  <c r="E243" i="1"/>
  <c r="F243" i="1" s="1"/>
  <c r="G244" i="1" s="1"/>
  <c r="U244" i="1"/>
  <c r="R243" i="1"/>
  <c r="S243" i="1" s="1"/>
  <c r="C244" i="1" s="1"/>
  <c r="T244" i="1"/>
  <c r="H244" i="1"/>
  <c r="L239" i="1"/>
  <c r="M239" i="1" s="1"/>
  <c r="N239" i="1" s="1"/>
  <c r="O239" i="1" s="1"/>
  <c r="Q239" i="1" s="1"/>
  <c r="B239" i="1" s="1"/>
  <c r="K240" i="1"/>
  <c r="J253" i="1"/>
  <c r="I244" i="1" l="1"/>
  <c r="L240" i="1"/>
  <c r="M240" i="1" s="1"/>
  <c r="N240" i="1" s="1"/>
  <c r="O240" i="1" s="1"/>
  <c r="Q240" i="1" s="1"/>
  <c r="B240" i="1" s="1"/>
  <c r="K241" i="1"/>
  <c r="D245" i="1"/>
  <c r="P245" i="1"/>
  <c r="A246" i="1"/>
  <c r="R244" i="1"/>
  <c r="S244" i="1" s="1"/>
  <c r="C245" i="1" s="1"/>
  <c r="U245" i="1"/>
  <c r="T245" i="1"/>
  <c r="H245" i="1"/>
  <c r="E244" i="1"/>
  <c r="F244" i="1" s="1"/>
  <c r="G245" i="1" s="1"/>
  <c r="J254" i="1"/>
  <c r="I245" i="1" l="1"/>
  <c r="P246" i="1"/>
  <c r="A247" i="1"/>
  <c r="D246" i="1"/>
  <c r="H246" i="1"/>
  <c r="T246" i="1"/>
  <c r="U246" i="1"/>
  <c r="R245" i="1"/>
  <c r="S245" i="1" s="1"/>
  <c r="C246" i="1" s="1"/>
  <c r="E245" i="1"/>
  <c r="F245" i="1" s="1"/>
  <c r="G246" i="1" s="1"/>
  <c r="L241" i="1"/>
  <c r="M241" i="1" s="1"/>
  <c r="N241" i="1" s="1"/>
  <c r="O241" i="1" s="1"/>
  <c r="Q241" i="1" s="1"/>
  <c r="B241" i="1" s="1"/>
  <c r="K242" i="1"/>
  <c r="J255" i="1"/>
  <c r="I246" i="1" l="1"/>
  <c r="A248" i="1"/>
  <c r="K249" i="1" s="1"/>
  <c r="D247" i="1"/>
  <c r="P247" i="1"/>
  <c r="L242" i="1"/>
  <c r="M242" i="1" s="1"/>
  <c r="N242" i="1" s="1"/>
  <c r="O242" i="1" s="1"/>
  <c r="Q242" i="1" s="1"/>
  <c r="B242" i="1" s="1"/>
  <c r="K243" i="1"/>
  <c r="E246" i="1"/>
  <c r="F246" i="1" s="1"/>
  <c r="G247" i="1" s="1"/>
  <c r="R246" i="1"/>
  <c r="S246" i="1" s="1"/>
  <c r="C247" i="1" s="1"/>
  <c r="H247" i="1"/>
  <c r="U247" i="1"/>
  <c r="T247" i="1"/>
  <c r="J256" i="1"/>
  <c r="I247" i="1" l="1"/>
  <c r="L243" i="1"/>
  <c r="M243" i="1" s="1"/>
  <c r="N243" i="1" s="1"/>
  <c r="O243" i="1" s="1"/>
  <c r="Q243" i="1" s="1"/>
  <c r="B243" i="1" s="1"/>
  <c r="K244" i="1"/>
  <c r="H248" i="1"/>
  <c r="U248" i="1"/>
  <c r="R247" i="1"/>
  <c r="S247" i="1" s="1"/>
  <c r="C248" i="1" s="1"/>
  <c r="T248" i="1"/>
  <c r="E247" i="1"/>
  <c r="F247" i="1" s="1"/>
  <c r="G248" i="1" s="1"/>
  <c r="D248" i="1"/>
  <c r="A249" i="1"/>
  <c r="J257" i="1"/>
  <c r="I248" i="1" l="1"/>
  <c r="D249" i="1"/>
  <c r="P249" i="1"/>
  <c r="A250" i="1"/>
  <c r="U249" i="1"/>
  <c r="C249" i="1"/>
  <c r="T249" i="1"/>
  <c r="H249" i="1"/>
  <c r="E248" i="1"/>
  <c r="F248" i="1" s="1"/>
  <c r="G249" i="1" s="1"/>
  <c r="L244" i="1"/>
  <c r="M244" i="1" s="1"/>
  <c r="N244" i="1" s="1"/>
  <c r="O244" i="1" s="1"/>
  <c r="Q244" i="1" s="1"/>
  <c r="B244" i="1" s="1"/>
  <c r="K245" i="1"/>
  <c r="J258" i="1"/>
  <c r="I249" i="1" l="1"/>
  <c r="L245" i="1"/>
  <c r="M245" i="1" s="1"/>
  <c r="N245" i="1" s="1"/>
  <c r="O245" i="1" s="1"/>
  <c r="Q245" i="1" s="1"/>
  <c r="B245" i="1" s="1"/>
  <c r="K246" i="1"/>
  <c r="A251" i="1"/>
  <c r="D250" i="1"/>
  <c r="P250" i="1"/>
  <c r="H250" i="1"/>
  <c r="U250" i="1"/>
  <c r="R249" i="1"/>
  <c r="S249" i="1" s="1"/>
  <c r="C250" i="1" s="1"/>
  <c r="T250" i="1"/>
  <c r="E249" i="1"/>
  <c r="F249" i="1" s="1"/>
  <c r="G250" i="1" s="1"/>
  <c r="J259" i="1"/>
  <c r="I250" i="1" l="1"/>
  <c r="H251" i="1"/>
  <c r="U251" i="1"/>
  <c r="R250" i="1"/>
  <c r="S250" i="1" s="1"/>
  <c r="C251" i="1" s="1"/>
  <c r="T251" i="1"/>
  <c r="E250" i="1"/>
  <c r="F250" i="1" s="1"/>
  <c r="G251" i="1" s="1"/>
  <c r="D251" i="1"/>
  <c r="A252" i="1"/>
  <c r="P251" i="1"/>
  <c r="L246" i="1"/>
  <c r="M246" i="1" s="1"/>
  <c r="N246" i="1" s="1"/>
  <c r="O246" i="1" s="1"/>
  <c r="Q246" i="1" s="1"/>
  <c r="B246" i="1" s="1"/>
  <c r="K247" i="1"/>
  <c r="J260" i="1"/>
  <c r="I251" i="1" l="1"/>
  <c r="L247" i="1"/>
  <c r="M247" i="1" s="1"/>
  <c r="N247" i="1" s="1"/>
  <c r="O247" i="1" s="1"/>
  <c r="Q247" i="1" s="1"/>
  <c r="B247" i="1" s="1"/>
  <c r="K248" i="1"/>
  <c r="U252" i="1"/>
  <c r="T252" i="1"/>
  <c r="H252" i="1"/>
  <c r="R251" i="1"/>
  <c r="S251" i="1" s="1"/>
  <c r="C252" i="1" s="1"/>
  <c r="D252" i="1"/>
  <c r="P252" i="1"/>
  <c r="A253" i="1"/>
  <c r="E251" i="1"/>
  <c r="F251" i="1" s="1"/>
  <c r="G252" i="1" s="1"/>
  <c r="J261" i="1"/>
  <c r="I252" i="1" l="1"/>
  <c r="P253" i="1"/>
  <c r="A254" i="1"/>
  <c r="D253" i="1"/>
  <c r="T253" i="1"/>
  <c r="H253" i="1"/>
  <c r="R252" i="1"/>
  <c r="S252" i="1" s="1"/>
  <c r="C253" i="1" s="1"/>
  <c r="U253" i="1"/>
  <c r="L248" i="1"/>
  <c r="M248" i="1" s="1"/>
  <c r="N248" i="1" s="1"/>
  <c r="O248" i="1" s="1"/>
  <c r="Q248" i="1" s="1"/>
  <c r="B248" i="1" s="1"/>
  <c r="E252" i="1"/>
  <c r="F252" i="1" s="1"/>
  <c r="G253" i="1" s="1"/>
  <c r="J262" i="1"/>
  <c r="I253" i="1" l="1"/>
  <c r="E253" i="1"/>
  <c r="F253" i="1" s="1"/>
  <c r="G254" i="1" s="1"/>
  <c r="P254" i="1"/>
  <c r="A255" i="1"/>
  <c r="D254" i="1"/>
  <c r="T254" i="1"/>
  <c r="H254" i="1"/>
  <c r="R253" i="1"/>
  <c r="S253" i="1" s="1"/>
  <c r="C254" i="1" s="1"/>
  <c r="U254" i="1"/>
  <c r="L249" i="1"/>
  <c r="M249" i="1" s="1"/>
  <c r="N249" i="1" s="1"/>
  <c r="O249" i="1" s="1"/>
  <c r="Q249" i="1" s="1"/>
  <c r="K250" i="1"/>
  <c r="J263" i="1"/>
  <c r="B249" i="1" l="1"/>
  <c r="I254" i="1"/>
  <c r="E254" i="1"/>
  <c r="F254" i="1" s="1"/>
  <c r="G255" i="1" s="1"/>
  <c r="A256" i="1"/>
  <c r="D255" i="1"/>
  <c r="P255" i="1"/>
  <c r="R254" i="1"/>
  <c r="S254" i="1" s="1"/>
  <c r="C255" i="1" s="1"/>
  <c r="U255" i="1"/>
  <c r="T255" i="1"/>
  <c r="H255" i="1"/>
  <c r="L250" i="1"/>
  <c r="M250" i="1" s="1"/>
  <c r="N250" i="1" s="1"/>
  <c r="O250" i="1" s="1"/>
  <c r="Q250" i="1" s="1"/>
  <c r="K251" i="1"/>
  <c r="J264" i="1"/>
  <c r="B250" i="1" l="1"/>
  <c r="L251" i="1"/>
  <c r="M251" i="1" s="1"/>
  <c r="N251" i="1" s="1"/>
  <c r="O251" i="1" s="1"/>
  <c r="Q251" i="1" s="1"/>
  <c r="K252" i="1"/>
  <c r="U256" i="1"/>
  <c r="T256" i="1"/>
  <c r="H256" i="1"/>
  <c r="R255" i="1"/>
  <c r="S255" i="1" s="1"/>
  <c r="C256" i="1" s="1"/>
  <c r="E255" i="1"/>
  <c r="F255" i="1" s="1"/>
  <c r="G256" i="1" s="1"/>
  <c r="P256" i="1"/>
  <c r="A257" i="1"/>
  <c r="D256" i="1"/>
  <c r="I255" i="1"/>
  <c r="J265" i="1"/>
  <c r="B251" i="1" l="1"/>
  <c r="I256" i="1"/>
  <c r="E256" i="1"/>
  <c r="F256" i="1" s="1"/>
  <c r="G257" i="1" s="1"/>
  <c r="D257" i="1"/>
  <c r="A258" i="1"/>
  <c r="P257" i="1"/>
  <c r="U257" i="1"/>
  <c r="R256" i="1"/>
  <c r="S256" i="1" s="1"/>
  <c r="C257" i="1" s="1"/>
  <c r="T257" i="1"/>
  <c r="H257" i="1"/>
  <c r="L252" i="1"/>
  <c r="M252" i="1" s="1"/>
  <c r="N252" i="1" s="1"/>
  <c r="O252" i="1" s="1"/>
  <c r="K253" i="1"/>
  <c r="J266" i="1"/>
  <c r="Q252" i="1" l="1"/>
  <c r="B252" i="1" s="1"/>
  <c r="I257" i="1"/>
  <c r="H258" i="1"/>
  <c r="U258" i="1"/>
  <c r="T258" i="1"/>
  <c r="R257" i="1"/>
  <c r="S257" i="1" s="1"/>
  <c r="C258" i="1" s="1"/>
  <c r="P258" i="1"/>
  <c r="A259" i="1"/>
  <c r="D258" i="1"/>
  <c r="E257" i="1"/>
  <c r="F257" i="1" s="1"/>
  <c r="G258" i="1" s="1"/>
  <c r="L253" i="1"/>
  <c r="M253" i="1" s="1"/>
  <c r="N253" i="1" s="1"/>
  <c r="O253" i="1" s="1"/>
  <c r="K254" i="1"/>
  <c r="J267" i="1"/>
  <c r="Q253" i="1" l="1"/>
  <c r="B253" i="1" s="1"/>
  <c r="I258" i="1"/>
  <c r="P259" i="1"/>
  <c r="A260" i="1"/>
  <c r="D259" i="1"/>
  <c r="E258" i="1"/>
  <c r="F258" i="1" s="1"/>
  <c r="G259" i="1" s="1"/>
  <c r="R258" i="1"/>
  <c r="S258" i="1" s="1"/>
  <c r="C259" i="1" s="1"/>
  <c r="H259" i="1"/>
  <c r="U259" i="1"/>
  <c r="T259" i="1"/>
  <c r="L254" i="1"/>
  <c r="M254" i="1" s="1"/>
  <c r="N254" i="1" s="1"/>
  <c r="O254" i="1" s="1"/>
  <c r="K255" i="1"/>
  <c r="J268" i="1"/>
  <c r="Q254" i="1" l="1"/>
  <c r="B254" i="1" s="1"/>
  <c r="I259" i="1"/>
  <c r="L255" i="1"/>
  <c r="M255" i="1" s="1"/>
  <c r="N255" i="1" s="1"/>
  <c r="O255" i="1" s="1"/>
  <c r="K256" i="1"/>
  <c r="E259" i="1"/>
  <c r="F259" i="1" s="1"/>
  <c r="G260" i="1" s="1"/>
  <c r="P260" i="1"/>
  <c r="A261" i="1"/>
  <c r="D260" i="1"/>
  <c r="U260" i="1"/>
  <c r="R259" i="1"/>
  <c r="S259" i="1" s="1"/>
  <c r="C260" i="1" s="1"/>
  <c r="T260" i="1"/>
  <c r="H260" i="1"/>
  <c r="J269" i="1"/>
  <c r="Q255" i="1" l="1"/>
  <c r="B255" i="1" s="1"/>
  <c r="I260" i="1"/>
  <c r="D261" i="1"/>
  <c r="P261" i="1"/>
  <c r="A262" i="1"/>
  <c r="U261" i="1"/>
  <c r="R260" i="1"/>
  <c r="S260" i="1" s="1"/>
  <c r="C261" i="1" s="1"/>
  <c r="T261" i="1"/>
  <c r="H261" i="1"/>
  <c r="L256" i="1"/>
  <c r="M256" i="1" s="1"/>
  <c r="N256" i="1" s="1"/>
  <c r="O256" i="1" s="1"/>
  <c r="K257" i="1"/>
  <c r="E260" i="1"/>
  <c r="F260" i="1" s="1"/>
  <c r="G261" i="1" s="1"/>
  <c r="J270" i="1"/>
  <c r="Q256" i="1" l="1"/>
  <c r="B256" i="1" s="1"/>
  <c r="I261" i="1"/>
  <c r="L257" i="1"/>
  <c r="M257" i="1" s="1"/>
  <c r="N257" i="1" s="1"/>
  <c r="O257" i="1" s="1"/>
  <c r="K258" i="1"/>
  <c r="A263" i="1"/>
  <c r="D262" i="1"/>
  <c r="P262" i="1"/>
  <c r="R261" i="1"/>
  <c r="S261" i="1" s="1"/>
  <c r="C262" i="1" s="1"/>
  <c r="T262" i="1"/>
  <c r="H262" i="1"/>
  <c r="U262" i="1"/>
  <c r="E261" i="1"/>
  <c r="F261" i="1" s="1"/>
  <c r="G262" i="1" s="1"/>
  <c r="J271" i="1"/>
  <c r="Q257" i="1" l="1"/>
  <c r="B257" i="1" s="1"/>
  <c r="I262" i="1"/>
  <c r="H263" i="1"/>
  <c r="T263" i="1"/>
  <c r="U263" i="1"/>
  <c r="R262" i="1"/>
  <c r="S262" i="1" s="1"/>
  <c r="C263" i="1" s="1"/>
  <c r="E262" i="1"/>
  <c r="F262" i="1" s="1"/>
  <c r="G263" i="1" s="1"/>
  <c r="A264" i="1"/>
  <c r="P263" i="1"/>
  <c r="D263" i="1"/>
  <c r="L258" i="1"/>
  <c r="M258" i="1" s="1"/>
  <c r="N258" i="1" s="1"/>
  <c r="O258" i="1" s="1"/>
  <c r="K259" i="1"/>
  <c r="J272" i="1"/>
  <c r="Q258" i="1" l="1"/>
  <c r="B258" i="1" s="1"/>
  <c r="I263" i="1"/>
  <c r="L259" i="1"/>
  <c r="M259" i="1" s="1"/>
  <c r="N259" i="1" s="1"/>
  <c r="O259" i="1" s="1"/>
  <c r="K260" i="1"/>
  <c r="E263" i="1"/>
  <c r="F263" i="1" s="1"/>
  <c r="G264" i="1" s="1"/>
  <c r="U264" i="1"/>
  <c r="H264" i="1"/>
  <c r="R263" i="1"/>
  <c r="S263" i="1" s="1"/>
  <c r="C264" i="1" s="1"/>
  <c r="T264" i="1"/>
  <c r="D264" i="1"/>
  <c r="P264" i="1"/>
  <c r="A265" i="1"/>
  <c r="J273" i="1"/>
  <c r="Q259" i="1" l="1"/>
  <c r="B259" i="1" s="1"/>
  <c r="I264" i="1"/>
  <c r="U265" i="1"/>
  <c r="R264" i="1"/>
  <c r="S264" i="1" s="1"/>
  <c r="C265" i="1" s="1"/>
  <c r="H265" i="1"/>
  <c r="T265" i="1"/>
  <c r="D265" i="1"/>
  <c r="A266" i="1"/>
  <c r="P265" i="1"/>
  <c r="E264" i="1"/>
  <c r="F264" i="1" s="1"/>
  <c r="G265" i="1" s="1"/>
  <c r="L260" i="1"/>
  <c r="M260" i="1" s="1"/>
  <c r="N260" i="1" s="1"/>
  <c r="O260" i="1" s="1"/>
  <c r="K261" i="1"/>
  <c r="J274" i="1"/>
  <c r="Q260" i="1" l="1"/>
  <c r="B260" i="1" s="1"/>
  <c r="I265" i="1"/>
  <c r="H266" i="1"/>
  <c r="U266" i="1"/>
  <c r="T266" i="1"/>
  <c r="R265" i="1"/>
  <c r="S265" i="1" s="1"/>
  <c r="C266" i="1" s="1"/>
  <c r="D266" i="1"/>
  <c r="A267" i="1"/>
  <c r="P266" i="1"/>
  <c r="E265" i="1"/>
  <c r="F265" i="1" s="1"/>
  <c r="G266" i="1" s="1"/>
  <c r="L261" i="1"/>
  <c r="M261" i="1" s="1"/>
  <c r="N261" i="1" s="1"/>
  <c r="O261" i="1" s="1"/>
  <c r="K262" i="1"/>
  <c r="J275" i="1"/>
  <c r="Q261" i="1" l="1"/>
  <c r="B261" i="1" s="1"/>
  <c r="I266" i="1"/>
  <c r="H267" i="1"/>
  <c r="T267" i="1"/>
  <c r="U267" i="1"/>
  <c r="R266" i="1"/>
  <c r="S266" i="1" s="1"/>
  <c r="C267" i="1" s="1"/>
  <c r="D267" i="1"/>
  <c r="P267" i="1"/>
  <c r="A268" i="1"/>
  <c r="E266" i="1"/>
  <c r="F266" i="1" s="1"/>
  <c r="G267" i="1" s="1"/>
  <c r="L262" i="1"/>
  <c r="M262" i="1" s="1"/>
  <c r="N262" i="1" s="1"/>
  <c r="O262" i="1" s="1"/>
  <c r="K263" i="1"/>
  <c r="J276" i="1"/>
  <c r="Q262" i="1" l="1"/>
  <c r="B262" i="1" s="1"/>
  <c r="I267" i="1"/>
  <c r="D268" i="1"/>
  <c r="P268" i="1"/>
  <c r="A269" i="1"/>
  <c r="U268" i="1"/>
  <c r="H268" i="1"/>
  <c r="R267" i="1"/>
  <c r="S267" i="1" s="1"/>
  <c r="C268" i="1" s="1"/>
  <c r="T268" i="1"/>
  <c r="E267" i="1"/>
  <c r="F267" i="1" s="1"/>
  <c r="G268" i="1" s="1"/>
  <c r="L263" i="1"/>
  <c r="M263" i="1" s="1"/>
  <c r="N263" i="1" s="1"/>
  <c r="O263" i="1" s="1"/>
  <c r="K264" i="1"/>
  <c r="J277" i="1"/>
  <c r="Q263" i="1" l="1"/>
  <c r="B263" i="1" s="1"/>
  <c r="I268" i="1"/>
  <c r="L264" i="1"/>
  <c r="M264" i="1" s="1"/>
  <c r="N264" i="1" s="1"/>
  <c r="O264" i="1" s="1"/>
  <c r="K265" i="1"/>
  <c r="D269" i="1"/>
  <c r="P269" i="1"/>
  <c r="A270" i="1"/>
  <c r="H269" i="1"/>
  <c r="U269" i="1"/>
  <c r="R268" i="1"/>
  <c r="S268" i="1" s="1"/>
  <c r="C269" i="1" s="1"/>
  <c r="T269" i="1"/>
  <c r="E268" i="1"/>
  <c r="F268" i="1" s="1"/>
  <c r="G269" i="1" s="1"/>
  <c r="J278" i="1"/>
  <c r="Q264" i="1" l="1"/>
  <c r="B264" i="1" s="1"/>
  <c r="I269" i="1"/>
  <c r="D270" i="1"/>
  <c r="P270" i="1"/>
  <c r="A271" i="1"/>
  <c r="U270" i="1"/>
  <c r="R269" i="1"/>
  <c r="S269" i="1" s="1"/>
  <c r="C270" i="1" s="1"/>
  <c r="H270" i="1"/>
  <c r="T270" i="1"/>
  <c r="E269" i="1"/>
  <c r="F269" i="1" s="1"/>
  <c r="G270" i="1" s="1"/>
  <c r="L265" i="1"/>
  <c r="M265" i="1" s="1"/>
  <c r="N265" i="1" s="1"/>
  <c r="O265" i="1" s="1"/>
  <c r="K266" i="1"/>
  <c r="J279" i="1"/>
  <c r="Q265" i="1" l="1"/>
  <c r="B265" i="1" s="1"/>
  <c r="I270" i="1"/>
  <c r="L266" i="1"/>
  <c r="M266" i="1" s="1"/>
  <c r="N266" i="1" s="1"/>
  <c r="O266" i="1" s="1"/>
  <c r="K267" i="1"/>
  <c r="A272" i="1"/>
  <c r="P271" i="1"/>
  <c r="D271" i="1"/>
  <c r="H271" i="1"/>
  <c r="U271" i="1"/>
  <c r="R270" i="1"/>
  <c r="S270" i="1" s="1"/>
  <c r="C271" i="1" s="1"/>
  <c r="T271" i="1"/>
  <c r="E270" i="1"/>
  <c r="F270" i="1" s="1"/>
  <c r="G271" i="1" s="1"/>
  <c r="J280" i="1"/>
  <c r="Q266" i="1" l="1"/>
  <c r="B266" i="1" s="1"/>
  <c r="I271" i="1"/>
  <c r="E271" i="1"/>
  <c r="F271" i="1" s="1"/>
  <c r="G272" i="1" s="1"/>
  <c r="H272" i="1"/>
  <c r="R271" i="1"/>
  <c r="S271" i="1" s="1"/>
  <c r="C272" i="1" s="1"/>
  <c r="T272" i="1"/>
  <c r="U272" i="1"/>
  <c r="P272" i="1"/>
  <c r="A273" i="1"/>
  <c r="D272" i="1"/>
  <c r="L267" i="1"/>
  <c r="M267" i="1" s="1"/>
  <c r="N267" i="1" s="1"/>
  <c r="O267" i="1" s="1"/>
  <c r="K268" i="1"/>
  <c r="J281" i="1"/>
  <c r="Q267" i="1" l="1"/>
  <c r="B267" i="1" s="1"/>
  <c r="I272" i="1"/>
  <c r="H273" i="1"/>
  <c r="U273" i="1"/>
  <c r="R272" i="1"/>
  <c r="S272" i="1" s="1"/>
  <c r="C273" i="1" s="1"/>
  <c r="T273" i="1"/>
  <c r="L268" i="1"/>
  <c r="M268" i="1" s="1"/>
  <c r="N268" i="1" s="1"/>
  <c r="O268" i="1" s="1"/>
  <c r="K269" i="1"/>
  <c r="E272" i="1"/>
  <c r="F272" i="1" s="1"/>
  <c r="G273" i="1" s="1"/>
  <c r="D273" i="1"/>
  <c r="P273" i="1"/>
  <c r="A274" i="1"/>
  <c r="J282" i="1"/>
  <c r="Q268" i="1" l="1"/>
  <c r="B268" i="1" s="1"/>
  <c r="I273" i="1"/>
  <c r="P274" i="1"/>
  <c r="D274" i="1"/>
  <c r="A275" i="1"/>
  <c r="R273" i="1"/>
  <c r="S273" i="1" s="1"/>
  <c r="C274" i="1" s="1"/>
  <c r="T274" i="1"/>
  <c r="H274" i="1"/>
  <c r="U274" i="1"/>
  <c r="E273" i="1"/>
  <c r="F273" i="1" s="1"/>
  <c r="G274" i="1" s="1"/>
  <c r="L269" i="1"/>
  <c r="M269" i="1" s="1"/>
  <c r="N269" i="1" s="1"/>
  <c r="O269" i="1" s="1"/>
  <c r="K270" i="1"/>
  <c r="J283" i="1"/>
  <c r="Q269" i="1" l="1"/>
  <c r="B269" i="1" s="1"/>
  <c r="I274" i="1"/>
  <c r="H275" i="1"/>
  <c r="U275" i="1"/>
  <c r="R274" i="1"/>
  <c r="S274" i="1" s="1"/>
  <c r="C275" i="1" s="1"/>
  <c r="T275" i="1"/>
  <c r="L270" i="1"/>
  <c r="M270" i="1" s="1"/>
  <c r="N270" i="1" s="1"/>
  <c r="O270" i="1" s="1"/>
  <c r="K271" i="1"/>
  <c r="D275" i="1"/>
  <c r="P275" i="1"/>
  <c r="A276" i="1"/>
  <c r="E274" i="1"/>
  <c r="F274" i="1" s="1"/>
  <c r="G275" i="1" s="1"/>
  <c r="J284" i="1"/>
  <c r="Q270" i="1" l="1"/>
  <c r="B270" i="1" s="1"/>
  <c r="I275" i="1"/>
  <c r="L271" i="1"/>
  <c r="M271" i="1" s="1"/>
  <c r="N271" i="1" s="1"/>
  <c r="O271" i="1" s="1"/>
  <c r="K272" i="1"/>
  <c r="A277" i="1"/>
  <c r="D276" i="1"/>
  <c r="P276" i="1"/>
  <c r="U276" i="1"/>
  <c r="R275" i="1"/>
  <c r="S275" i="1" s="1"/>
  <c r="C276" i="1" s="1"/>
  <c r="T276" i="1"/>
  <c r="H276" i="1"/>
  <c r="E275" i="1"/>
  <c r="F275" i="1" s="1"/>
  <c r="G276" i="1" s="1"/>
  <c r="J285" i="1"/>
  <c r="Q271" i="1" l="1"/>
  <c r="B271" i="1" s="1"/>
  <c r="I276" i="1"/>
  <c r="R276" i="1"/>
  <c r="S276" i="1" s="1"/>
  <c r="C277" i="1" s="1"/>
  <c r="T277" i="1"/>
  <c r="H277" i="1"/>
  <c r="U277" i="1"/>
  <c r="E276" i="1"/>
  <c r="F276" i="1" s="1"/>
  <c r="G277" i="1" s="1"/>
  <c r="P277" i="1"/>
  <c r="A278" i="1"/>
  <c r="D277" i="1"/>
  <c r="L272" i="1"/>
  <c r="M272" i="1" s="1"/>
  <c r="N272" i="1" s="1"/>
  <c r="O272" i="1" s="1"/>
  <c r="K273" i="1"/>
  <c r="J286" i="1"/>
  <c r="Q272" i="1" l="1"/>
  <c r="B272" i="1" s="1"/>
  <c r="I277" i="1"/>
  <c r="L273" i="1"/>
  <c r="M273" i="1" s="1"/>
  <c r="N273" i="1" s="1"/>
  <c r="O273" i="1" s="1"/>
  <c r="K274" i="1"/>
  <c r="E277" i="1"/>
  <c r="F277" i="1" s="1"/>
  <c r="G278" i="1" s="1"/>
  <c r="P278" i="1"/>
  <c r="D278" i="1"/>
  <c r="A279" i="1"/>
  <c r="U278" i="1"/>
  <c r="R277" i="1"/>
  <c r="S277" i="1" s="1"/>
  <c r="C278" i="1" s="1"/>
  <c r="T278" i="1"/>
  <c r="H278" i="1"/>
  <c r="J287" i="1"/>
  <c r="Q273" i="1" l="1"/>
  <c r="B273" i="1" s="1"/>
  <c r="I278" i="1"/>
  <c r="E278" i="1"/>
  <c r="F278" i="1" s="1"/>
  <c r="G279" i="1" s="1"/>
  <c r="U279" i="1"/>
  <c r="R278" i="1"/>
  <c r="S278" i="1" s="1"/>
  <c r="C279" i="1" s="1"/>
  <c r="T279" i="1"/>
  <c r="H279" i="1"/>
  <c r="L274" i="1"/>
  <c r="M274" i="1" s="1"/>
  <c r="N274" i="1" s="1"/>
  <c r="O274" i="1" s="1"/>
  <c r="K275" i="1"/>
  <c r="A280" i="1"/>
  <c r="D279" i="1"/>
  <c r="P279" i="1"/>
  <c r="J288" i="1"/>
  <c r="Q274" i="1" l="1"/>
  <c r="B274" i="1" s="1"/>
  <c r="I279" i="1"/>
  <c r="L275" i="1"/>
  <c r="M275" i="1" s="1"/>
  <c r="N275" i="1" s="1"/>
  <c r="O275" i="1" s="1"/>
  <c r="K276" i="1"/>
  <c r="H280" i="1"/>
  <c r="T280" i="1"/>
  <c r="U280" i="1"/>
  <c r="R279" i="1"/>
  <c r="S279" i="1" s="1"/>
  <c r="C280" i="1" s="1"/>
  <c r="E279" i="1"/>
  <c r="F279" i="1" s="1"/>
  <c r="G280" i="1" s="1"/>
  <c r="P280" i="1"/>
  <c r="A281" i="1"/>
  <c r="D280" i="1"/>
  <c r="J289" i="1"/>
  <c r="Q275" i="1" l="1"/>
  <c r="B275" i="1" s="1"/>
  <c r="I280" i="1"/>
  <c r="E280" i="1"/>
  <c r="F280" i="1" s="1"/>
  <c r="G281" i="1" s="1"/>
  <c r="P281" i="1"/>
  <c r="A282" i="1"/>
  <c r="D281" i="1"/>
  <c r="H281" i="1"/>
  <c r="U281" i="1"/>
  <c r="R280" i="1"/>
  <c r="S280" i="1" s="1"/>
  <c r="C281" i="1" s="1"/>
  <c r="T281" i="1"/>
  <c r="L276" i="1"/>
  <c r="M276" i="1" s="1"/>
  <c r="N276" i="1" s="1"/>
  <c r="O276" i="1" s="1"/>
  <c r="K277" i="1"/>
  <c r="J290" i="1"/>
  <c r="Q276" i="1" l="1"/>
  <c r="B276" i="1" s="1"/>
  <c r="I281" i="1"/>
  <c r="E281" i="1"/>
  <c r="F281" i="1" s="1"/>
  <c r="G282" i="1" s="1"/>
  <c r="L277" i="1"/>
  <c r="M277" i="1" s="1"/>
  <c r="N277" i="1" s="1"/>
  <c r="O277" i="1" s="1"/>
  <c r="K278" i="1"/>
  <c r="P282" i="1"/>
  <c r="A283" i="1"/>
  <c r="D282" i="1"/>
  <c r="H282" i="1"/>
  <c r="U282" i="1"/>
  <c r="R281" i="1"/>
  <c r="S281" i="1" s="1"/>
  <c r="C282" i="1" s="1"/>
  <c r="T282" i="1"/>
  <c r="J291" i="1"/>
  <c r="Q277" i="1" l="1"/>
  <c r="B277" i="1" s="1"/>
  <c r="I282" i="1"/>
  <c r="E282" i="1"/>
  <c r="F282" i="1" s="1"/>
  <c r="G283" i="1" s="1"/>
  <c r="P283" i="1"/>
  <c r="A284" i="1"/>
  <c r="D283" i="1"/>
  <c r="H283" i="1"/>
  <c r="R282" i="1"/>
  <c r="S282" i="1" s="1"/>
  <c r="C283" i="1" s="1"/>
  <c r="U283" i="1"/>
  <c r="T283" i="1"/>
  <c r="L278" i="1"/>
  <c r="M278" i="1" s="1"/>
  <c r="N278" i="1" s="1"/>
  <c r="O278" i="1" s="1"/>
  <c r="K279" i="1"/>
  <c r="J292" i="1"/>
  <c r="Q278" i="1" l="1"/>
  <c r="B278" i="1" s="1"/>
  <c r="I283" i="1"/>
  <c r="E283" i="1"/>
  <c r="F283" i="1" s="1"/>
  <c r="G284" i="1" s="1"/>
  <c r="A285" i="1"/>
  <c r="D284" i="1"/>
  <c r="P284" i="1"/>
  <c r="H284" i="1"/>
  <c r="U284" i="1"/>
  <c r="T284" i="1"/>
  <c r="R283" i="1"/>
  <c r="S283" i="1" s="1"/>
  <c r="C284" i="1" s="1"/>
  <c r="L279" i="1"/>
  <c r="M279" i="1" s="1"/>
  <c r="N279" i="1" s="1"/>
  <c r="O279" i="1" s="1"/>
  <c r="K280" i="1"/>
  <c r="J293" i="1"/>
  <c r="Q279" i="1" l="1"/>
  <c r="B279" i="1" s="1"/>
  <c r="I284" i="1"/>
  <c r="H285" i="1"/>
  <c r="U285" i="1"/>
  <c r="R284" i="1"/>
  <c r="S284" i="1" s="1"/>
  <c r="C285" i="1" s="1"/>
  <c r="T285" i="1"/>
  <c r="E284" i="1"/>
  <c r="F284" i="1" s="1"/>
  <c r="G285" i="1" s="1"/>
  <c r="P285" i="1"/>
  <c r="A286" i="1"/>
  <c r="D285" i="1"/>
  <c r="L280" i="1"/>
  <c r="M280" i="1" s="1"/>
  <c r="N280" i="1" s="1"/>
  <c r="O280" i="1" s="1"/>
  <c r="K281" i="1"/>
  <c r="J294" i="1"/>
  <c r="Q280" i="1" l="1"/>
  <c r="B280" i="1" s="1"/>
  <c r="I285" i="1"/>
  <c r="T286" i="1"/>
  <c r="H286" i="1"/>
  <c r="U286" i="1"/>
  <c r="R285" i="1"/>
  <c r="S285" i="1" s="1"/>
  <c r="C286" i="1" s="1"/>
  <c r="L281" i="1"/>
  <c r="M281" i="1" s="1"/>
  <c r="N281" i="1" s="1"/>
  <c r="O281" i="1" s="1"/>
  <c r="K282" i="1"/>
  <c r="E285" i="1"/>
  <c r="F285" i="1" s="1"/>
  <c r="G286" i="1" s="1"/>
  <c r="A287" i="1"/>
  <c r="P286" i="1"/>
  <c r="D286" i="1"/>
  <c r="J295" i="1"/>
  <c r="Q281" i="1" l="1"/>
  <c r="B281" i="1" s="1"/>
  <c r="I286" i="1"/>
  <c r="L282" i="1"/>
  <c r="M282" i="1" s="1"/>
  <c r="N282" i="1" s="1"/>
  <c r="O282" i="1" s="1"/>
  <c r="K283" i="1"/>
  <c r="E286" i="1"/>
  <c r="F286" i="1" s="1"/>
  <c r="G287" i="1" s="1"/>
  <c r="U287" i="1"/>
  <c r="R286" i="1"/>
  <c r="S286" i="1" s="1"/>
  <c r="C287" i="1" s="1"/>
  <c r="H287" i="1"/>
  <c r="T287" i="1"/>
  <c r="A288" i="1"/>
  <c r="D287" i="1"/>
  <c r="P287" i="1"/>
  <c r="J296" i="1"/>
  <c r="Q282" i="1" l="1"/>
  <c r="B282" i="1" s="1"/>
  <c r="I287" i="1"/>
  <c r="U288" i="1"/>
  <c r="R287" i="1"/>
  <c r="S287" i="1" s="1"/>
  <c r="C288" i="1" s="1"/>
  <c r="T288" i="1"/>
  <c r="H288" i="1"/>
  <c r="E287" i="1"/>
  <c r="F287" i="1" s="1"/>
  <c r="G288" i="1" s="1"/>
  <c r="D288" i="1"/>
  <c r="P288" i="1"/>
  <c r="A289" i="1"/>
  <c r="L283" i="1"/>
  <c r="M283" i="1" s="1"/>
  <c r="N283" i="1" s="1"/>
  <c r="O283" i="1" s="1"/>
  <c r="K284" i="1"/>
  <c r="J297" i="1"/>
  <c r="Q283" i="1" l="1"/>
  <c r="B283" i="1" s="1"/>
  <c r="I288" i="1"/>
  <c r="L284" i="1"/>
  <c r="M284" i="1" s="1"/>
  <c r="N284" i="1" s="1"/>
  <c r="O284" i="1" s="1"/>
  <c r="K285" i="1"/>
  <c r="D289" i="1"/>
  <c r="P289" i="1"/>
  <c r="A290" i="1"/>
  <c r="H289" i="1"/>
  <c r="U289" i="1"/>
  <c r="R288" i="1"/>
  <c r="S288" i="1" s="1"/>
  <c r="C289" i="1" s="1"/>
  <c r="T289" i="1"/>
  <c r="E288" i="1"/>
  <c r="F288" i="1" s="1"/>
  <c r="G289" i="1" s="1"/>
  <c r="J298" i="1"/>
  <c r="Q284" i="1" l="1"/>
  <c r="B284" i="1" s="1"/>
  <c r="I289" i="1"/>
  <c r="P290" i="1"/>
  <c r="A291" i="1"/>
  <c r="D290" i="1"/>
  <c r="U290" i="1"/>
  <c r="R289" i="1"/>
  <c r="S289" i="1" s="1"/>
  <c r="C290" i="1" s="1"/>
  <c r="T290" i="1"/>
  <c r="H290" i="1"/>
  <c r="E289" i="1"/>
  <c r="F289" i="1" s="1"/>
  <c r="G290" i="1" s="1"/>
  <c r="L285" i="1"/>
  <c r="M285" i="1" s="1"/>
  <c r="N285" i="1" s="1"/>
  <c r="O285" i="1" s="1"/>
  <c r="K286" i="1"/>
  <c r="J299" i="1"/>
  <c r="Q285" i="1" l="1"/>
  <c r="B285" i="1" s="1"/>
  <c r="I290" i="1"/>
  <c r="L286" i="1"/>
  <c r="M286" i="1" s="1"/>
  <c r="N286" i="1" s="1"/>
  <c r="O286" i="1" s="1"/>
  <c r="K287" i="1"/>
  <c r="E290" i="1"/>
  <c r="F290" i="1" s="1"/>
  <c r="G291" i="1" s="1"/>
  <c r="P291" i="1"/>
  <c r="A292" i="1"/>
  <c r="D291" i="1"/>
  <c r="R290" i="1"/>
  <c r="S290" i="1" s="1"/>
  <c r="C291" i="1" s="1"/>
  <c r="H291" i="1"/>
  <c r="T291" i="1"/>
  <c r="U291" i="1"/>
  <c r="J300" i="1"/>
  <c r="Q286" i="1" l="1"/>
  <c r="B286" i="1" s="1"/>
  <c r="I291" i="1"/>
  <c r="E291" i="1"/>
  <c r="F291" i="1" s="1"/>
  <c r="G292" i="1" s="1"/>
  <c r="P292" i="1"/>
  <c r="D292" i="1"/>
  <c r="A293" i="1"/>
  <c r="R291" i="1"/>
  <c r="S291" i="1" s="1"/>
  <c r="C292" i="1" s="1"/>
  <c r="U292" i="1"/>
  <c r="T292" i="1"/>
  <c r="H292" i="1"/>
  <c r="L287" i="1"/>
  <c r="M287" i="1" s="1"/>
  <c r="N287" i="1" s="1"/>
  <c r="O287" i="1" s="1"/>
  <c r="K288" i="1"/>
  <c r="J301" i="1"/>
  <c r="Q287" i="1" l="1"/>
  <c r="B287" i="1" s="1"/>
  <c r="I292" i="1"/>
  <c r="P293" i="1"/>
  <c r="A294" i="1"/>
  <c r="D293" i="1"/>
  <c r="E292" i="1"/>
  <c r="F292" i="1" s="1"/>
  <c r="G293" i="1" s="1"/>
  <c r="H293" i="1"/>
  <c r="R292" i="1"/>
  <c r="S292" i="1" s="1"/>
  <c r="C293" i="1" s="1"/>
  <c r="U293" i="1"/>
  <c r="T293" i="1"/>
  <c r="L288" i="1"/>
  <c r="M288" i="1" s="1"/>
  <c r="N288" i="1" s="1"/>
  <c r="O288" i="1" s="1"/>
  <c r="K289" i="1"/>
  <c r="J302" i="1"/>
  <c r="Q288" i="1" l="1"/>
  <c r="B288" i="1" s="1"/>
  <c r="I293" i="1"/>
  <c r="L289" i="1"/>
  <c r="M289" i="1" s="1"/>
  <c r="N289" i="1" s="1"/>
  <c r="O289" i="1" s="1"/>
  <c r="K290" i="1"/>
  <c r="E293" i="1"/>
  <c r="F293" i="1" s="1"/>
  <c r="G294" i="1" s="1"/>
  <c r="A295" i="1"/>
  <c r="D294" i="1"/>
  <c r="P294" i="1"/>
  <c r="T294" i="1"/>
  <c r="H294" i="1"/>
  <c r="U294" i="1"/>
  <c r="R293" i="1"/>
  <c r="S293" i="1" s="1"/>
  <c r="C294" i="1" s="1"/>
  <c r="J303" i="1"/>
  <c r="Q289" i="1" l="1"/>
  <c r="B289" i="1" s="1"/>
  <c r="I294" i="1"/>
  <c r="E294" i="1"/>
  <c r="F294" i="1" s="1"/>
  <c r="G295" i="1" s="1"/>
  <c r="A296" i="1"/>
  <c r="P295" i="1"/>
  <c r="D295" i="1"/>
  <c r="L290" i="1"/>
  <c r="M290" i="1" s="1"/>
  <c r="N290" i="1" s="1"/>
  <c r="O290" i="1" s="1"/>
  <c r="K291" i="1"/>
  <c r="U295" i="1"/>
  <c r="R294" i="1"/>
  <c r="S294" i="1" s="1"/>
  <c r="C295" i="1" s="1"/>
  <c r="T295" i="1"/>
  <c r="H295" i="1"/>
  <c r="J304" i="1"/>
  <c r="Q290" i="1" l="1"/>
  <c r="B290" i="1" s="1"/>
  <c r="I295" i="1"/>
  <c r="L291" i="1"/>
  <c r="M291" i="1" s="1"/>
  <c r="N291" i="1" s="1"/>
  <c r="O291" i="1" s="1"/>
  <c r="K292" i="1"/>
  <c r="E295" i="1"/>
  <c r="F295" i="1" s="1"/>
  <c r="G296" i="1" s="1"/>
  <c r="R295" i="1"/>
  <c r="S295" i="1" s="1"/>
  <c r="C296" i="1" s="1"/>
  <c r="H296" i="1"/>
  <c r="T296" i="1"/>
  <c r="U296" i="1"/>
  <c r="P296" i="1"/>
  <c r="A297" i="1"/>
  <c r="D296" i="1"/>
  <c r="J305" i="1"/>
  <c r="Q291" i="1" l="1"/>
  <c r="B291" i="1" s="1"/>
  <c r="I296" i="1"/>
  <c r="E296" i="1"/>
  <c r="F296" i="1" s="1"/>
  <c r="G297" i="1" s="1"/>
  <c r="P297" i="1"/>
  <c r="D297" i="1"/>
  <c r="A298" i="1"/>
  <c r="H297" i="1"/>
  <c r="U297" i="1"/>
  <c r="R296" i="1"/>
  <c r="S296" i="1" s="1"/>
  <c r="C297" i="1" s="1"/>
  <c r="T297" i="1"/>
  <c r="L292" i="1"/>
  <c r="M292" i="1" s="1"/>
  <c r="N292" i="1" s="1"/>
  <c r="O292" i="1" s="1"/>
  <c r="K293" i="1"/>
  <c r="J306" i="1"/>
  <c r="Q292" i="1" l="1"/>
  <c r="B292" i="1" s="1"/>
  <c r="I297" i="1"/>
  <c r="D298" i="1"/>
  <c r="P298" i="1"/>
  <c r="A299" i="1"/>
  <c r="E297" i="1"/>
  <c r="F297" i="1" s="1"/>
  <c r="G298" i="1" s="1"/>
  <c r="H298" i="1"/>
  <c r="R297" i="1"/>
  <c r="S297" i="1" s="1"/>
  <c r="C298" i="1" s="1"/>
  <c r="U298" i="1"/>
  <c r="T298" i="1"/>
  <c r="L293" i="1"/>
  <c r="M293" i="1" s="1"/>
  <c r="N293" i="1" s="1"/>
  <c r="O293" i="1" s="1"/>
  <c r="K294" i="1"/>
  <c r="J307" i="1"/>
  <c r="Q293" i="1" l="1"/>
  <c r="B293" i="1" s="1"/>
  <c r="I298" i="1"/>
  <c r="L294" i="1"/>
  <c r="M294" i="1" s="1"/>
  <c r="N294" i="1" s="1"/>
  <c r="O294" i="1" s="1"/>
  <c r="K295" i="1"/>
  <c r="P299" i="1"/>
  <c r="A300" i="1"/>
  <c r="D299" i="1"/>
  <c r="R298" i="1"/>
  <c r="S298" i="1" s="1"/>
  <c r="C299" i="1" s="1"/>
  <c r="T299" i="1"/>
  <c r="H299" i="1"/>
  <c r="U299" i="1"/>
  <c r="E298" i="1"/>
  <c r="F298" i="1" s="1"/>
  <c r="G299" i="1" s="1"/>
  <c r="J308" i="1"/>
  <c r="Q294" i="1" l="1"/>
  <c r="B294" i="1" s="1"/>
  <c r="I299" i="1"/>
  <c r="E299" i="1"/>
  <c r="F299" i="1" s="1"/>
  <c r="G300" i="1" s="1"/>
  <c r="P300" i="1"/>
  <c r="A301" i="1"/>
  <c r="D300" i="1"/>
  <c r="U300" i="1"/>
  <c r="R299" i="1"/>
  <c r="S299" i="1" s="1"/>
  <c r="C300" i="1" s="1"/>
  <c r="T300" i="1"/>
  <c r="H300" i="1"/>
  <c r="L295" i="1"/>
  <c r="M295" i="1" s="1"/>
  <c r="N295" i="1" s="1"/>
  <c r="O295" i="1" s="1"/>
  <c r="K296" i="1"/>
  <c r="J309" i="1"/>
  <c r="Q295" i="1" l="1"/>
  <c r="B295" i="1" s="1"/>
  <c r="I300" i="1"/>
  <c r="E300" i="1"/>
  <c r="F300" i="1" s="1"/>
  <c r="G301" i="1" s="1"/>
  <c r="L296" i="1"/>
  <c r="M296" i="1" s="1"/>
  <c r="N296" i="1" s="1"/>
  <c r="O296" i="1" s="1"/>
  <c r="K297" i="1"/>
  <c r="D301" i="1"/>
  <c r="A302" i="1"/>
  <c r="P301" i="1"/>
  <c r="U301" i="1"/>
  <c r="R300" i="1"/>
  <c r="S300" i="1" s="1"/>
  <c r="C301" i="1" s="1"/>
  <c r="H301" i="1"/>
  <c r="T301" i="1"/>
  <c r="J310" i="1"/>
  <c r="Q296" i="1" l="1"/>
  <c r="B296" i="1" s="1"/>
  <c r="R301" i="1"/>
  <c r="S301" i="1" s="1"/>
  <c r="C302" i="1" s="1"/>
  <c r="H302" i="1"/>
  <c r="T302" i="1"/>
  <c r="U302" i="1"/>
  <c r="D302" i="1"/>
  <c r="P302" i="1"/>
  <c r="A303" i="1"/>
  <c r="E301" i="1"/>
  <c r="F301" i="1" s="1"/>
  <c r="G302" i="1" s="1"/>
  <c r="L297" i="1"/>
  <c r="M297" i="1" s="1"/>
  <c r="N297" i="1" s="1"/>
  <c r="O297" i="1" s="1"/>
  <c r="K298" i="1"/>
  <c r="I301" i="1"/>
  <c r="J311" i="1"/>
  <c r="Q297" i="1" l="1"/>
  <c r="B297" i="1" s="1"/>
  <c r="I302" i="1"/>
  <c r="A304" i="1"/>
  <c r="P303" i="1"/>
  <c r="D303" i="1"/>
  <c r="U303" i="1"/>
  <c r="R302" i="1"/>
  <c r="S302" i="1" s="1"/>
  <c r="C303" i="1" s="1"/>
  <c r="T303" i="1"/>
  <c r="H303" i="1"/>
  <c r="E302" i="1"/>
  <c r="F302" i="1" s="1"/>
  <c r="G303" i="1" s="1"/>
  <c r="L298" i="1"/>
  <c r="M298" i="1" s="1"/>
  <c r="N298" i="1" s="1"/>
  <c r="O298" i="1" s="1"/>
  <c r="K299" i="1"/>
  <c r="J312" i="1"/>
  <c r="Q298" i="1" l="1"/>
  <c r="B298" i="1" s="1"/>
  <c r="I303" i="1"/>
  <c r="L299" i="1"/>
  <c r="M299" i="1" s="1"/>
  <c r="N299" i="1" s="1"/>
  <c r="O299" i="1" s="1"/>
  <c r="K300" i="1"/>
  <c r="E303" i="1"/>
  <c r="F303" i="1" s="1"/>
  <c r="G304" i="1" s="1"/>
  <c r="T304" i="1"/>
  <c r="H304" i="1"/>
  <c r="U304" i="1"/>
  <c r="R303" i="1"/>
  <c r="S303" i="1" s="1"/>
  <c r="C304" i="1" s="1"/>
  <c r="D304" i="1"/>
  <c r="P304" i="1"/>
  <c r="A305" i="1"/>
  <c r="J313" i="1"/>
  <c r="Q299" i="1" l="1"/>
  <c r="B299" i="1" s="1"/>
  <c r="I304" i="1"/>
  <c r="H305" i="1"/>
  <c r="U305" i="1"/>
  <c r="R304" i="1"/>
  <c r="S304" i="1" s="1"/>
  <c r="C305" i="1" s="1"/>
  <c r="T305" i="1"/>
  <c r="A306" i="1"/>
  <c r="D305" i="1"/>
  <c r="P305" i="1"/>
  <c r="E304" i="1"/>
  <c r="F304" i="1" s="1"/>
  <c r="G305" i="1" s="1"/>
  <c r="L300" i="1"/>
  <c r="M300" i="1" s="1"/>
  <c r="N300" i="1" s="1"/>
  <c r="O300" i="1" s="1"/>
  <c r="K301" i="1"/>
  <c r="J314" i="1"/>
  <c r="Q300" i="1" l="1"/>
  <c r="B300" i="1" s="1"/>
  <c r="I305" i="1"/>
  <c r="H306" i="1"/>
  <c r="R305" i="1"/>
  <c r="S305" i="1" s="1"/>
  <c r="C306" i="1" s="1"/>
  <c r="U306" i="1"/>
  <c r="T306" i="1"/>
  <c r="E305" i="1"/>
  <c r="F305" i="1" s="1"/>
  <c r="G306" i="1" s="1"/>
  <c r="P306" i="1"/>
  <c r="A307" i="1"/>
  <c r="D306" i="1"/>
  <c r="L301" i="1"/>
  <c r="M301" i="1" s="1"/>
  <c r="N301" i="1" s="1"/>
  <c r="O301" i="1" s="1"/>
  <c r="K302" i="1"/>
  <c r="J315" i="1"/>
  <c r="Q301" i="1" l="1"/>
  <c r="B301" i="1" s="1"/>
  <c r="I306" i="1"/>
  <c r="U307" i="1"/>
  <c r="R306" i="1"/>
  <c r="S306" i="1" s="1"/>
  <c r="C307" i="1" s="1"/>
  <c r="T307" i="1"/>
  <c r="H307" i="1"/>
  <c r="L302" i="1"/>
  <c r="M302" i="1" s="1"/>
  <c r="N302" i="1" s="1"/>
  <c r="O302" i="1" s="1"/>
  <c r="K303" i="1"/>
  <c r="E306" i="1"/>
  <c r="F306" i="1" s="1"/>
  <c r="G307" i="1" s="1"/>
  <c r="A308" i="1"/>
  <c r="D307" i="1"/>
  <c r="P307" i="1"/>
  <c r="J316" i="1"/>
  <c r="Q302" i="1" l="1"/>
  <c r="B302" i="1" s="1"/>
  <c r="I307" i="1"/>
  <c r="L303" i="1"/>
  <c r="M303" i="1" s="1"/>
  <c r="N303" i="1" s="1"/>
  <c r="O303" i="1" s="1"/>
  <c r="K304" i="1"/>
  <c r="T308" i="1"/>
  <c r="H308" i="1"/>
  <c r="U308" i="1"/>
  <c r="R307" i="1"/>
  <c r="S307" i="1" s="1"/>
  <c r="C308" i="1" s="1"/>
  <c r="E307" i="1"/>
  <c r="F307" i="1" s="1"/>
  <c r="G308" i="1" s="1"/>
  <c r="D308" i="1"/>
  <c r="P308" i="1"/>
  <c r="A309" i="1"/>
  <c r="J317" i="1"/>
  <c r="Q303" i="1" l="1"/>
  <c r="B303" i="1" s="1"/>
  <c r="I308" i="1"/>
  <c r="P309" i="1"/>
  <c r="A310" i="1"/>
  <c r="D309" i="1"/>
  <c r="U309" i="1"/>
  <c r="H309" i="1"/>
  <c r="R308" i="1"/>
  <c r="S308" i="1" s="1"/>
  <c r="C309" i="1" s="1"/>
  <c r="T309" i="1"/>
  <c r="E308" i="1"/>
  <c r="F308" i="1" s="1"/>
  <c r="G309" i="1" s="1"/>
  <c r="L304" i="1"/>
  <c r="M304" i="1" s="1"/>
  <c r="N304" i="1" s="1"/>
  <c r="O304" i="1" s="1"/>
  <c r="K305" i="1"/>
  <c r="J318" i="1"/>
  <c r="Q304" i="1" l="1"/>
  <c r="B304" i="1" s="1"/>
  <c r="I309" i="1"/>
  <c r="L305" i="1"/>
  <c r="M305" i="1" s="1"/>
  <c r="N305" i="1" s="1"/>
  <c r="O305" i="1" s="1"/>
  <c r="K306" i="1"/>
  <c r="E309" i="1"/>
  <c r="F309" i="1" s="1"/>
  <c r="G310" i="1" s="1"/>
  <c r="P310" i="1"/>
  <c r="A311" i="1"/>
  <c r="D310" i="1"/>
  <c r="R309" i="1"/>
  <c r="S309" i="1" s="1"/>
  <c r="C310" i="1" s="1"/>
  <c r="T310" i="1"/>
  <c r="U310" i="1"/>
  <c r="H310" i="1"/>
  <c r="J319" i="1"/>
  <c r="Q305" i="1" l="1"/>
  <c r="B305" i="1" s="1"/>
  <c r="E310" i="1"/>
  <c r="F310" i="1" s="1"/>
  <c r="G311" i="1" s="1"/>
  <c r="A312" i="1"/>
  <c r="P311" i="1"/>
  <c r="D311" i="1"/>
  <c r="H311" i="1"/>
  <c r="U311" i="1"/>
  <c r="R310" i="1"/>
  <c r="S310" i="1" s="1"/>
  <c r="C311" i="1" s="1"/>
  <c r="T311" i="1"/>
  <c r="I310" i="1"/>
  <c r="L306" i="1"/>
  <c r="M306" i="1" s="1"/>
  <c r="N306" i="1" s="1"/>
  <c r="O306" i="1" s="1"/>
  <c r="K307" i="1"/>
  <c r="J320" i="1"/>
  <c r="Q306" i="1" l="1"/>
  <c r="B306" i="1" s="1"/>
  <c r="I311" i="1"/>
  <c r="E311" i="1"/>
  <c r="F311" i="1" s="1"/>
  <c r="G312" i="1" s="1"/>
  <c r="R311" i="1"/>
  <c r="S311" i="1" s="1"/>
  <c r="C312" i="1" s="1"/>
  <c r="T312" i="1"/>
  <c r="H312" i="1"/>
  <c r="U312" i="1"/>
  <c r="P312" i="1"/>
  <c r="A313" i="1"/>
  <c r="D312" i="1"/>
  <c r="L307" i="1"/>
  <c r="M307" i="1" s="1"/>
  <c r="N307" i="1" s="1"/>
  <c r="O307" i="1" s="1"/>
  <c r="K308" i="1"/>
  <c r="J321" i="1"/>
  <c r="Q307" i="1" l="1"/>
  <c r="B307" i="1" s="1"/>
  <c r="I312" i="1"/>
  <c r="T313" i="1"/>
  <c r="R312" i="1"/>
  <c r="S312" i="1" s="1"/>
  <c r="C313" i="1" s="1"/>
  <c r="U313" i="1"/>
  <c r="H313" i="1"/>
  <c r="L308" i="1"/>
  <c r="M308" i="1" s="1"/>
  <c r="N308" i="1" s="1"/>
  <c r="O308" i="1" s="1"/>
  <c r="K309" i="1"/>
  <c r="E312" i="1"/>
  <c r="F312" i="1" s="1"/>
  <c r="G313" i="1" s="1"/>
  <c r="P313" i="1"/>
  <c r="A314" i="1"/>
  <c r="D313" i="1"/>
  <c r="J322" i="1"/>
  <c r="Q308" i="1" l="1"/>
  <c r="B308" i="1" s="1"/>
  <c r="I313" i="1"/>
  <c r="L309" i="1"/>
  <c r="M309" i="1" s="1"/>
  <c r="N309" i="1" s="1"/>
  <c r="O309" i="1" s="1"/>
  <c r="K310" i="1"/>
  <c r="E313" i="1"/>
  <c r="F313" i="1" s="1"/>
  <c r="G314" i="1" s="1"/>
  <c r="A315" i="1"/>
  <c r="P314" i="1"/>
  <c r="D314" i="1"/>
  <c r="U314" i="1"/>
  <c r="H314" i="1"/>
  <c r="R313" i="1"/>
  <c r="S313" i="1" s="1"/>
  <c r="C314" i="1" s="1"/>
  <c r="T314" i="1"/>
  <c r="J323" i="1"/>
  <c r="Q309" i="1" l="1"/>
  <c r="B309" i="1" s="1"/>
  <c r="I314" i="1"/>
  <c r="E314" i="1"/>
  <c r="F314" i="1" s="1"/>
  <c r="G315" i="1" s="1"/>
  <c r="U315" i="1"/>
  <c r="H315" i="1"/>
  <c r="T315" i="1"/>
  <c r="R314" i="1"/>
  <c r="S314" i="1" s="1"/>
  <c r="C315" i="1" s="1"/>
  <c r="P315" i="1"/>
  <c r="A316" i="1"/>
  <c r="D315" i="1"/>
  <c r="L310" i="1"/>
  <c r="M310" i="1" s="1"/>
  <c r="N310" i="1" s="1"/>
  <c r="O310" i="1" s="1"/>
  <c r="K311" i="1"/>
  <c r="J324" i="1"/>
  <c r="Q310" i="1" l="1"/>
  <c r="B310" i="1" s="1"/>
  <c r="I315" i="1"/>
  <c r="U316" i="1"/>
  <c r="R315" i="1"/>
  <c r="S315" i="1" s="1"/>
  <c r="C316" i="1" s="1"/>
  <c r="T316" i="1"/>
  <c r="H316" i="1"/>
  <c r="E315" i="1"/>
  <c r="F315" i="1" s="1"/>
  <c r="G316" i="1" s="1"/>
  <c r="L311" i="1"/>
  <c r="M311" i="1" s="1"/>
  <c r="N311" i="1" s="1"/>
  <c r="O311" i="1" s="1"/>
  <c r="K312" i="1"/>
  <c r="A317" i="1"/>
  <c r="P316" i="1"/>
  <c r="D316" i="1"/>
  <c r="J325" i="1"/>
  <c r="Q311" i="1" l="1"/>
  <c r="B311" i="1" s="1"/>
  <c r="I316" i="1"/>
  <c r="E316" i="1"/>
  <c r="F316" i="1" s="1"/>
  <c r="G317" i="1" s="1"/>
  <c r="H317" i="1"/>
  <c r="T317" i="1"/>
  <c r="R316" i="1"/>
  <c r="S316" i="1" s="1"/>
  <c r="C317" i="1" s="1"/>
  <c r="U317" i="1"/>
  <c r="D317" i="1"/>
  <c r="A318" i="1"/>
  <c r="P317" i="1"/>
  <c r="L312" i="1"/>
  <c r="M312" i="1" s="1"/>
  <c r="N312" i="1" s="1"/>
  <c r="O312" i="1" s="1"/>
  <c r="K313" i="1"/>
  <c r="J326" i="1"/>
  <c r="Q312" i="1" l="1"/>
  <c r="B312" i="1" s="1"/>
  <c r="I317" i="1"/>
  <c r="L313" i="1"/>
  <c r="M313" i="1" s="1"/>
  <c r="N313" i="1" s="1"/>
  <c r="O313" i="1" s="1"/>
  <c r="K314" i="1"/>
  <c r="R317" i="1"/>
  <c r="S317" i="1" s="1"/>
  <c r="C318" i="1" s="1"/>
  <c r="H318" i="1"/>
  <c r="U318" i="1"/>
  <c r="T318" i="1"/>
  <c r="P318" i="1"/>
  <c r="A319" i="1"/>
  <c r="D318" i="1"/>
  <c r="E317" i="1"/>
  <c r="F317" i="1" s="1"/>
  <c r="G318" i="1" s="1"/>
  <c r="J327" i="1"/>
  <c r="Q313" i="1" l="1"/>
  <c r="B313" i="1" s="1"/>
  <c r="I318" i="1"/>
  <c r="U319" i="1"/>
  <c r="R318" i="1"/>
  <c r="S318" i="1" s="1"/>
  <c r="C319" i="1" s="1"/>
  <c r="T319" i="1"/>
  <c r="H319" i="1"/>
  <c r="E318" i="1"/>
  <c r="F318" i="1" s="1"/>
  <c r="G319" i="1" s="1"/>
  <c r="P319" i="1"/>
  <c r="A320" i="1"/>
  <c r="D319" i="1"/>
  <c r="L314" i="1"/>
  <c r="M314" i="1" s="1"/>
  <c r="N314" i="1" s="1"/>
  <c r="O314" i="1" s="1"/>
  <c r="K315" i="1"/>
  <c r="J328" i="1"/>
  <c r="Q314" i="1" l="1"/>
  <c r="B314" i="1" s="1"/>
  <c r="I319" i="1"/>
  <c r="L315" i="1"/>
  <c r="M315" i="1" s="1"/>
  <c r="N315" i="1" s="1"/>
  <c r="O315" i="1" s="1"/>
  <c r="K316" i="1"/>
  <c r="E319" i="1"/>
  <c r="F319" i="1" s="1"/>
  <c r="G320" i="1" s="1"/>
  <c r="P320" i="1"/>
  <c r="A321" i="1"/>
  <c r="D320" i="1"/>
  <c r="R319" i="1"/>
  <c r="S319" i="1" s="1"/>
  <c r="C320" i="1" s="1"/>
  <c r="H320" i="1"/>
  <c r="U320" i="1"/>
  <c r="T320" i="1"/>
  <c r="J329" i="1"/>
  <c r="Q315" i="1" l="1"/>
  <c r="B315" i="1" s="1"/>
  <c r="I320" i="1"/>
  <c r="E320" i="1"/>
  <c r="F320" i="1" s="1"/>
  <c r="G321" i="1" s="1"/>
  <c r="P321" i="1"/>
  <c r="A322" i="1"/>
  <c r="D321" i="1"/>
  <c r="R320" i="1"/>
  <c r="S320" i="1" s="1"/>
  <c r="C321" i="1" s="1"/>
  <c r="T321" i="1"/>
  <c r="H321" i="1"/>
  <c r="U321" i="1"/>
  <c r="L316" i="1"/>
  <c r="M316" i="1" s="1"/>
  <c r="N316" i="1" s="1"/>
  <c r="O316" i="1" s="1"/>
  <c r="K317" i="1"/>
  <c r="J330" i="1"/>
  <c r="Q316" i="1" l="1"/>
  <c r="B316" i="1" s="1"/>
  <c r="I321" i="1"/>
  <c r="L317" i="1"/>
  <c r="M317" i="1" s="1"/>
  <c r="N317" i="1" s="1"/>
  <c r="O317" i="1" s="1"/>
  <c r="K318" i="1"/>
  <c r="E321" i="1"/>
  <c r="F321" i="1" s="1"/>
  <c r="G322" i="1" s="1"/>
  <c r="P322" i="1"/>
  <c r="A323" i="1"/>
  <c r="D322" i="1"/>
  <c r="R321" i="1"/>
  <c r="S321" i="1" s="1"/>
  <c r="C322" i="1" s="1"/>
  <c r="T322" i="1"/>
  <c r="H322" i="1"/>
  <c r="U322" i="1"/>
  <c r="J331" i="1"/>
  <c r="Q317" i="1" l="1"/>
  <c r="B317" i="1" s="1"/>
  <c r="I322" i="1"/>
  <c r="E322" i="1"/>
  <c r="F322" i="1" s="1"/>
  <c r="G323" i="1" s="1"/>
  <c r="P323" i="1"/>
  <c r="D323" i="1"/>
  <c r="A324" i="1"/>
  <c r="T323" i="1"/>
  <c r="H323" i="1"/>
  <c r="U323" i="1"/>
  <c r="R322" i="1"/>
  <c r="S322" i="1" s="1"/>
  <c r="C323" i="1" s="1"/>
  <c r="L318" i="1"/>
  <c r="M318" i="1" s="1"/>
  <c r="N318" i="1" s="1"/>
  <c r="O318" i="1" s="1"/>
  <c r="K319" i="1"/>
  <c r="J332" i="1"/>
  <c r="Q318" i="1" l="1"/>
  <c r="B318" i="1" s="1"/>
  <c r="I323" i="1"/>
  <c r="L319" i="1"/>
  <c r="M319" i="1" s="1"/>
  <c r="N319" i="1" s="1"/>
  <c r="O319" i="1" s="1"/>
  <c r="K320" i="1"/>
  <c r="P324" i="1"/>
  <c r="A325" i="1"/>
  <c r="D324" i="1"/>
  <c r="E323" i="1"/>
  <c r="F323" i="1" s="1"/>
  <c r="G324" i="1" s="1"/>
  <c r="R323" i="1"/>
  <c r="S323" i="1" s="1"/>
  <c r="C324" i="1" s="1"/>
  <c r="H324" i="1"/>
  <c r="U324" i="1"/>
  <c r="T324" i="1"/>
  <c r="J333" i="1"/>
  <c r="Q319" i="1" l="1"/>
  <c r="B319" i="1" s="1"/>
  <c r="I324" i="1"/>
  <c r="E324" i="1"/>
  <c r="F324" i="1" s="1"/>
  <c r="G325" i="1" s="1"/>
  <c r="A326" i="1"/>
  <c r="D325" i="1"/>
  <c r="P325" i="1"/>
  <c r="H325" i="1"/>
  <c r="U325" i="1"/>
  <c r="R324" i="1"/>
  <c r="S324" i="1" s="1"/>
  <c r="C325" i="1" s="1"/>
  <c r="T325" i="1"/>
  <c r="L320" i="1"/>
  <c r="M320" i="1" s="1"/>
  <c r="N320" i="1" s="1"/>
  <c r="O320" i="1" s="1"/>
  <c r="K321" i="1"/>
  <c r="J334" i="1"/>
  <c r="Q320" i="1" l="1"/>
  <c r="B320" i="1" s="1"/>
  <c r="I325" i="1"/>
  <c r="R325" i="1"/>
  <c r="S325" i="1" s="1"/>
  <c r="C326" i="1" s="1"/>
  <c r="T326" i="1"/>
  <c r="H326" i="1"/>
  <c r="U326" i="1"/>
  <c r="E325" i="1"/>
  <c r="F325" i="1" s="1"/>
  <c r="G326" i="1" s="1"/>
  <c r="P326" i="1"/>
  <c r="D326" i="1"/>
  <c r="A327" i="1"/>
  <c r="L321" i="1"/>
  <c r="M321" i="1" s="1"/>
  <c r="N321" i="1" s="1"/>
  <c r="O321" i="1" s="1"/>
  <c r="K322" i="1"/>
  <c r="J335" i="1"/>
  <c r="Q321" i="1" l="1"/>
  <c r="B321" i="1" s="1"/>
  <c r="I326" i="1"/>
  <c r="U327" i="1"/>
  <c r="R326" i="1"/>
  <c r="S326" i="1" s="1"/>
  <c r="C327" i="1" s="1"/>
  <c r="T327" i="1"/>
  <c r="H327" i="1"/>
  <c r="L322" i="1"/>
  <c r="M322" i="1" s="1"/>
  <c r="N322" i="1" s="1"/>
  <c r="O322" i="1" s="1"/>
  <c r="K323" i="1"/>
  <c r="P327" i="1"/>
  <c r="A328" i="1"/>
  <c r="D327" i="1"/>
  <c r="E326" i="1"/>
  <c r="F326" i="1" s="1"/>
  <c r="G327" i="1" s="1"/>
  <c r="J336" i="1"/>
  <c r="Q322" i="1" l="1"/>
  <c r="B322" i="1" s="1"/>
  <c r="I327" i="1"/>
  <c r="L323" i="1"/>
  <c r="M323" i="1" s="1"/>
  <c r="N323" i="1" s="1"/>
  <c r="O323" i="1" s="1"/>
  <c r="K324" i="1"/>
  <c r="E327" i="1"/>
  <c r="F327" i="1" s="1"/>
  <c r="G328" i="1" s="1"/>
  <c r="D328" i="1"/>
  <c r="P328" i="1"/>
  <c r="A329" i="1"/>
  <c r="R327" i="1"/>
  <c r="S327" i="1" s="1"/>
  <c r="C328" i="1" s="1"/>
  <c r="T328" i="1"/>
  <c r="U328" i="1"/>
  <c r="H328" i="1"/>
  <c r="J337" i="1"/>
  <c r="Q323" i="1" l="1"/>
  <c r="B323" i="1" s="1"/>
  <c r="I328" i="1"/>
  <c r="P329" i="1"/>
  <c r="A330" i="1"/>
  <c r="D329" i="1"/>
  <c r="T329" i="1"/>
  <c r="U329" i="1"/>
  <c r="H329" i="1"/>
  <c r="R328" i="1"/>
  <c r="S328" i="1" s="1"/>
  <c r="C329" i="1" s="1"/>
  <c r="E328" i="1"/>
  <c r="F328" i="1" s="1"/>
  <c r="G329" i="1" s="1"/>
  <c r="L324" i="1"/>
  <c r="M324" i="1" s="1"/>
  <c r="N324" i="1" s="1"/>
  <c r="O324" i="1" s="1"/>
  <c r="K325" i="1"/>
  <c r="J338" i="1"/>
  <c r="Q324" i="1" l="1"/>
  <c r="B324" i="1" s="1"/>
  <c r="I329" i="1"/>
  <c r="L325" i="1"/>
  <c r="M325" i="1" s="1"/>
  <c r="N325" i="1" s="1"/>
  <c r="O325" i="1" s="1"/>
  <c r="K326" i="1"/>
  <c r="E329" i="1"/>
  <c r="F329" i="1" s="1"/>
  <c r="G330" i="1" s="1"/>
  <c r="P330" i="1"/>
  <c r="D330" i="1"/>
  <c r="A331" i="1"/>
  <c r="U330" i="1"/>
  <c r="R329" i="1"/>
  <c r="S329" i="1" s="1"/>
  <c r="C330" i="1" s="1"/>
  <c r="T330" i="1"/>
  <c r="H330" i="1"/>
  <c r="J339" i="1"/>
  <c r="Q325" i="1" l="1"/>
  <c r="B325" i="1" s="1"/>
  <c r="I330" i="1"/>
  <c r="E330" i="1"/>
  <c r="F330" i="1" s="1"/>
  <c r="G331" i="1" s="1"/>
  <c r="P331" i="1"/>
  <c r="A332" i="1"/>
  <c r="D331" i="1"/>
  <c r="T331" i="1"/>
  <c r="R330" i="1"/>
  <c r="S330" i="1" s="1"/>
  <c r="C331" i="1" s="1"/>
  <c r="H331" i="1"/>
  <c r="U331" i="1"/>
  <c r="L326" i="1"/>
  <c r="M326" i="1" s="1"/>
  <c r="N326" i="1" s="1"/>
  <c r="O326" i="1" s="1"/>
  <c r="K327" i="1"/>
  <c r="J340" i="1"/>
  <c r="Q326" i="1" l="1"/>
  <c r="B326" i="1" s="1"/>
  <c r="I331" i="1"/>
  <c r="E331" i="1"/>
  <c r="F331" i="1" s="1"/>
  <c r="G332" i="1" s="1"/>
  <c r="P332" i="1"/>
  <c r="D332" i="1"/>
  <c r="A333" i="1"/>
  <c r="L327" i="1"/>
  <c r="M327" i="1" s="1"/>
  <c r="N327" i="1" s="1"/>
  <c r="O327" i="1" s="1"/>
  <c r="K328" i="1"/>
  <c r="T332" i="1"/>
  <c r="H332" i="1"/>
  <c r="U332" i="1"/>
  <c r="R331" i="1"/>
  <c r="S331" i="1" s="1"/>
  <c r="C332" i="1" s="1"/>
  <c r="J341" i="1"/>
  <c r="Q327" i="1" l="1"/>
  <c r="B327" i="1" s="1"/>
  <c r="P333" i="1"/>
  <c r="A334" i="1"/>
  <c r="D333" i="1"/>
  <c r="E332" i="1"/>
  <c r="F332" i="1" s="1"/>
  <c r="G333" i="1" s="1"/>
  <c r="L328" i="1"/>
  <c r="M328" i="1" s="1"/>
  <c r="N328" i="1" s="1"/>
  <c r="O328" i="1" s="1"/>
  <c r="K329" i="1"/>
  <c r="I332" i="1"/>
  <c r="U333" i="1"/>
  <c r="T333" i="1"/>
  <c r="H333" i="1"/>
  <c r="R332" i="1"/>
  <c r="S332" i="1" s="1"/>
  <c r="C333" i="1" s="1"/>
  <c r="J342" i="1"/>
  <c r="Q328" i="1" l="1"/>
  <c r="B328" i="1" s="1"/>
  <c r="L329" i="1"/>
  <c r="M329" i="1" s="1"/>
  <c r="N329" i="1" s="1"/>
  <c r="O329" i="1" s="1"/>
  <c r="K330" i="1"/>
  <c r="I333" i="1"/>
  <c r="E333" i="1"/>
  <c r="F333" i="1" s="1"/>
  <c r="G334" i="1" s="1"/>
  <c r="P334" i="1"/>
  <c r="A335" i="1"/>
  <c r="D334" i="1"/>
  <c r="H334" i="1"/>
  <c r="U334" i="1"/>
  <c r="T334" i="1"/>
  <c r="R333" i="1"/>
  <c r="S333" i="1" s="1"/>
  <c r="C334" i="1" s="1"/>
  <c r="J343" i="1"/>
  <c r="Q329" i="1" l="1"/>
  <c r="B329" i="1" s="1"/>
  <c r="I334" i="1"/>
  <c r="A336" i="1"/>
  <c r="P335" i="1"/>
  <c r="D335" i="1"/>
  <c r="H335" i="1"/>
  <c r="U335" i="1"/>
  <c r="R334" i="1"/>
  <c r="S334" i="1" s="1"/>
  <c r="C335" i="1" s="1"/>
  <c r="T335" i="1"/>
  <c r="L330" i="1"/>
  <c r="M330" i="1" s="1"/>
  <c r="N330" i="1" s="1"/>
  <c r="O330" i="1" s="1"/>
  <c r="K331" i="1"/>
  <c r="E334" i="1"/>
  <c r="F334" i="1" s="1"/>
  <c r="G335" i="1" s="1"/>
  <c r="J344" i="1"/>
  <c r="Q330" i="1" l="1"/>
  <c r="B330" i="1" s="1"/>
  <c r="I335" i="1"/>
  <c r="L331" i="1"/>
  <c r="M331" i="1" s="1"/>
  <c r="N331" i="1" s="1"/>
  <c r="O331" i="1" s="1"/>
  <c r="K332" i="1"/>
  <c r="E335" i="1"/>
  <c r="F335" i="1" s="1"/>
  <c r="G336" i="1" s="1"/>
  <c r="H336" i="1"/>
  <c r="U336" i="1"/>
  <c r="R335" i="1"/>
  <c r="S335" i="1" s="1"/>
  <c r="C336" i="1" s="1"/>
  <c r="T336" i="1"/>
  <c r="P336" i="1"/>
  <c r="A337" i="1"/>
  <c r="D336" i="1"/>
  <c r="J345" i="1"/>
  <c r="Q331" i="1" l="1"/>
  <c r="B331" i="1" s="1"/>
  <c r="I336" i="1"/>
  <c r="E336" i="1"/>
  <c r="F336" i="1" s="1"/>
  <c r="G337" i="1" s="1"/>
  <c r="H337" i="1"/>
  <c r="U337" i="1"/>
  <c r="R336" i="1"/>
  <c r="S336" i="1" s="1"/>
  <c r="C337" i="1" s="1"/>
  <c r="T337" i="1"/>
  <c r="L332" i="1"/>
  <c r="M332" i="1" s="1"/>
  <c r="N332" i="1" s="1"/>
  <c r="O332" i="1" s="1"/>
  <c r="K333" i="1"/>
  <c r="D337" i="1"/>
  <c r="A338" i="1"/>
  <c r="P337" i="1"/>
  <c r="J346" i="1"/>
  <c r="Q332" i="1" l="1"/>
  <c r="B332" i="1" s="1"/>
  <c r="I337" i="1"/>
  <c r="U338" i="1"/>
  <c r="R337" i="1"/>
  <c r="S337" i="1" s="1"/>
  <c r="C338" i="1" s="1"/>
  <c r="T338" i="1"/>
  <c r="H338" i="1"/>
  <c r="P338" i="1"/>
  <c r="A339" i="1"/>
  <c r="D338" i="1"/>
  <c r="E337" i="1"/>
  <c r="F337" i="1" s="1"/>
  <c r="G338" i="1" s="1"/>
  <c r="L333" i="1"/>
  <c r="M333" i="1" s="1"/>
  <c r="N333" i="1" s="1"/>
  <c r="O333" i="1" s="1"/>
  <c r="K334" i="1"/>
  <c r="J347" i="1"/>
  <c r="Q333" i="1" l="1"/>
  <c r="B333" i="1" s="1"/>
  <c r="I338" i="1"/>
  <c r="D339" i="1"/>
  <c r="P339" i="1"/>
  <c r="A340" i="1"/>
  <c r="E338" i="1"/>
  <c r="F338" i="1" s="1"/>
  <c r="G339" i="1" s="1"/>
  <c r="U339" i="1"/>
  <c r="R338" i="1"/>
  <c r="S338" i="1" s="1"/>
  <c r="C339" i="1" s="1"/>
  <c r="T339" i="1"/>
  <c r="H339" i="1"/>
  <c r="L334" i="1"/>
  <c r="M334" i="1" s="1"/>
  <c r="N334" i="1" s="1"/>
  <c r="O334" i="1" s="1"/>
  <c r="K335" i="1"/>
  <c r="J348" i="1"/>
  <c r="Q334" i="1" l="1"/>
  <c r="B334" i="1" s="1"/>
  <c r="I339" i="1"/>
  <c r="L335" i="1"/>
  <c r="M335" i="1" s="1"/>
  <c r="N335" i="1" s="1"/>
  <c r="O335" i="1" s="1"/>
  <c r="K336" i="1"/>
  <c r="A341" i="1"/>
  <c r="D340" i="1"/>
  <c r="P340" i="1"/>
  <c r="U340" i="1"/>
  <c r="R339" i="1"/>
  <c r="S339" i="1" s="1"/>
  <c r="C340" i="1" s="1"/>
  <c r="T340" i="1"/>
  <c r="H340" i="1"/>
  <c r="E339" i="1"/>
  <c r="F339" i="1" s="1"/>
  <c r="G340" i="1" s="1"/>
  <c r="J349" i="1"/>
  <c r="Q335" i="1" l="1"/>
  <c r="B335" i="1" s="1"/>
  <c r="I340" i="1"/>
  <c r="R340" i="1"/>
  <c r="S340" i="1" s="1"/>
  <c r="C341" i="1" s="1"/>
  <c r="H341" i="1"/>
  <c r="U341" i="1"/>
  <c r="T341" i="1"/>
  <c r="E340" i="1"/>
  <c r="F340" i="1" s="1"/>
  <c r="G341" i="1" s="1"/>
  <c r="P341" i="1"/>
  <c r="A342" i="1"/>
  <c r="D341" i="1"/>
  <c r="L336" i="1"/>
  <c r="M336" i="1" s="1"/>
  <c r="N336" i="1" s="1"/>
  <c r="O336" i="1" s="1"/>
  <c r="K337" i="1"/>
  <c r="J350" i="1"/>
  <c r="Q336" i="1" l="1"/>
  <c r="B336" i="1" s="1"/>
  <c r="I341" i="1"/>
  <c r="T342" i="1"/>
  <c r="H342" i="1"/>
  <c r="U342" i="1"/>
  <c r="R341" i="1"/>
  <c r="S341" i="1" s="1"/>
  <c r="C342" i="1" s="1"/>
  <c r="L337" i="1"/>
  <c r="M337" i="1" s="1"/>
  <c r="N337" i="1" s="1"/>
  <c r="O337" i="1" s="1"/>
  <c r="K338" i="1"/>
  <c r="E341" i="1"/>
  <c r="F341" i="1" s="1"/>
  <c r="G342" i="1" s="1"/>
  <c r="A343" i="1"/>
  <c r="D342" i="1"/>
  <c r="P342" i="1"/>
  <c r="J351" i="1"/>
  <c r="Q337" i="1" l="1"/>
  <c r="B337" i="1" s="1"/>
  <c r="I342" i="1"/>
  <c r="L338" i="1"/>
  <c r="M338" i="1" s="1"/>
  <c r="N338" i="1" s="1"/>
  <c r="O338" i="1" s="1"/>
  <c r="K339" i="1"/>
  <c r="U343" i="1"/>
  <c r="R342" i="1"/>
  <c r="S342" i="1" s="1"/>
  <c r="C343" i="1" s="1"/>
  <c r="T343" i="1"/>
  <c r="H343" i="1"/>
  <c r="E342" i="1"/>
  <c r="F342" i="1" s="1"/>
  <c r="G343" i="1" s="1"/>
  <c r="P343" i="1"/>
  <c r="A344" i="1"/>
  <c r="D343" i="1"/>
  <c r="J352" i="1"/>
  <c r="Q338" i="1" l="1"/>
  <c r="B338" i="1" s="1"/>
  <c r="I343" i="1"/>
  <c r="E343" i="1"/>
  <c r="F343" i="1" s="1"/>
  <c r="G344" i="1" s="1"/>
  <c r="A345" i="1"/>
  <c r="P344" i="1"/>
  <c r="D344" i="1"/>
  <c r="H344" i="1"/>
  <c r="U344" i="1"/>
  <c r="R343" i="1"/>
  <c r="S343" i="1" s="1"/>
  <c r="C344" i="1" s="1"/>
  <c r="T344" i="1"/>
  <c r="L339" i="1"/>
  <c r="M339" i="1" s="1"/>
  <c r="N339" i="1" s="1"/>
  <c r="O339" i="1" s="1"/>
  <c r="K340" i="1"/>
  <c r="J353" i="1"/>
  <c r="Q339" i="1" l="1"/>
  <c r="B339" i="1" s="1"/>
  <c r="I344" i="1"/>
  <c r="E344" i="1"/>
  <c r="F344" i="1" s="1"/>
  <c r="G345" i="1" s="1"/>
  <c r="L340" i="1"/>
  <c r="M340" i="1" s="1"/>
  <c r="N340" i="1" s="1"/>
  <c r="O340" i="1" s="1"/>
  <c r="K341" i="1"/>
  <c r="T345" i="1"/>
  <c r="H345" i="1"/>
  <c r="U345" i="1"/>
  <c r="R344" i="1"/>
  <c r="S344" i="1" s="1"/>
  <c r="C345" i="1" s="1"/>
  <c r="A346" i="1"/>
  <c r="D345" i="1"/>
  <c r="P345" i="1"/>
  <c r="J354" i="1"/>
  <c r="Q340" i="1" l="1"/>
  <c r="B340" i="1" s="1"/>
  <c r="I345" i="1"/>
  <c r="H346" i="1"/>
  <c r="R345" i="1"/>
  <c r="S345" i="1" s="1"/>
  <c r="C346" i="1" s="1"/>
  <c r="U346" i="1"/>
  <c r="T346" i="1"/>
  <c r="E345" i="1"/>
  <c r="F345" i="1" s="1"/>
  <c r="G346" i="1" s="1"/>
  <c r="L341" i="1"/>
  <c r="M341" i="1" s="1"/>
  <c r="N341" i="1" s="1"/>
  <c r="O341" i="1" s="1"/>
  <c r="K342" i="1"/>
  <c r="A347" i="1"/>
  <c r="D346" i="1"/>
  <c r="P346" i="1"/>
  <c r="J355" i="1"/>
  <c r="Q341" i="1" l="1"/>
  <c r="B341" i="1" s="1"/>
  <c r="I346" i="1"/>
  <c r="U347" i="1"/>
  <c r="R346" i="1"/>
  <c r="S346" i="1" s="1"/>
  <c r="C347" i="1" s="1"/>
  <c r="T347" i="1"/>
  <c r="H347" i="1"/>
  <c r="E346" i="1"/>
  <c r="F346" i="1" s="1"/>
  <c r="G347" i="1" s="1"/>
  <c r="P347" i="1"/>
  <c r="A348" i="1"/>
  <c r="D347" i="1"/>
  <c r="L342" i="1"/>
  <c r="M342" i="1" s="1"/>
  <c r="N342" i="1" s="1"/>
  <c r="O342" i="1" s="1"/>
  <c r="K343" i="1"/>
  <c r="J356" i="1"/>
  <c r="Q342" i="1" l="1"/>
  <c r="B342" i="1" s="1"/>
  <c r="I347" i="1"/>
  <c r="L343" i="1"/>
  <c r="M343" i="1" s="1"/>
  <c r="N343" i="1" s="1"/>
  <c r="O343" i="1" s="1"/>
  <c r="K344" i="1"/>
  <c r="E347" i="1"/>
  <c r="F347" i="1" s="1"/>
  <c r="G348" i="1" s="1"/>
  <c r="D348" i="1"/>
  <c r="A349" i="1"/>
  <c r="P348" i="1"/>
  <c r="T348" i="1"/>
  <c r="H348" i="1"/>
  <c r="U348" i="1"/>
  <c r="R347" i="1"/>
  <c r="S347" i="1" s="1"/>
  <c r="C348" i="1" s="1"/>
  <c r="J357" i="1"/>
  <c r="Q343" i="1" l="1"/>
  <c r="B343" i="1" s="1"/>
  <c r="I348" i="1"/>
  <c r="H349" i="1"/>
  <c r="U349" i="1"/>
  <c r="T349" i="1"/>
  <c r="R348" i="1"/>
  <c r="S348" i="1" s="1"/>
  <c r="C349" i="1" s="1"/>
  <c r="D349" i="1"/>
  <c r="P349" i="1"/>
  <c r="A350" i="1"/>
  <c r="E348" i="1"/>
  <c r="F348" i="1" s="1"/>
  <c r="G349" i="1" s="1"/>
  <c r="L344" i="1"/>
  <c r="M344" i="1" s="1"/>
  <c r="N344" i="1" s="1"/>
  <c r="O344" i="1" s="1"/>
  <c r="K345" i="1"/>
  <c r="J358" i="1"/>
  <c r="Q344" i="1" l="1"/>
  <c r="B344" i="1" s="1"/>
  <c r="I349" i="1"/>
  <c r="D350" i="1"/>
  <c r="P350" i="1"/>
  <c r="A351" i="1"/>
  <c r="T350" i="1"/>
  <c r="R349" i="1"/>
  <c r="S349" i="1" s="1"/>
  <c r="C350" i="1" s="1"/>
  <c r="H350" i="1"/>
  <c r="U350" i="1"/>
  <c r="E349" i="1"/>
  <c r="F349" i="1" s="1"/>
  <c r="G350" i="1" s="1"/>
  <c r="L345" i="1"/>
  <c r="M345" i="1" s="1"/>
  <c r="N345" i="1" s="1"/>
  <c r="O345" i="1" s="1"/>
  <c r="K346" i="1"/>
  <c r="J359" i="1"/>
  <c r="Q345" i="1" l="1"/>
  <c r="B345" i="1" s="1"/>
  <c r="I350" i="1"/>
  <c r="L346" i="1"/>
  <c r="M346" i="1" s="1"/>
  <c r="N346" i="1" s="1"/>
  <c r="O346" i="1" s="1"/>
  <c r="K347" i="1"/>
  <c r="A352" i="1"/>
  <c r="D351" i="1"/>
  <c r="P351" i="1"/>
  <c r="H351" i="1"/>
  <c r="R350" i="1"/>
  <c r="S350" i="1" s="1"/>
  <c r="C351" i="1" s="1"/>
  <c r="U351" i="1"/>
  <c r="T351" i="1"/>
  <c r="E350" i="1"/>
  <c r="F350" i="1" s="1"/>
  <c r="G351" i="1" s="1"/>
  <c r="J360" i="1"/>
  <c r="Q346" i="1" l="1"/>
  <c r="B346" i="1" s="1"/>
  <c r="I351" i="1"/>
  <c r="H352" i="1"/>
  <c r="T352" i="1"/>
  <c r="U352" i="1"/>
  <c r="R351" i="1"/>
  <c r="S351" i="1" s="1"/>
  <c r="C352" i="1" s="1"/>
  <c r="E351" i="1"/>
  <c r="F351" i="1" s="1"/>
  <c r="G352" i="1" s="1"/>
  <c r="P352" i="1"/>
  <c r="A353" i="1"/>
  <c r="D352" i="1"/>
  <c r="L347" i="1"/>
  <c r="M347" i="1" s="1"/>
  <c r="N347" i="1" s="1"/>
  <c r="O347" i="1" s="1"/>
  <c r="K348" i="1"/>
  <c r="J361" i="1"/>
  <c r="Q347" i="1" l="1"/>
  <c r="B347" i="1" s="1"/>
  <c r="I352" i="1"/>
  <c r="L348" i="1"/>
  <c r="M348" i="1" s="1"/>
  <c r="N348" i="1" s="1"/>
  <c r="O348" i="1" s="1"/>
  <c r="K349" i="1"/>
  <c r="E352" i="1"/>
  <c r="F352" i="1" s="1"/>
  <c r="G353" i="1" s="1"/>
  <c r="D353" i="1"/>
  <c r="P353" i="1"/>
  <c r="A354" i="1"/>
  <c r="R352" i="1"/>
  <c r="S352" i="1" s="1"/>
  <c r="C353" i="1" s="1"/>
  <c r="H353" i="1"/>
  <c r="U353" i="1"/>
  <c r="T353" i="1"/>
  <c r="J362" i="1"/>
  <c r="Q348" i="1" l="1"/>
  <c r="B348" i="1" s="1"/>
  <c r="I353" i="1"/>
  <c r="R353" i="1"/>
  <c r="S353" i="1" s="1"/>
  <c r="C354" i="1" s="1"/>
  <c r="T354" i="1"/>
  <c r="H354" i="1"/>
  <c r="U354" i="1"/>
  <c r="E353" i="1"/>
  <c r="F353" i="1" s="1"/>
  <c r="G354" i="1" s="1"/>
  <c r="L349" i="1"/>
  <c r="M349" i="1" s="1"/>
  <c r="N349" i="1" s="1"/>
  <c r="O349" i="1" s="1"/>
  <c r="K350" i="1"/>
  <c r="D354" i="1"/>
  <c r="P354" i="1"/>
  <c r="A355" i="1"/>
  <c r="J363" i="1"/>
  <c r="Q349" i="1" l="1"/>
  <c r="B349" i="1" s="1"/>
  <c r="I354" i="1"/>
  <c r="P355" i="1"/>
  <c r="A356" i="1"/>
  <c r="D355" i="1"/>
  <c r="T355" i="1"/>
  <c r="H355" i="1"/>
  <c r="U355" i="1"/>
  <c r="R354" i="1"/>
  <c r="S354" i="1" s="1"/>
  <c r="C355" i="1" s="1"/>
  <c r="E354" i="1"/>
  <c r="F354" i="1" s="1"/>
  <c r="G355" i="1" s="1"/>
  <c r="L350" i="1"/>
  <c r="M350" i="1" s="1"/>
  <c r="N350" i="1" s="1"/>
  <c r="O350" i="1" s="1"/>
  <c r="K351" i="1"/>
  <c r="J364" i="1"/>
  <c r="Q350" i="1" l="1"/>
  <c r="B350" i="1" s="1"/>
  <c r="I355" i="1"/>
  <c r="L351" i="1"/>
  <c r="M351" i="1" s="1"/>
  <c r="N351" i="1" s="1"/>
  <c r="O351" i="1" s="1"/>
  <c r="K352" i="1"/>
  <c r="E355" i="1"/>
  <c r="F355" i="1" s="1"/>
  <c r="G356" i="1" s="1"/>
  <c r="P356" i="1"/>
  <c r="A357" i="1"/>
  <c r="D356" i="1"/>
  <c r="H356" i="1"/>
  <c r="U356" i="1"/>
  <c r="R355" i="1"/>
  <c r="S355" i="1" s="1"/>
  <c r="C356" i="1" s="1"/>
  <c r="T356" i="1"/>
  <c r="J365" i="1"/>
  <c r="Q351" i="1" l="1"/>
  <c r="B351" i="1" s="1"/>
  <c r="I356" i="1"/>
  <c r="E356" i="1"/>
  <c r="F356" i="1" s="1"/>
  <c r="G357" i="1" s="1"/>
  <c r="P357" i="1"/>
  <c r="A358" i="1"/>
  <c r="D357" i="1"/>
  <c r="H357" i="1"/>
  <c r="U357" i="1"/>
  <c r="R356" i="1"/>
  <c r="S356" i="1" s="1"/>
  <c r="C357" i="1" s="1"/>
  <c r="T357" i="1"/>
  <c r="L352" i="1"/>
  <c r="M352" i="1" s="1"/>
  <c r="N352" i="1" s="1"/>
  <c r="O352" i="1" s="1"/>
  <c r="K353" i="1"/>
  <c r="J366" i="1"/>
  <c r="Q352" i="1" l="1"/>
  <c r="B352" i="1" s="1"/>
  <c r="I357" i="1"/>
  <c r="L353" i="1"/>
  <c r="M353" i="1" s="1"/>
  <c r="N353" i="1" s="1"/>
  <c r="O353" i="1" s="1"/>
  <c r="K354" i="1"/>
  <c r="E357" i="1"/>
  <c r="F357" i="1" s="1"/>
  <c r="G358" i="1" s="1"/>
  <c r="D358" i="1"/>
  <c r="P358" i="1"/>
  <c r="A359" i="1"/>
  <c r="T358" i="1"/>
  <c r="H358" i="1"/>
  <c r="R357" i="1"/>
  <c r="S357" i="1" s="1"/>
  <c r="C358" i="1" s="1"/>
  <c r="U358" i="1"/>
  <c r="J367" i="1"/>
  <c r="Q353" i="1" l="1"/>
  <c r="B353" i="1" s="1"/>
  <c r="I358" i="1"/>
  <c r="P359" i="1"/>
  <c r="A360" i="1"/>
  <c r="D359" i="1"/>
  <c r="U359" i="1"/>
  <c r="R358" i="1"/>
  <c r="S358" i="1" s="1"/>
  <c r="C359" i="1" s="1"/>
  <c r="T359" i="1"/>
  <c r="H359" i="1"/>
  <c r="E358" i="1"/>
  <c r="F358" i="1" s="1"/>
  <c r="G359" i="1" s="1"/>
  <c r="L354" i="1"/>
  <c r="M354" i="1" s="1"/>
  <c r="N354" i="1" s="1"/>
  <c r="O354" i="1" s="1"/>
  <c r="K355" i="1"/>
  <c r="J368" i="1"/>
  <c r="Q354" i="1" l="1"/>
  <c r="B354" i="1" s="1"/>
  <c r="I359" i="1"/>
  <c r="L355" i="1"/>
  <c r="M355" i="1" s="1"/>
  <c r="N355" i="1" s="1"/>
  <c r="O355" i="1" s="1"/>
  <c r="K356" i="1"/>
  <c r="E359" i="1"/>
  <c r="F359" i="1" s="1"/>
  <c r="G360" i="1" s="1"/>
  <c r="P360" i="1"/>
  <c r="A361" i="1"/>
  <c r="D360" i="1"/>
  <c r="H360" i="1"/>
  <c r="U360" i="1"/>
  <c r="R359" i="1"/>
  <c r="S359" i="1" s="1"/>
  <c r="C360" i="1" s="1"/>
  <c r="T360" i="1"/>
  <c r="J369" i="1"/>
  <c r="Q355" i="1" l="1"/>
  <c r="B355" i="1" s="1"/>
  <c r="I360" i="1"/>
  <c r="E360" i="1"/>
  <c r="F360" i="1" s="1"/>
  <c r="G361" i="1" s="1"/>
  <c r="D361" i="1"/>
  <c r="P361" i="1"/>
  <c r="A362" i="1"/>
  <c r="T361" i="1"/>
  <c r="U361" i="1"/>
  <c r="H361" i="1"/>
  <c r="R360" i="1"/>
  <c r="S360" i="1" s="1"/>
  <c r="C361" i="1" s="1"/>
  <c r="L356" i="1"/>
  <c r="M356" i="1" s="1"/>
  <c r="N356" i="1" s="1"/>
  <c r="O356" i="1" s="1"/>
  <c r="K357" i="1"/>
  <c r="J370" i="1"/>
  <c r="Q356" i="1" l="1"/>
  <c r="B356" i="1" s="1"/>
  <c r="I361" i="1"/>
  <c r="L357" i="1"/>
  <c r="M357" i="1" s="1"/>
  <c r="N357" i="1" s="1"/>
  <c r="O357" i="1" s="1"/>
  <c r="K358" i="1"/>
  <c r="A363" i="1"/>
  <c r="D362" i="1"/>
  <c r="P362" i="1"/>
  <c r="H362" i="1"/>
  <c r="U362" i="1"/>
  <c r="R361" i="1"/>
  <c r="S361" i="1" s="1"/>
  <c r="C362" i="1" s="1"/>
  <c r="T362" i="1"/>
  <c r="E361" i="1"/>
  <c r="F361" i="1" s="1"/>
  <c r="G362" i="1" s="1"/>
  <c r="J371" i="1"/>
  <c r="Q357" i="1" l="1"/>
  <c r="B357" i="1" s="1"/>
  <c r="I362" i="1"/>
  <c r="R362" i="1"/>
  <c r="S362" i="1" s="1"/>
  <c r="C363" i="1" s="1"/>
  <c r="T363" i="1"/>
  <c r="H363" i="1"/>
  <c r="U363" i="1"/>
  <c r="E362" i="1"/>
  <c r="F362" i="1" s="1"/>
  <c r="G363" i="1" s="1"/>
  <c r="A364" i="1"/>
  <c r="P363" i="1"/>
  <c r="D363" i="1"/>
  <c r="L358" i="1"/>
  <c r="M358" i="1" s="1"/>
  <c r="N358" i="1" s="1"/>
  <c r="O358" i="1" s="1"/>
  <c r="K359" i="1"/>
  <c r="J372" i="1"/>
  <c r="Q358" i="1" l="1"/>
  <c r="B358" i="1" s="1"/>
  <c r="I363" i="1"/>
  <c r="L359" i="1"/>
  <c r="M359" i="1" s="1"/>
  <c r="N359" i="1" s="1"/>
  <c r="O359" i="1" s="1"/>
  <c r="K360" i="1"/>
  <c r="E363" i="1"/>
  <c r="F363" i="1" s="1"/>
  <c r="G364" i="1" s="1"/>
  <c r="U364" i="1"/>
  <c r="R363" i="1"/>
  <c r="S363" i="1" s="1"/>
  <c r="C364" i="1" s="1"/>
  <c r="H364" i="1"/>
  <c r="T364" i="1"/>
  <c r="A365" i="1"/>
  <c r="D364" i="1"/>
  <c r="P364" i="1"/>
  <c r="J373" i="1"/>
  <c r="Q359" i="1" l="1"/>
  <c r="B359" i="1" s="1"/>
  <c r="I364" i="1"/>
  <c r="H365" i="1"/>
  <c r="U365" i="1"/>
  <c r="R364" i="1"/>
  <c r="S364" i="1" s="1"/>
  <c r="C365" i="1" s="1"/>
  <c r="T365" i="1"/>
  <c r="E364" i="1"/>
  <c r="F364" i="1" s="1"/>
  <c r="G365" i="1" s="1"/>
  <c r="A366" i="1"/>
  <c r="D365" i="1"/>
  <c r="P365" i="1"/>
  <c r="L360" i="1"/>
  <c r="M360" i="1" s="1"/>
  <c r="N360" i="1" s="1"/>
  <c r="O360" i="1" s="1"/>
  <c r="K361" i="1"/>
  <c r="J374" i="1"/>
  <c r="Q360" i="1" l="1"/>
  <c r="B360" i="1" s="1"/>
  <c r="I365" i="1"/>
  <c r="L361" i="1"/>
  <c r="M361" i="1" s="1"/>
  <c r="N361" i="1" s="1"/>
  <c r="O361" i="1" s="1"/>
  <c r="K362" i="1"/>
  <c r="R365" i="1"/>
  <c r="S365" i="1" s="1"/>
  <c r="C366" i="1" s="1"/>
  <c r="T366" i="1"/>
  <c r="H366" i="1"/>
  <c r="U366" i="1"/>
  <c r="E365" i="1"/>
  <c r="F365" i="1" s="1"/>
  <c r="G366" i="1" s="1"/>
  <c r="A367" i="1"/>
  <c r="D366" i="1"/>
  <c r="P366" i="1"/>
  <c r="J375" i="1"/>
  <c r="Q361" i="1" l="1"/>
  <c r="B361" i="1" s="1"/>
  <c r="I366" i="1"/>
  <c r="U367" i="1"/>
  <c r="R366" i="1"/>
  <c r="S366" i="1" s="1"/>
  <c r="C367" i="1" s="1"/>
  <c r="T367" i="1"/>
  <c r="H367" i="1"/>
  <c r="E366" i="1"/>
  <c r="F366" i="1" s="1"/>
  <c r="G367" i="1" s="1"/>
  <c r="A368" i="1"/>
  <c r="D367" i="1"/>
  <c r="P367" i="1"/>
  <c r="L362" i="1"/>
  <c r="M362" i="1" s="1"/>
  <c r="N362" i="1" s="1"/>
  <c r="O362" i="1" s="1"/>
  <c r="K363" i="1"/>
  <c r="J376" i="1"/>
  <c r="Q362" i="1" l="1"/>
  <c r="B362" i="1" s="1"/>
  <c r="I367" i="1"/>
  <c r="D368" i="1"/>
  <c r="P368" i="1"/>
  <c r="A369" i="1"/>
  <c r="L363" i="1"/>
  <c r="M363" i="1" s="1"/>
  <c r="N363" i="1" s="1"/>
  <c r="O363" i="1" s="1"/>
  <c r="K364" i="1"/>
  <c r="U368" i="1"/>
  <c r="R367" i="1"/>
  <c r="S367" i="1" s="1"/>
  <c r="C368" i="1" s="1"/>
  <c r="T368" i="1"/>
  <c r="H368" i="1"/>
  <c r="E367" i="1"/>
  <c r="F367" i="1" s="1"/>
  <c r="G368" i="1" s="1"/>
  <c r="J377" i="1"/>
  <c r="Q363" i="1" l="1"/>
  <c r="B363" i="1" s="1"/>
  <c r="I368" i="1"/>
  <c r="L364" i="1"/>
  <c r="M364" i="1" s="1"/>
  <c r="N364" i="1" s="1"/>
  <c r="O364" i="1" s="1"/>
  <c r="K365" i="1"/>
  <c r="A370" i="1"/>
  <c r="P369" i="1"/>
  <c r="D369" i="1"/>
  <c r="U369" i="1"/>
  <c r="R368" i="1"/>
  <c r="S368" i="1" s="1"/>
  <c r="C369" i="1" s="1"/>
  <c r="T369" i="1"/>
  <c r="H369" i="1"/>
  <c r="E368" i="1"/>
  <c r="F368" i="1" s="1"/>
  <c r="G369" i="1" s="1"/>
  <c r="J378" i="1"/>
  <c r="Q364" i="1" l="1"/>
  <c r="B364" i="1" s="1"/>
  <c r="I369" i="1"/>
  <c r="E369" i="1"/>
  <c r="F369" i="1" s="1"/>
  <c r="G370" i="1" s="1"/>
  <c r="R369" i="1"/>
  <c r="S369" i="1" s="1"/>
  <c r="C370" i="1" s="1"/>
  <c r="T370" i="1"/>
  <c r="H370" i="1"/>
  <c r="U370" i="1"/>
  <c r="A371" i="1"/>
  <c r="D370" i="1"/>
  <c r="P370" i="1"/>
  <c r="L365" i="1"/>
  <c r="M365" i="1" s="1"/>
  <c r="N365" i="1" s="1"/>
  <c r="O365" i="1" s="1"/>
  <c r="K366" i="1"/>
  <c r="J379" i="1"/>
  <c r="Q365" i="1" l="1"/>
  <c r="B365" i="1" s="1"/>
  <c r="I370" i="1"/>
  <c r="A372" i="1"/>
  <c r="D371" i="1"/>
  <c r="P371" i="1"/>
  <c r="E370" i="1"/>
  <c r="F370" i="1" s="1"/>
  <c r="G371" i="1" s="1"/>
  <c r="L366" i="1"/>
  <c r="M366" i="1" s="1"/>
  <c r="N366" i="1" s="1"/>
  <c r="O366" i="1" s="1"/>
  <c r="K367" i="1"/>
  <c r="H371" i="1"/>
  <c r="R370" i="1"/>
  <c r="S370" i="1" s="1"/>
  <c r="C371" i="1" s="1"/>
  <c r="U371" i="1"/>
  <c r="T371" i="1"/>
  <c r="J380" i="1"/>
  <c r="Q366" i="1" l="1"/>
  <c r="B366" i="1" s="1"/>
  <c r="I371" i="1"/>
  <c r="L367" i="1"/>
  <c r="M367" i="1" s="1"/>
  <c r="N367" i="1" s="1"/>
  <c r="O367" i="1" s="1"/>
  <c r="K368" i="1"/>
  <c r="H372" i="1"/>
  <c r="U372" i="1"/>
  <c r="T372" i="1"/>
  <c r="R371" i="1"/>
  <c r="S371" i="1" s="1"/>
  <c r="C372" i="1" s="1"/>
  <c r="E371" i="1"/>
  <c r="F371" i="1" s="1"/>
  <c r="G372" i="1" s="1"/>
  <c r="D372" i="1"/>
  <c r="P372" i="1"/>
  <c r="A373" i="1"/>
  <c r="J381" i="1"/>
  <c r="Q367" i="1" l="1"/>
  <c r="B367" i="1" s="1"/>
  <c r="I372" i="1"/>
  <c r="P373" i="1"/>
  <c r="D373" i="1"/>
  <c r="A374" i="1"/>
  <c r="T373" i="1"/>
  <c r="H373" i="1"/>
  <c r="U373" i="1"/>
  <c r="R372" i="1"/>
  <c r="S372" i="1" s="1"/>
  <c r="C373" i="1" s="1"/>
  <c r="E372" i="1"/>
  <c r="F372" i="1" s="1"/>
  <c r="G373" i="1" s="1"/>
  <c r="L368" i="1"/>
  <c r="M368" i="1" s="1"/>
  <c r="N368" i="1" s="1"/>
  <c r="O368" i="1" s="1"/>
  <c r="K369" i="1"/>
  <c r="J382" i="1"/>
  <c r="Q368" i="1" l="1"/>
  <c r="B368" i="1" s="1"/>
  <c r="I373" i="1"/>
  <c r="L369" i="1"/>
  <c r="M369" i="1" s="1"/>
  <c r="N369" i="1" s="1"/>
  <c r="O369" i="1" s="1"/>
  <c r="K370" i="1"/>
  <c r="D374" i="1"/>
  <c r="P374" i="1"/>
  <c r="A375" i="1"/>
  <c r="E373" i="1"/>
  <c r="F373" i="1" s="1"/>
  <c r="G374" i="1" s="1"/>
  <c r="H374" i="1"/>
  <c r="U374" i="1"/>
  <c r="R373" i="1"/>
  <c r="S373" i="1" s="1"/>
  <c r="C374" i="1" s="1"/>
  <c r="T374" i="1"/>
  <c r="J383" i="1"/>
  <c r="Q369" i="1" l="1"/>
  <c r="B369" i="1" s="1"/>
  <c r="I374" i="1"/>
  <c r="A376" i="1"/>
  <c r="D375" i="1"/>
  <c r="P375" i="1"/>
  <c r="H375" i="1"/>
  <c r="U375" i="1"/>
  <c r="R374" i="1"/>
  <c r="S374" i="1" s="1"/>
  <c r="C375" i="1" s="1"/>
  <c r="T375" i="1"/>
  <c r="E374" i="1"/>
  <c r="F374" i="1" s="1"/>
  <c r="G375" i="1" s="1"/>
  <c r="L370" i="1"/>
  <c r="M370" i="1" s="1"/>
  <c r="N370" i="1" s="1"/>
  <c r="O370" i="1" s="1"/>
  <c r="K371" i="1"/>
  <c r="J384" i="1"/>
  <c r="Q370" i="1" l="1"/>
  <c r="B370" i="1" s="1"/>
  <c r="I375" i="1"/>
  <c r="L371" i="1"/>
  <c r="M371" i="1" s="1"/>
  <c r="N371" i="1" s="1"/>
  <c r="O371" i="1" s="1"/>
  <c r="K372" i="1"/>
  <c r="U376" i="1"/>
  <c r="R375" i="1"/>
  <c r="S375" i="1" s="1"/>
  <c r="C376" i="1" s="1"/>
  <c r="T376" i="1"/>
  <c r="H376" i="1"/>
  <c r="E375" i="1"/>
  <c r="F375" i="1" s="1"/>
  <c r="G376" i="1" s="1"/>
  <c r="P376" i="1"/>
  <c r="A377" i="1"/>
  <c r="D376" i="1"/>
  <c r="J385" i="1"/>
  <c r="Q371" i="1" l="1"/>
  <c r="B371" i="1" s="1"/>
  <c r="I376" i="1"/>
  <c r="E376" i="1"/>
  <c r="F376" i="1" s="1"/>
  <c r="G377" i="1" s="1"/>
  <c r="D377" i="1"/>
  <c r="A378" i="1"/>
  <c r="P377" i="1"/>
  <c r="U377" i="1"/>
  <c r="R376" i="1"/>
  <c r="S376" i="1" s="1"/>
  <c r="C377" i="1" s="1"/>
  <c r="T377" i="1"/>
  <c r="H377" i="1"/>
  <c r="L372" i="1"/>
  <c r="M372" i="1" s="1"/>
  <c r="N372" i="1" s="1"/>
  <c r="O372" i="1" s="1"/>
  <c r="K373" i="1"/>
  <c r="J386" i="1"/>
  <c r="Q372" i="1" l="1"/>
  <c r="B372" i="1" s="1"/>
  <c r="I377" i="1"/>
  <c r="L373" i="1"/>
  <c r="M373" i="1" s="1"/>
  <c r="N373" i="1" s="1"/>
  <c r="O373" i="1" s="1"/>
  <c r="K374" i="1"/>
  <c r="U378" i="1"/>
  <c r="R377" i="1"/>
  <c r="S377" i="1" s="1"/>
  <c r="C378" i="1" s="1"/>
  <c r="T378" i="1"/>
  <c r="H378" i="1"/>
  <c r="P378" i="1"/>
  <c r="D378" i="1"/>
  <c r="A379" i="1"/>
  <c r="E377" i="1"/>
  <c r="F377" i="1" s="1"/>
  <c r="G378" i="1" s="1"/>
  <c r="J387" i="1"/>
  <c r="Q373" i="1" l="1"/>
  <c r="B373" i="1" s="1"/>
  <c r="I378" i="1"/>
  <c r="H379" i="1"/>
  <c r="T379" i="1"/>
  <c r="U379" i="1"/>
  <c r="R378" i="1"/>
  <c r="S378" i="1" s="1"/>
  <c r="C379" i="1" s="1"/>
  <c r="P379" i="1"/>
  <c r="A380" i="1"/>
  <c r="D379" i="1"/>
  <c r="E378" i="1"/>
  <c r="F378" i="1" s="1"/>
  <c r="G379" i="1" s="1"/>
  <c r="L374" i="1"/>
  <c r="M374" i="1" s="1"/>
  <c r="N374" i="1" s="1"/>
  <c r="O374" i="1" s="1"/>
  <c r="K375" i="1"/>
  <c r="J388" i="1"/>
  <c r="Q374" i="1" l="1"/>
  <c r="B374" i="1" s="1"/>
  <c r="I379" i="1"/>
  <c r="D380" i="1"/>
  <c r="P380" i="1"/>
  <c r="A381" i="1"/>
  <c r="T380" i="1"/>
  <c r="H380" i="1"/>
  <c r="U380" i="1"/>
  <c r="R379" i="1"/>
  <c r="S379" i="1" s="1"/>
  <c r="C380" i="1" s="1"/>
  <c r="L375" i="1"/>
  <c r="M375" i="1" s="1"/>
  <c r="N375" i="1" s="1"/>
  <c r="O375" i="1" s="1"/>
  <c r="K376" i="1"/>
  <c r="E379" i="1"/>
  <c r="F379" i="1" s="1"/>
  <c r="G380" i="1" s="1"/>
  <c r="J389" i="1"/>
  <c r="Q375" i="1" l="1"/>
  <c r="B375" i="1" s="1"/>
  <c r="I380" i="1"/>
  <c r="L376" i="1"/>
  <c r="M376" i="1" s="1"/>
  <c r="N376" i="1" s="1"/>
  <c r="O376" i="1" s="1"/>
  <c r="K377" i="1"/>
  <c r="P381" i="1"/>
  <c r="A382" i="1"/>
  <c r="D381" i="1"/>
  <c r="U381" i="1"/>
  <c r="R380" i="1"/>
  <c r="S380" i="1" s="1"/>
  <c r="C381" i="1" s="1"/>
  <c r="H381" i="1"/>
  <c r="T381" i="1"/>
  <c r="E380" i="1"/>
  <c r="F380" i="1" s="1"/>
  <c r="G381" i="1" s="1"/>
  <c r="J390" i="1"/>
  <c r="Q376" i="1" l="1"/>
  <c r="B376" i="1" s="1"/>
  <c r="I381" i="1"/>
  <c r="E381" i="1"/>
  <c r="F381" i="1" s="1"/>
  <c r="G382" i="1" s="1"/>
  <c r="P382" i="1"/>
  <c r="A383" i="1"/>
  <c r="D382" i="1"/>
  <c r="T382" i="1"/>
  <c r="H382" i="1"/>
  <c r="U382" i="1"/>
  <c r="R381" i="1"/>
  <c r="S381" i="1" s="1"/>
  <c r="C382" i="1" s="1"/>
  <c r="L377" i="1"/>
  <c r="M377" i="1" s="1"/>
  <c r="N377" i="1" s="1"/>
  <c r="O377" i="1" s="1"/>
  <c r="K378" i="1"/>
  <c r="J391" i="1"/>
  <c r="Q377" i="1" l="1"/>
  <c r="B377" i="1" s="1"/>
  <c r="I382" i="1"/>
  <c r="L378" i="1"/>
  <c r="M378" i="1" s="1"/>
  <c r="N378" i="1" s="1"/>
  <c r="O378" i="1" s="1"/>
  <c r="K379" i="1"/>
  <c r="E382" i="1"/>
  <c r="F382" i="1" s="1"/>
  <c r="G383" i="1" s="1"/>
  <c r="D383" i="1"/>
  <c r="P383" i="1"/>
  <c r="A384" i="1"/>
  <c r="H383" i="1"/>
  <c r="U383" i="1"/>
  <c r="T383" i="1"/>
  <c r="R382" i="1"/>
  <c r="S382" i="1" s="1"/>
  <c r="C383" i="1" s="1"/>
  <c r="J392" i="1"/>
  <c r="Q378" i="1" l="1"/>
  <c r="B378" i="1" s="1"/>
  <c r="I383" i="1"/>
  <c r="P384" i="1"/>
  <c r="A385" i="1"/>
  <c r="D384" i="1"/>
  <c r="H384" i="1"/>
  <c r="U384" i="1"/>
  <c r="R383" i="1"/>
  <c r="S383" i="1" s="1"/>
  <c r="C384" i="1" s="1"/>
  <c r="T384" i="1"/>
  <c r="E383" i="1"/>
  <c r="F383" i="1" s="1"/>
  <c r="G384" i="1" s="1"/>
  <c r="L379" i="1"/>
  <c r="M379" i="1" s="1"/>
  <c r="N379" i="1" s="1"/>
  <c r="O379" i="1" s="1"/>
  <c r="K380" i="1"/>
  <c r="J393" i="1"/>
  <c r="Q379" i="1" l="1"/>
  <c r="B379" i="1" s="1"/>
  <c r="I384" i="1"/>
  <c r="L380" i="1"/>
  <c r="M380" i="1" s="1"/>
  <c r="N380" i="1" s="1"/>
  <c r="O380" i="1" s="1"/>
  <c r="K381" i="1"/>
  <c r="E384" i="1"/>
  <c r="F384" i="1" s="1"/>
  <c r="G385" i="1" s="1"/>
  <c r="P385" i="1"/>
  <c r="A386" i="1"/>
  <c r="D385" i="1"/>
  <c r="T385" i="1"/>
  <c r="H385" i="1"/>
  <c r="U385" i="1"/>
  <c r="R384" i="1"/>
  <c r="S384" i="1" s="1"/>
  <c r="C385" i="1" s="1"/>
  <c r="J394" i="1"/>
  <c r="Q380" i="1" l="1"/>
  <c r="B380" i="1" s="1"/>
  <c r="I385" i="1"/>
  <c r="E385" i="1"/>
  <c r="F385" i="1" s="1"/>
  <c r="G386" i="1" s="1"/>
  <c r="P386" i="1"/>
  <c r="A387" i="1"/>
  <c r="D386" i="1"/>
  <c r="U386" i="1"/>
  <c r="T386" i="1"/>
  <c r="H386" i="1"/>
  <c r="R385" i="1"/>
  <c r="S385" i="1" s="1"/>
  <c r="C386" i="1" s="1"/>
  <c r="L381" i="1"/>
  <c r="M381" i="1" s="1"/>
  <c r="N381" i="1" s="1"/>
  <c r="O381" i="1" s="1"/>
  <c r="K382" i="1"/>
  <c r="J395" i="1"/>
  <c r="Q381" i="1" l="1"/>
  <c r="B381" i="1" s="1"/>
  <c r="I386" i="1"/>
  <c r="E386" i="1"/>
  <c r="F386" i="1" s="1"/>
  <c r="G387" i="1" s="1"/>
  <c r="P387" i="1"/>
  <c r="A388" i="1"/>
  <c r="D387" i="1"/>
  <c r="L382" i="1"/>
  <c r="M382" i="1" s="1"/>
  <c r="N382" i="1" s="1"/>
  <c r="O382" i="1" s="1"/>
  <c r="K383" i="1"/>
  <c r="H387" i="1"/>
  <c r="U387" i="1"/>
  <c r="R386" i="1"/>
  <c r="S386" i="1" s="1"/>
  <c r="C387" i="1" s="1"/>
  <c r="T387" i="1"/>
  <c r="J396" i="1"/>
  <c r="Q382" i="1" l="1"/>
  <c r="B382" i="1" s="1"/>
  <c r="I387" i="1"/>
  <c r="L383" i="1"/>
  <c r="M383" i="1" s="1"/>
  <c r="N383" i="1" s="1"/>
  <c r="O383" i="1" s="1"/>
  <c r="K384" i="1"/>
  <c r="E387" i="1"/>
  <c r="F387" i="1" s="1"/>
  <c r="G388" i="1" s="1"/>
  <c r="D388" i="1"/>
  <c r="P388" i="1"/>
  <c r="A389" i="1"/>
  <c r="R387" i="1"/>
  <c r="S387" i="1" s="1"/>
  <c r="C388" i="1" s="1"/>
  <c r="T388" i="1"/>
  <c r="U388" i="1"/>
  <c r="H388" i="1"/>
  <c r="J397" i="1"/>
  <c r="Q383" i="1" l="1"/>
  <c r="B383" i="1" s="1"/>
  <c r="I388" i="1"/>
  <c r="P389" i="1"/>
  <c r="A390" i="1"/>
  <c r="D389" i="1"/>
  <c r="U389" i="1"/>
  <c r="H389" i="1"/>
  <c r="R388" i="1"/>
  <c r="S388" i="1" s="1"/>
  <c r="C389" i="1" s="1"/>
  <c r="T389" i="1"/>
  <c r="E388" i="1"/>
  <c r="F388" i="1" s="1"/>
  <c r="G389" i="1" s="1"/>
  <c r="L384" i="1"/>
  <c r="M384" i="1" s="1"/>
  <c r="N384" i="1" s="1"/>
  <c r="O384" i="1" s="1"/>
  <c r="K385" i="1"/>
  <c r="J398" i="1"/>
  <c r="Q384" i="1" l="1"/>
  <c r="B384" i="1" s="1"/>
  <c r="I389" i="1"/>
  <c r="L385" i="1"/>
  <c r="M385" i="1" s="1"/>
  <c r="N385" i="1" s="1"/>
  <c r="O385" i="1" s="1"/>
  <c r="K386" i="1"/>
  <c r="E389" i="1"/>
  <c r="F389" i="1" s="1"/>
  <c r="G390" i="1" s="1"/>
  <c r="P390" i="1"/>
  <c r="A391" i="1"/>
  <c r="D390" i="1"/>
  <c r="H390" i="1"/>
  <c r="T390" i="1"/>
  <c r="R389" i="1"/>
  <c r="S389" i="1" s="1"/>
  <c r="C390" i="1" s="1"/>
  <c r="U390" i="1"/>
  <c r="J399" i="1"/>
  <c r="Q385" i="1" l="1"/>
  <c r="B385" i="1" s="1"/>
  <c r="I390" i="1"/>
  <c r="E390" i="1"/>
  <c r="F390" i="1" s="1"/>
  <c r="G391" i="1" s="1"/>
  <c r="P391" i="1"/>
  <c r="A392" i="1"/>
  <c r="D391" i="1"/>
  <c r="U391" i="1"/>
  <c r="R390" i="1"/>
  <c r="S390" i="1" s="1"/>
  <c r="C391" i="1" s="1"/>
  <c r="H391" i="1"/>
  <c r="T391" i="1"/>
  <c r="L386" i="1"/>
  <c r="M386" i="1" s="1"/>
  <c r="N386" i="1" s="1"/>
  <c r="O386" i="1" s="1"/>
  <c r="K387" i="1"/>
  <c r="J400" i="1"/>
  <c r="Q386" i="1" l="1"/>
  <c r="B386" i="1" s="1"/>
  <c r="I391" i="1"/>
  <c r="E391" i="1"/>
  <c r="F391" i="1" s="1"/>
  <c r="G392" i="1" s="1"/>
  <c r="A393" i="1"/>
  <c r="D392" i="1"/>
  <c r="P392" i="1"/>
  <c r="H392" i="1"/>
  <c r="T392" i="1"/>
  <c r="R391" i="1"/>
  <c r="S391" i="1" s="1"/>
  <c r="C392" i="1" s="1"/>
  <c r="U392" i="1"/>
  <c r="L387" i="1"/>
  <c r="M387" i="1" s="1"/>
  <c r="N387" i="1" s="1"/>
  <c r="O387" i="1" s="1"/>
  <c r="K388" i="1"/>
  <c r="J401" i="1"/>
  <c r="Q387" i="1" l="1"/>
  <c r="B387" i="1" s="1"/>
  <c r="I392" i="1"/>
  <c r="L388" i="1"/>
  <c r="M388" i="1" s="1"/>
  <c r="N388" i="1" s="1"/>
  <c r="O388" i="1" s="1"/>
  <c r="K389" i="1"/>
  <c r="H393" i="1"/>
  <c r="U393" i="1"/>
  <c r="R392" i="1"/>
  <c r="S392" i="1" s="1"/>
  <c r="C393" i="1" s="1"/>
  <c r="T393" i="1"/>
  <c r="E392" i="1"/>
  <c r="F392" i="1" s="1"/>
  <c r="G393" i="1" s="1"/>
  <c r="D393" i="1"/>
  <c r="P393" i="1"/>
  <c r="A394" i="1"/>
  <c r="J402" i="1"/>
  <c r="Q388" i="1" l="1"/>
  <c r="B388" i="1" s="1"/>
  <c r="I393" i="1"/>
  <c r="A395" i="1"/>
  <c r="P394" i="1"/>
  <c r="D394" i="1"/>
  <c r="T394" i="1"/>
  <c r="H394" i="1"/>
  <c r="R393" i="1"/>
  <c r="S393" i="1" s="1"/>
  <c r="C394" i="1" s="1"/>
  <c r="U394" i="1"/>
  <c r="E393" i="1"/>
  <c r="F393" i="1" s="1"/>
  <c r="G394" i="1" s="1"/>
  <c r="L389" i="1"/>
  <c r="M389" i="1" s="1"/>
  <c r="N389" i="1" s="1"/>
  <c r="O389" i="1" s="1"/>
  <c r="K390" i="1"/>
  <c r="J403" i="1"/>
  <c r="Q389" i="1" l="1"/>
  <c r="B389" i="1" s="1"/>
  <c r="I394" i="1"/>
  <c r="L390" i="1"/>
  <c r="M390" i="1" s="1"/>
  <c r="N390" i="1" s="1"/>
  <c r="O390" i="1" s="1"/>
  <c r="K391" i="1"/>
  <c r="E394" i="1"/>
  <c r="F394" i="1" s="1"/>
  <c r="G395" i="1" s="1"/>
  <c r="H395" i="1"/>
  <c r="R394" i="1"/>
  <c r="S394" i="1" s="1"/>
  <c r="C395" i="1" s="1"/>
  <c r="T395" i="1"/>
  <c r="U395" i="1"/>
  <c r="P395" i="1"/>
  <c r="A396" i="1"/>
  <c r="D395" i="1"/>
  <c r="J404" i="1"/>
  <c r="Q390" i="1" l="1"/>
  <c r="B390" i="1" s="1"/>
  <c r="I395" i="1"/>
  <c r="E395" i="1"/>
  <c r="F395" i="1" s="1"/>
  <c r="G396" i="1" s="1"/>
  <c r="D396" i="1"/>
  <c r="P396" i="1"/>
  <c r="A397" i="1"/>
  <c r="U396" i="1"/>
  <c r="R395" i="1"/>
  <c r="S395" i="1" s="1"/>
  <c r="C396" i="1" s="1"/>
  <c r="H396" i="1"/>
  <c r="T396" i="1"/>
  <c r="L391" i="1"/>
  <c r="M391" i="1" s="1"/>
  <c r="N391" i="1" s="1"/>
  <c r="O391" i="1" s="1"/>
  <c r="K392" i="1"/>
  <c r="J405" i="1"/>
  <c r="Q391" i="1" l="1"/>
  <c r="B391" i="1" s="1"/>
  <c r="I396" i="1"/>
  <c r="L392" i="1"/>
  <c r="M392" i="1" s="1"/>
  <c r="N392" i="1" s="1"/>
  <c r="O392" i="1" s="1"/>
  <c r="K393" i="1"/>
  <c r="D397" i="1"/>
  <c r="P397" i="1"/>
  <c r="A398" i="1"/>
  <c r="H397" i="1"/>
  <c r="U397" i="1"/>
  <c r="R396" i="1"/>
  <c r="S396" i="1" s="1"/>
  <c r="C397" i="1" s="1"/>
  <c r="T397" i="1"/>
  <c r="E396" i="1"/>
  <c r="F396" i="1" s="1"/>
  <c r="G397" i="1" s="1"/>
  <c r="J406" i="1"/>
  <c r="Q392" i="1" l="1"/>
  <c r="B392" i="1" s="1"/>
  <c r="I397" i="1"/>
  <c r="P398" i="1"/>
  <c r="A399" i="1"/>
  <c r="D398" i="1"/>
  <c r="H398" i="1"/>
  <c r="U398" i="1"/>
  <c r="R397" i="1"/>
  <c r="S397" i="1" s="1"/>
  <c r="C398" i="1" s="1"/>
  <c r="T398" i="1"/>
  <c r="E397" i="1"/>
  <c r="F397" i="1" s="1"/>
  <c r="G398" i="1" s="1"/>
  <c r="L393" i="1"/>
  <c r="M393" i="1" s="1"/>
  <c r="N393" i="1" s="1"/>
  <c r="O393" i="1" s="1"/>
  <c r="K394" i="1"/>
  <c r="J407" i="1"/>
  <c r="Q393" i="1" l="1"/>
  <c r="B393" i="1" s="1"/>
  <c r="I398" i="1"/>
  <c r="L394" i="1"/>
  <c r="M394" i="1" s="1"/>
  <c r="N394" i="1" s="1"/>
  <c r="O394" i="1" s="1"/>
  <c r="K395" i="1"/>
  <c r="E398" i="1"/>
  <c r="F398" i="1" s="1"/>
  <c r="G399" i="1" s="1"/>
  <c r="A400" i="1"/>
  <c r="D399" i="1"/>
  <c r="P399" i="1"/>
  <c r="T399" i="1"/>
  <c r="H399" i="1"/>
  <c r="U399" i="1"/>
  <c r="R398" i="1"/>
  <c r="S398" i="1" s="1"/>
  <c r="C399" i="1" s="1"/>
  <c r="J408" i="1"/>
  <c r="Q394" i="1" l="1"/>
  <c r="B394" i="1" s="1"/>
  <c r="I399" i="1"/>
  <c r="H400" i="1"/>
  <c r="U400" i="1"/>
  <c r="R399" i="1"/>
  <c r="S399" i="1" s="1"/>
  <c r="C400" i="1" s="1"/>
  <c r="T400" i="1"/>
  <c r="E399" i="1"/>
  <c r="F399" i="1" s="1"/>
  <c r="G400" i="1" s="1"/>
  <c r="D400" i="1"/>
  <c r="P400" i="1"/>
  <c r="A401" i="1"/>
  <c r="L395" i="1"/>
  <c r="M395" i="1" s="1"/>
  <c r="N395" i="1" s="1"/>
  <c r="O395" i="1" s="1"/>
  <c r="K396" i="1"/>
  <c r="J409" i="1"/>
  <c r="Q395" i="1" l="1"/>
  <c r="B395" i="1" s="1"/>
  <c r="I400" i="1"/>
  <c r="E400" i="1"/>
  <c r="F400" i="1" s="1"/>
  <c r="G401" i="1" s="1"/>
  <c r="L396" i="1"/>
  <c r="M396" i="1" s="1"/>
  <c r="N396" i="1" s="1"/>
  <c r="O396" i="1" s="1"/>
  <c r="K397" i="1"/>
  <c r="A402" i="1"/>
  <c r="D401" i="1"/>
  <c r="P401" i="1"/>
  <c r="H401" i="1"/>
  <c r="U401" i="1"/>
  <c r="T401" i="1"/>
  <c r="R400" i="1"/>
  <c r="S400" i="1" s="1"/>
  <c r="C401" i="1" s="1"/>
  <c r="J410" i="1"/>
  <c r="Q396" i="1" l="1"/>
  <c r="B396" i="1" s="1"/>
  <c r="T402" i="1"/>
  <c r="H402" i="1"/>
  <c r="R401" i="1"/>
  <c r="S401" i="1" s="1"/>
  <c r="C402" i="1" s="1"/>
  <c r="U402" i="1"/>
  <c r="E401" i="1"/>
  <c r="F401" i="1" s="1"/>
  <c r="G402" i="1" s="1"/>
  <c r="A403" i="1"/>
  <c r="P402" i="1"/>
  <c r="D402" i="1"/>
  <c r="L397" i="1"/>
  <c r="M397" i="1" s="1"/>
  <c r="N397" i="1" s="1"/>
  <c r="O397" i="1" s="1"/>
  <c r="K398" i="1"/>
  <c r="I401" i="1"/>
  <c r="J411" i="1"/>
  <c r="Q397" i="1" l="1"/>
  <c r="B397" i="1" s="1"/>
  <c r="I402" i="1"/>
  <c r="P403" i="1"/>
  <c r="A404" i="1"/>
  <c r="D403" i="1"/>
  <c r="L398" i="1"/>
  <c r="M398" i="1" s="1"/>
  <c r="N398" i="1" s="1"/>
  <c r="O398" i="1" s="1"/>
  <c r="K399" i="1"/>
  <c r="E402" i="1"/>
  <c r="F402" i="1" s="1"/>
  <c r="G403" i="1" s="1"/>
  <c r="R402" i="1"/>
  <c r="S402" i="1" s="1"/>
  <c r="C403" i="1" s="1"/>
  <c r="T403" i="1"/>
  <c r="H403" i="1"/>
  <c r="U403" i="1"/>
  <c r="J412" i="1"/>
  <c r="Q398" i="1" l="1"/>
  <c r="B398" i="1" s="1"/>
  <c r="I403" i="1"/>
  <c r="L399" i="1"/>
  <c r="M399" i="1" s="1"/>
  <c r="N399" i="1" s="1"/>
  <c r="O399" i="1" s="1"/>
  <c r="K400" i="1"/>
  <c r="E403" i="1"/>
  <c r="F403" i="1" s="1"/>
  <c r="G404" i="1" s="1"/>
  <c r="A405" i="1"/>
  <c r="D404" i="1"/>
  <c r="P404" i="1"/>
  <c r="H404" i="1"/>
  <c r="U404" i="1"/>
  <c r="R403" i="1"/>
  <c r="S403" i="1" s="1"/>
  <c r="C404" i="1" s="1"/>
  <c r="T404" i="1"/>
  <c r="J413" i="1"/>
  <c r="Q399" i="1" l="1"/>
  <c r="B399" i="1" s="1"/>
  <c r="I404" i="1"/>
  <c r="H405" i="1"/>
  <c r="U405" i="1"/>
  <c r="R404" i="1"/>
  <c r="S404" i="1" s="1"/>
  <c r="C405" i="1" s="1"/>
  <c r="T405" i="1"/>
  <c r="E404" i="1"/>
  <c r="F404" i="1" s="1"/>
  <c r="G405" i="1" s="1"/>
  <c r="P405" i="1"/>
  <c r="A406" i="1"/>
  <c r="D405" i="1"/>
  <c r="L400" i="1"/>
  <c r="M400" i="1" s="1"/>
  <c r="N400" i="1" s="1"/>
  <c r="O400" i="1" s="1"/>
  <c r="K401" i="1"/>
  <c r="J414" i="1"/>
  <c r="Q400" i="1" l="1"/>
  <c r="B400" i="1" s="1"/>
  <c r="I405" i="1"/>
  <c r="L401" i="1"/>
  <c r="M401" i="1" s="1"/>
  <c r="N401" i="1" s="1"/>
  <c r="O401" i="1" s="1"/>
  <c r="K402" i="1"/>
  <c r="E405" i="1"/>
  <c r="F405" i="1" s="1"/>
  <c r="G406" i="1" s="1"/>
  <c r="P406" i="1"/>
  <c r="A407" i="1"/>
  <c r="D406" i="1"/>
  <c r="U406" i="1"/>
  <c r="R405" i="1"/>
  <c r="S405" i="1" s="1"/>
  <c r="C406" i="1" s="1"/>
  <c r="T406" i="1"/>
  <c r="H406" i="1"/>
  <c r="J415" i="1"/>
  <c r="Q401" i="1" l="1"/>
  <c r="B401" i="1" s="1"/>
  <c r="I406" i="1"/>
  <c r="E406" i="1"/>
  <c r="F406" i="1" s="1"/>
  <c r="G407" i="1" s="1"/>
  <c r="D407" i="1"/>
  <c r="P407" i="1"/>
  <c r="A408" i="1"/>
  <c r="R406" i="1"/>
  <c r="S406" i="1" s="1"/>
  <c r="C407" i="1" s="1"/>
  <c r="U407" i="1"/>
  <c r="T407" i="1"/>
  <c r="H407" i="1"/>
  <c r="L402" i="1"/>
  <c r="M402" i="1" s="1"/>
  <c r="N402" i="1" s="1"/>
  <c r="O402" i="1" s="1"/>
  <c r="K403" i="1"/>
  <c r="J416" i="1"/>
  <c r="Q402" i="1" l="1"/>
  <c r="B402" i="1" s="1"/>
  <c r="I407" i="1"/>
  <c r="L403" i="1"/>
  <c r="M403" i="1" s="1"/>
  <c r="N403" i="1" s="1"/>
  <c r="O403" i="1" s="1"/>
  <c r="K404" i="1"/>
  <c r="P408" i="1"/>
  <c r="A409" i="1"/>
  <c r="D408" i="1"/>
  <c r="H408" i="1"/>
  <c r="T408" i="1"/>
  <c r="U408" i="1"/>
  <c r="R407" i="1"/>
  <c r="S407" i="1" s="1"/>
  <c r="C408" i="1" s="1"/>
  <c r="E407" i="1"/>
  <c r="F407" i="1" s="1"/>
  <c r="G408" i="1" s="1"/>
  <c r="J417" i="1"/>
  <c r="Q403" i="1" l="1"/>
  <c r="B403" i="1" s="1"/>
  <c r="I408" i="1"/>
  <c r="E408" i="1"/>
  <c r="F408" i="1" s="1"/>
  <c r="G409" i="1" s="1"/>
  <c r="P409" i="1"/>
  <c r="A410" i="1"/>
  <c r="D409" i="1"/>
  <c r="U409" i="1"/>
  <c r="R408" i="1"/>
  <c r="S408" i="1" s="1"/>
  <c r="C409" i="1" s="1"/>
  <c r="T409" i="1"/>
  <c r="H409" i="1"/>
  <c r="L404" i="1"/>
  <c r="M404" i="1" s="1"/>
  <c r="N404" i="1" s="1"/>
  <c r="O404" i="1" s="1"/>
  <c r="K405" i="1"/>
  <c r="J418" i="1"/>
  <c r="Q404" i="1" l="1"/>
  <c r="B404" i="1" s="1"/>
  <c r="I409" i="1"/>
  <c r="E409" i="1"/>
  <c r="F409" i="1" s="1"/>
  <c r="G410" i="1" s="1"/>
  <c r="A411" i="1"/>
  <c r="D410" i="1"/>
  <c r="P410" i="1"/>
  <c r="H410" i="1"/>
  <c r="T410" i="1"/>
  <c r="U410" i="1"/>
  <c r="R409" i="1"/>
  <c r="S409" i="1" s="1"/>
  <c r="C410" i="1" s="1"/>
  <c r="L405" i="1"/>
  <c r="M405" i="1" s="1"/>
  <c r="N405" i="1" s="1"/>
  <c r="O405" i="1" s="1"/>
  <c r="K406" i="1"/>
  <c r="J419" i="1"/>
  <c r="Q405" i="1" l="1"/>
  <c r="B405" i="1" s="1"/>
  <c r="I410" i="1"/>
  <c r="L406" i="1"/>
  <c r="M406" i="1" s="1"/>
  <c r="N406" i="1" s="1"/>
  <c r="O406" i="1" s="1"/>
  <c r="K407" i="1"/>
  <c r="R410" i="1"/>
  <c r="S410" i="1" s="1"/>
  <c r="C411" i="1" s="1"/>
  <c r="T411" i="1"/>
  <c r="H411" i="1"/>
  <c r="U411" i="1"/>
  <c r="E410" i="1"/>
  <c r="F410" i="1" s="1"/>
  <c r="G411" i="1" s="1"/>
  <c r="D411" i="1"/>
  <c r="A412" i="1"/>
  <c r="P411" i="1"/>
  <c r="J420" i="1"/>
  <c r="Q406" i="1" l="1"/>
  <c r="B406" i="1" s="1"/>
  <c r="I411" i="1"/>
  <c r="T412" i="1"/>
  <c r="H412" i="1"/>
  <c r="U412" i="1"/>
  <c r="R411" i="1"/>
  <c r="S411" i="1" s="1"/>
  <c r="C412" i="1" s="1"/>
  <c r="P412" i="1"/>
  <c r="D412" i="1"/>
  <c r="A413" i="1"/>
  <c r="E411" i="1"/>
  <c r="F411" i="1" s="1"/>
  <c r="G412" i="1" s="1"/>
  <c r="L407" i="1"/>
  <c r="M407" i="1" s="1"/>
  <c r="N407" i="1" s="1"/>
  <c r="O407" i="1" s="1"/>
  <c r="K408" i="1"/>
  <c r="J421" i="1"/>
  <c r="Q407" i="1" l="1"/>
  <c r="B407" i="1" s="1"/>
  <c r="I412" i="1"/>
  <c r="E412" i="1"/>
  <c r="F412" i="1" s="1"/>
  <c r="G413" i="1" s="1"/>
  <c r="H413" i="1"/>
  <c r="U413" i="1"/>
  <c r="R412" i="1"/>
  <c r="S412" i="1" s="1"/>
  <c r="C413" i="1" s="1"/>
  <c r="T413" i="1"/>
  <c r="L408" i="1"/>
  <c r="M408" i="1" s="1"/>
  <c r="N408" i="1" s="1"/>
  <c r="O408" i="1" s="1"/>
  <c r="K409" i="1"/>
  <c r="A414" i="1"/>
  <c r="D413" i="1"/>
  <c r="P413" i="1"/>
  <c r="J422" i="1"/>
  <c r="Q408" i="1" l="1"/>
  <c r="B408" i="1" s="1"/>
  <c r="I413" i="1"/>
  <c r="L409" i="1"/>
  <c r="M409" i="1" s="1"/>
  <c r="N409" i="1" s="1"/>
  <c r="O409" i="1" s="1"/>
  <c r="K410" i="1"/>
  <c r="R413" i="1"/>
  <c r="S413" i="1" s="1"/>
  <c r="C414" i="1" s="1"/>
  <c r="U414" i="1"/>
  <c r="T414" i="1"/>
  <c r="H414" i="1"/>
  <c r="E413" i="1"/>
  <c r="F413" i="1" s="1"/>
  <c r="G414" i="1" s="1"/>
  <c r="A415" i="1"/>
  <c r="D414" i="1"/>
  <c r="P414" i="1"/>
  <c r="J423" i="1"/>
  <c r="Q409" i="1" l="1"/>
  <c r="B409" i="1" s="1"/>
  <c r="I414" i="1"/>
  <c r="U415" i="1"/>
  <c r="R414" i="1"/>
  <c r="S414" i="1" s="1"/>
  <c r="C415" i="1" s="1"/>
  <c r="T415" i="1"/>
  <c r="H415" i="1"/>
  <c r="E414" i="1"/>
  <c r="F414" i="1" s="1"/>
  <c r="G415" i="1" s="1"/>
  <c r="A416" i="1"/>
  <c r="P415" i="1"/>
  <c r="D415" i="1"/>
  <c r="L410" i="1"/>
  <c r="M410" i="1" s="1"/>
  <c r="N410" i="1" s="1"/>
  <c r="O410" i="1" s="1"/>
  <c r="K411" i="1"/>
  <c r="J424" i="1"/>
  <c r="Q410" i="1" l="1"/>
  <c r="B410" i="1" s="1"/>
  <c r="I415" i="1"/>
  <c r="L411" i="1"/>
  <c r="M411" i="1" s="1"/>
  <c r="N411" i="1" s="1"/>
  <c r="O411" i="1" s="1"/>
  <c r="K412" i="1"/>
  <c r="E415" i="1"/>
  <c r="F415" i="1" s="1"/>
  <c r="G416" i="1" s="1"/>
  <c r="T416" i="1"/>
  <c r="H416" i="1"/>
  <c r="U416" i="1"/>
  <c r="R415" i="1"/>
  <c r="S415" i="1" s="1"/>
  <c r="C416" i="1" s="1"/>
  <c r="P416" i="1"/>
  <c r="A417" i="1"/>
  <c r="D416" i="1"/>
  <c r="J425" i="1"/>
  <c r="Q411" i="1" l="1"/>
  <c r="B411" i="1" s="1"/>
  <c r="I416" i="1"/>
  <c r="D417" i="1"/>
  <c r="P417" i="1"/>
  <c r="A418" i="1"/>
  <c r="E416" i="1"/>
  <c r="F416" i="1" s="1"/>
  <c r="G417" i="1" s="1"/>
  <c r="R416" i="1"/>
  <c r="S416" i="1" s="1"/>
  <c r="C417" i="1" s="1"/>
  <c r="T417" i="1"/>
  <c r="H417" i="1"/>
  <c r="U417" i="1"/>
  <c r="L412" i="1"/>
  <c r="M412" i="1" s="1"/>
  <c r="N412" i="1" s="1"/>
  <c r="O412" i="1" s="1"/>
  <c r="K413" i="1"/>
  <c r="J426" i="1"/>
  <c r="Q412" i="1" l="1"/>
  <c r="B412" i="1" s="1"/>
  <c r="I417" i="1"/>
  <c r="L413" i="1"/>
  <c r="M413" i="1" s="1"/>
  <c r="N413" i="1" s="1"/>
  <c r="O413" i="1" s="1"/>
  <c r="K414" i="1"/>
  <c r="P418" i="1"/>
  <c r="A419" i="1"/>
  <c r="D418" i="1"/>
  <c r="H418" i="1"/>
  <c r="U418" i="1"/>
  <c r="R417" i="1"/>
  <c r="S417" i="1" s="1"/>
  <c r="C418" i="1" s="1"/>
  <c r="T418" i="1"/>
  <c r="E417" i="1"/>
  <c r="F417" i="1" s="1"/>
  <c r="G418" i="1" s="1"/>
  <c r="J427" i="1"/>
  <c r="Q413" i="1" l="1"/>
  <c r="B413" i="1" s="1"/>
  <c r="I418" i="1"/>
  <c r="E418" i="1"/>
  <c r="F418" i="1" s="1"/>
  <c r="G419" i="1" s="1"/>
  <c r="P419" i="1"/>
  <c r="A420" i="1"/>
  <c r="D419" i="1"/>
  <c r="U419" i="1"/>
  <c r="R418" i="1"/>
  <c r="S418" i="1" s="1"/>
  <c r="C419" i="1" s="1"/>
  <c r="T419" i="1"/>
  <c r="H419" i="1"/>
  <c r="L414" i="1"/>
  <c r="M414" i="1" s="1"/>
  <c r="N414" i="1" s="1"/>
  <c r="O414" i="1" s="1"/>
  <c r="K415" i="1"/>
  <c r="J428" i="1"/>
  <c r="Q414" i="1" l="1"/>
  <c r="B414" i="1" s="1"/>
  <c r="I419" i="1"/>
  <c r="E419" i="1"/>
  <c r="F419" i="1" s="1"/>
  <c r="G420" i="1" s="1"/>
  <c r="D420" i="1"/>
  <c r="P420" i="1"/>
  <c r="A421" i="1"/>
  <c r="U420" i="1"/>
  <c r="R419" i="1"/>
  <c r="S419" i="1" s="1"/>
  <c r="C420" i="1" s="1"/>
  <c r="H420" i="1"/>
  <c r="T420" i="1"/>
  <c r="L415" i="1"/>
  <c r="M415" i="1" s="1"/>
  <c r="N415" i="1" s="1"/>
  <c r="O415" i="1" s="1"/>
  <c r="K416" i="1"/>
  <c r="J429" i="1"/>
  <c r="Q415" i="1" l="1"/>
  <c r="B415" i="1" s="1"/>
  <c r="I420" i="1"/>
  <c r="D421" i="1"/>
  <c r="P421" i="1"/>
  <c r="A422" i="1"/>
  <c r="L416" i="1"/>
  <c r="M416" i="1" s="1"/>
  <c r="N416" i="1" s="1"/>
  <c r="O416" i="1" s="1"/>
  <c r="K417" i="1"/>
  <c r="U421" i="1"/>
  <c r="R420" i="1"/>
  <c r="S420" i="1" s="1"/>
  <c r="C421" i="1" s="1"/>
  <c r="H421" i="1"/>
  <c r="T421" i="1"/>
  <c r="E420" i="1"/>
  <c r="F420" i="1" s="1"/>
  <c r="G421" i="1" s="1"/>
  <c r="J430" i="1"/>
  <c r="Q416" i="1" l="1"/>
  <c r="B416" i="1" s="1"/>
  <c r="I421" i="1"/>
  <c r="L417" i="1"/>
  <c r="M417" i="1" s="1"/>
  <c r="N417" i="1" s="1"/>
  <c r="O417" i="1" s="1"/>
  <c r="K418" i="1"/>
  <c r="A423" i="1"/>
  <c r="D422" i="1"/>
  <c r="P422" i="1"/>
  <c r="T422" i="1"/>
  <c r="H422" i="1"/>
  <c r="U422" i="1"/>
  <c r="R421" i="1"/>
  <c r="S421" i="1" s="1"/>
  <c r="C422" i="1" s="1"/>
  <c r="E421" i="1"/>
  <c r="F421" i="1" s="1"/>
  <c r="G422" i="1" s="1"/>
  <c r="J431" i="1"/>
  <c r="Q417" i="1" l="1"/>
  <c r="B417" i="1" s="1"/>
  <c r="I422" i="1"/>
  <c r="U423" i="1"/>
  <c r="R422" i="1"/>
  <c r="S422" i="1" s="1"/>
  <c r="C423" i="1" s="1"/>
  <c r="T423" i="1"/>
  <c r="H423" i="1"/>
  <c r="E422" i="1"/>
  <c r="F422" i="1" s="1"/>
  <c r="G423" i="1" s="1"/>
  <c r="A424" i="1"/>
  <c r="D423" i="1"/>
  <c r="P423" i="1"/>
  <c r="L418" i="1"/>
  <c r="M418" i="1" s="1"/>
  <c r="N418" i="1" s="1"/>
  <c r="O418" i="1" s="1"/>
  <c r="K419" i="1"/>
  <c r="J432" i="1"/>
  <c r="Q418" i="1" l="1"/>
  <c r="B418" i="1" s="1"/>
  <c r="I423" i="1"/>
  <c r="P424" i="1"/>
  <c r="D424" i="1"/>
  <c r="A425" i="1"/>
  <c r="L419" i="1"/>
  <c r="M419" i="1" s="1"/>
  <c r="N419" i="1" s="1"/>
  <c r="O419" i="1" s="1"/>
  <c r="K420" i="1"/>
  <c r="T424" i="1"/>
  <c r="H424" i="1"/>
  <c r="U424" i="1"/>
  <c r="R423" i="1"/>
  <c r="S423" i="1" s="1"/>
  <c r="C424" i="1" s="1"/>
  <c r="E423" i="1"/>
  <c r="F423" i="1" s="1"/>
  <c r="G424" i="1" s="1"/>
  <c r="J433" i="1"/>
  <c r="Q419" i="1" l="1"/>
  <c r="B419" i="1" s="1"/>
  <c r="I424" i="1"/>
  <c r="L420" i="1"/>
  <c r="M420" i="1" s="1"/>
  <c r="N420" i="1" s="1"/>
  <c r="O420" i="1" s="1"/>
  <c r="K421" i="1"/>
  <c r="D425" i="1"/>
  <c r="A426" i="1"/>
  <c r="P425" i="1"/>
  <c r="E424" i="1"/>
  <c r="F424" i="1" s="1"/>
  <c r="G425" i="1" s="1"/>
  <c r="T425" i="1"/>
  <c r="H425" i="1"/>
  <c r="U425" i="1"/>
  <c r="R424" i="1"/>
  <c r="S424" i="1" s="1"/>
  <c r="C425" i="1" s="1"/>
  <c r="J434" i="1"/>
  <c r="Q420" i="1" l="1"/>
  <c r="B420" i="1" s="1"/>
  <c r="I425" i="1"/>
  <c r="H426" i="1"/>
  <c r="U426" i="1"/>
  <c r="R425" i="1"/>
  <c r="S425" i="1" s="1"/>
  <c r="C426" i="1" s="1"/>
  <c r="T426" i="1"/>
  <c r="P426" i="1"/>
  <c r="A427" i="1"/>
  <c r="D426" i="1"/>
  <c r="E425" i="1"/>
  <c r="F425" i="1" s="1"/>
  <c r="G426" i="1" s="1"/>
  <c r="I426" i="1" s="1"/>
  <c r="L421" i="1"/>
  <c r="M421" i="1" s="1"/>
  <c r="N421" i="1" s="1"/>
  <c r="O421" i="1" s="1"/>
  <c r="K422" i="1"/>
  <c r="J435" i="1"/>
  <c r="Q421" i="1" l="1"/>
  <c r="B421" i="1" s="1"/>
  <c r="D427" i="1"/>
  <c r="P427" i="1"/>
  <c r="A428" i="1"/>
  <c r="H427" i="1"/>
  <c r="T427" i="1"/>
  <c r="U427" i="1"/>
  <c r="R426" i="1"/>
  <c r="S426" i="1" s="1"/>
  <c r="C427" i="1" s="1"/>
  <c r="L422" i="1"/>
  <c r="M422" i="1" s="1"/>
  <c r="N422" i="1" s="1"/>
  <c r="O422" i="1" s="1"/>
  <c r="K423" i="1"/>
  <c r="E426" i="1"/>
  <c r="F426" i="1" s="1"/>
  <c r="G427" i="1" s="1"/>
  <c r="J436" i="1"/>
  <c r="Q422" i="1" l="1"/>
  <c r="B422" i="1" s="1"/>
  <c r="I427" i="1"/>
  <c r="L423" i="1"/>
  <c r="M423" i="1" s="1"/>
  <c r="N423" i="1" s="1"/>
  <c r="O423" i="1" s="1"/>
  <c r="K424" i="1"/>
  <c r="P428" i="1"/>
  <c r="D428" i="1"/>
  <c r="A429" i="1"/>
  <c r="R427" i="1"/>
  <c r="S427" i="1" s="1"/>
  <c r="C428" i="1" s="1"/>
  <c r="T428" i="1"/>
  <c r="H428" i="1"/>
  <c r="U428" i="1"/>
  <c r="E427" i="1"/>
  <c r="F427" i="1" s="1"/>
  <c r="G428" i="1" s="1"/>
  <c r="J437" i="1"/>
  <c r="Q423" i="1" l="1"/>
  <c r="B423" i="1" s="1"/>
  <c r="I428" i="1"/>
  <c r="P429" i="1"/>
  <c r="A430" i="1"/>
  <c r="D429" i="1"/>
  <c r="E428" i="1"/>
  <c r="F428" i="1" s="1"/>
  <c r="G429" i="1" s="1"/>
  <c r="H429" i="1"/>
  <c r="U429" i="1"/>
  <c r="T429" i="1"/>
  <c r="R428" i="1"/>
  <c r="S428" i="1" s="1"/>
  <c r="C429" i="1" s="1"/>
  <c r="L424" i="1"/>
  <c r="M424" i="1" s="1"/>
  <c r="N424" i="1" s="1"/>
  <c r="O424" i="1" s="1"/>
  <c r="K425" i="1"/>
  <c r="J438" i="1"/>
  <c r="Q424" i="1" l="1"/>
  <c r="B424" i="1" s="1"/>
  <c r="I429" i="1"/>
  <c r="L425" i="1"/>
  <c r="M425" i="1" s="1"/>
  <c r="N425" i="1" s="1"/>
  <c r="O425" i="1" s="1"/>
  <c r="K426" i="1"/>
  <c r="E429" i="1"/>
  <c r="F429" i="1" s="1"/>
  <c r="G430" i="1" s="1"/>
  <c r="P430" i="1"/>
  <c r="A431" i="1"/>
  <c r="D430" i="1"/>
  <c r="U430" i="1"/>
  <c r="R429" i="1"/>
  <c r="S429" i="1" s="1"/>
  <c r="C430" i="1" s="1"/>
  <c r="T430" i="1"/>
  <c r="H430" i="1"/>
  <c r="J439" i="1"/>
  <c r="Q425" i="1" l="1"/>
  <c r="B425" i="1" s="1"/>
  <c r="I430" i="1"/>
  <c r="E430" i="1"/>
  <c r="F430" i="1" s="1"/>
  <c r="G431" i="1" s="1"/>
  <c r="P431" i="1"/>
  <c r="A432" i="1"/>
  <c r="D431" i="1"/>
  <c r="T431" i="1"/>
  <c r="H431" i="1"/>
  <c r="U431" i="1"/>
  <c r="R430" i="1"/>
  <c r="S430" i="1" s="1"/>
  <c r="C431" i="1" s="1"/>
  <c r="L426" i="1"/>
  <c r="M426" i="1" s="1"/>
  <c r="N426" i="1" s="1"/>
  <c r="O426" i="1" s="1"/>
  <c r="K427" i="1"/>
  <c r="J440" i="1"/>
  <c r="Q426" i="1" l="1"/>
  <c r="B426" i="1" s="1"/>
  <c r="I431" i="1"/>
  <c r="E431" i="1"/>
  <c r="F431" i="1" s="1"/>
  <c r="G432" i="1" s="1"/>
  <c r="A433" i="1"/>
  <c r="D432" i="1"/>
  <c r="P432" i="1"/>
  <c r="R431" i="1"/>
  <c r="S431" i="1" s="1"/>
  <c r="C432" i="1" s="1"/>
  <c r="H432" i="1"/>
  <c r="T432" i="1"/>
  <c r="U432" i="1"/>
  <c r="L427" i="1"/>
  <c r="M427" i="1" s="1"/>
  <c r="N427" i="1" s="1"/>
  <c r="O427" i="1" s="1"/>
  <c r="K428" i="1"/>
  <c r="J441" i="1"/>
  <c r="Q427" i="1" l="1"/>
  <c r="B427" i="1" s="1"/>
  <c r="I432" i="1"/>
  <c r="L428" i="1"/>
  <c r="M428" i="1" s="1"/>
  <c r="N428" i="1" s="1"/>
  <c r="O428" i="1" s="1"/>
  <c r="K429" i="1"/>
  <c r="U433" i="1"/>
  <c r="T433" i="1"/>
  <c r="H433" i="1"/>
  <c r="R432" i="1"/>
  <c r="S432" i="1" s="1"/>
  <c r="C433" i="1" s="1"/>
  <c r="E432" i="1"/>
  <c r="F432" i="1" s="1"/>
  <c r="G433" i="1" s="1"/>
  <c r="A434" i="1"/>
  <c r="P433" i="1"/>
  <c r="D433" i="1"/>
  <c r="J442" i="1"/>
  <c r="Q428" i="1" l="1"/>
  <c r="B428" i="1" s="1"/>
  <c r="I433" i="1"/>
  <c r="E433" i="1"/>
  <c r="F433" i="1" s="1"/>
  <c r="G434" i="1" s="1"/>
  <c r="T434" i="1"/>
  <c r="U434" i="1"/>
  <c r="H434" i="1"/>
  <c r="R433" i="1"/>
  <c r="S433" i="1" s="1"/>
  <c r="C434" i="1" s="1"/>
  <c r="P434" i="1"/>
  <c r="D434" i="1"/>
  <c r="A435" i="1"/>
  <c r="L429" i="1"/>
  <c r="M429" i="1" s="1"/>
  <c r="N429" i="1" s="1"/>
  <c r="O429" i="1" s="1"/>
  <c r="K430" i="1"/>
  <c r="J443" i="1"/>
  <c r="Q429" i="1" l="1"/>
  <c r="B429" i="1" s="1"/>
  <c r="I434" i="1"/>
  <c r="D435" i="1"/>
  <c r="A436" i="1"/>
  <c r="P435" i="1"/>
  <c r="L430" i="1"/>
  <c r="M430" i="1" s="1"/>
  <c r="N430" i="1" s="1"/>
  <c r="O430" i="1" s="1"/>
  <c r="K431" i="1"/>
  <c r="E434" i="1"/>
  <c r="F434" i="1" s="1"/>
  <c r="G435" i="1" s="1"/>
  <c r="T435" i="1"/>
  <c r="R434" i="1"/>
  <c r="S434" i="1" s="1"/>
  <c r="C435" i="1" s="1"/>
  <c r="H435" i="1"/>
  <c r="U435" i="1"/>
  <c r="J444" i="1"/>
  <c r="Q430" i="1" l="1"/>
  <c r="B430" i="1" s="1"/>
  <c r="I435" i="1"/>
  <c r="L431" i="1"/>
  <c r="M431" i="1" s="1"/>
  <c r="N431" i="1" s="1"/>
  <c r="O431" i="1" s="1"/>
  <c r="K432" i="1"/>
  <c r="U436" i="1"/>
  <c r="T436" i="1"/>
  <c r="H436" i="1"/>
  <c r="R435" i="1"/>
  <c r="S435" i="1" s="1"/>
  <c r="C436" i="1" s="1"/>
  <c r="A437" i="1"/>
  <c r="P436" i="1"/>
  <c r="D436" i="1"/>
  <c r="E435" i="1"/>
  <c r="F435" i="1" s="1"/>
  <c r="G436" i="1" s="1"/>
  <c r="J445" i="1"/>
  <c r="Q431" i="1" l="1"/>
  <c r="B431" i="1" s="1"/>
  <c r="I436" i="1"/>
  <c r="A438" i="1"/>
  <c r="D437" i="1"/>
  <c r="P437" i="1"/>
  <c r="E436" i="1"/>
  <c r="F436" i="1" s="1"/>
  <c r="G437" i="1" s="1"/>
  <c r="T437" i="1"/>
  <c r="U437" i="1"/>
  <c r="R436" i="1"/>
  <c r="S436" i="1" s="1"/>
  <c r="C437" i="1" s="1"/>
  <c r="H437" i="1"/>
  <c r="L432" i="1"/>
  <c r="M432" i="1" s="1"/>
  <c r="N432" i="1" s="1"/>
  <c r="O432" i="1" s="1"/>
  <c r="K433" i="1"/>
  <c r="J446" i="1"/>
  <c r="Q432" i="1" l="1"/>
  <c r="B432" i="1" s="1"/>
  <c r="I437" i="1"/>
  <c r="L433" i="1"/>
  <c r="M433" i="1" s="1"/>
  <c r="N433" i="1" s="1"/>
  <c r="O433" i="1" s="1"/>
  <c r="K434" i="1"/>
  <c r="H438" i="1"/>
  <c r="U438" i="1"/>
  <c r="T438" i="1"/>
  <c r="R437" i="1"/>
  <c r="S437" i="1" s="1"/>
  <c r="C438" i="1" s="1"/>
  <c r="E437" i="1"/>
  <c r="F437" i="1" s="1"/>
  <c r="G438" i="1" s="1"/>
  <c r="A439" i="1"/>
  <c r="P438" i="1"/>
  <c r="D438" i="1"/>
  <c r="J447" i="1"/>
  <c r="Q433" i="1" l="1"/>
  <c r="B433" i="1" s="1"/>
  <c r="I438" i="1"/>
  <c r="E438" i="1"/>
  <c r="F438" i="1" s="1"/>
  <c r="G439" i="1" s="1"/>
  <c r="T439" i="1"/>
  <c r="H439" i="1"/>
  <c r="R438" i="1"/>
  <c r="S438" i="1" s="1"/>
  <c r="C439" i="1" s="1"/>
  <c r="U439" i="1"/>
  <c r="A440" i="1"/>
  <c r="D439" i="1"/>
  <c r="P439" i="1"/>
  <c r="L434" i="1"/>
  <c r="M434" i="1" s="1"/>
  <c r="N434" i="1" s="1"/>
  <c r="O434" i="1" s="1"/>
  <c r="K435" i="1"/>
  <c r="J448" i="1"/>
  <c r="Q434" i="1" l="1"/>
  <c r="B434" i="1" s="1"/>
  <c r="I439" i="1"/>
  <c r="E439" i="1"/>
  <c r="F439" i="1" s="1"/>
  <c r="G440" i="1" s="1"/>
  <c r="A441" i="1"/>
  <c r="D440" i="1"/>
  <c r="P440" i="1"/>
  <c r="L435" i="1"/>
  <c r="M435" i="1" s="1"/>
  <c r="N435" i="1" s="1"/>
  <c r="O435" i="1" s="1"/>
  <c r="K436" i="1"/>
  <c r="T440" i="1"/>
  <c r="R439" i="1"/>
  <c r="S439" i="1" s="1"/>
  <c r="C440" i="1" s="1"/>
  <c r="H440" i="1"/>
  <c r="U440" i="1"/>
  <c r="J449" i="1"/>
  <c r="Q435" i="1" l="1"/>
  <c r="B435" i="1" s="1"/>
  <c r="I440" i="1"/>
  <c r="L436" i="1"/>
  <c r="M436" i="1" s="1"/>
  <c r="N436" i="1" s="1"/>
  <c r="O436" i="1" s="1"/>
  <c r="K437" i="1"/>
  <c r="E440" i="1"/>
  <c r="F440" i="1" s="1"/>
  <c r="G441" i="1" s="1"/>
  <c r="A442" i="1"/>
  <c r="D441" i="1"/>
  <c r="P441" i="1"/>
  <c r="U441" i="1"/>
  <c r="T441" i="1"/>
  <c r="R440" i="1"/>
  <c r="S440" i="1" s="1"/>
  <c r="C441" i="1" s="1"/>
  <c r="H441" i="1"/>
  <c r="J450" i="1"/>
  <c r="Q436" i="1" l="1"/>
  <c r="B436" i="1" s="1"/>
  <c r="I441" i="1"/>
  <c r="U442" i="1"/>
  <c r="T442" i="1"/>
  <c r="R441" i="1"/>
  <c r="S441" i="1" s="1"/>
  <c r="C442" i="1" s="1"/>
  <c r="H442" i="1"/>
  <c r="E441" i="1"/>
  <c r="F441" i="1" s="1"/>
  <c r="G442" i="1" s="1"/>
  <c r="P442" i="1"/>
  <c r="D442" i="1"/>
  <c r="A443" i="1"/>
  <c r="L437" i="1"/>
  <c r="M437" i="1" s="1"/>
  <c r="N437" i="1" s="1"/>
  <c r="O437" i="1" s="1"/>
  <c r="K438" i="1"/>
  <c r="J451" i="1"/>
  <c r="Q437" i="1" l="1"/>
  <c r="B437" i="1" s="1"/>
  <c r="I442" i="1"/>
  <c r="T443" i="1"/>
  <c r="U443" i="1"/>
  <c r="R442" i="1"/>
  <c r="S442" i="1" s="1"/>
  <c r="C443" i="1" s="1"/>
  <c r="H443" i="1"/>
  <c r="L438" i="1"/>
  <c r="M438" i="1" s="1"/>
  <c r="N438" i="1" s="1"/>
  <c r="O438" i="1" s="1"/>
  <c r="K439" i="1"/>
  <c r="A444" i="1"/>
  <c r="P443" i="1"/>
  <c r="D443" i="1"/>
  <c r="E442" i="1"/>
  <c r="F442" i="1" s="1"/>
  <c r="G443" i="1" s="1"/>
  <c r="J452" i="1"/>
  <c r="Q438" i="1" l="1"/>
  <c r="B438" i="1" s="1"/>
  <c r="I443" i="1"/>
  <c r="L439" i="1"/>
  <c r="M439" i="1" s="1"/>
  <c r="N439" i="1" s="1"/>
  <c r="O439" i="1" s="1"/>
  <c r="K440" i="1"/>
  <c r="E443" i="1"/>
  <c r="F443" i="1" s="1"/>
  <c r="G444" i="1" s="1"/>
  <c r="T444" i="1"/>
  <c r="H444" i="1"/>
  <c r="U444" i="1"/>
  <c r="R443" i="1"/>
  <c r="S443" i="1" s="1"/>
  <c r="C444" i="1" s="1"/>
  <c r="A445" i="1"/>
  <c r="P444" i="1"/>
  <c r="D444" i="1"/>
  <c r="J453" i="1"/>
  <c r="Q439" i="1" l="1"/>
  <c r="B439" i="1" s="1"/>
  <c r="I444" i="1"/>
  <c r="U445" i="1"/>
  <c r="H445" i="1"/>
  <c r="R444" i="1"/>
  <c r="S444" i="1" s="1"/>
  <c r="C445" i="1" s="1"/>
  <c r="T445" i="1"/>
  <c r="E444" i="1"/>
  <c r="F444" i="1" s="1"/>
  <c r="G445" i="1" s="1"/>
  <c r="A446" i="1"/>
  <c r="P445" i="1"/>
  <c r="D445" i="1"/>
  <c r="L440" i="1"/>
  <c r="M440" i="1" s="1"/>
  <c r="N440" i="1" s="1"/>
  <c r="O440" i="1" s="1"/>
  <c r="K441" i="1"/>
  <c r="J454" i="1"/>
  <c r="Q440" i="1" l="1"/>
  <c r="B440" i="1" s="1"/>
  <c r="I445" i="1"/>
  <c r="L441" i="1"/>
  <c r="M441" i="1" s="1"/>
  <c r="N441" i="1" s="1"/>
  <c r="O441" i="1" s="1"/>
  <c r="K442" i="1"/>
  <c r="E445" i="1"/>
  <c r="F445" i="1" s="1"/>
  <c r="G446" i="1" s="1"/>
  <c r="R445" i="1"/>
  <c r="S445" i="1" s="1"/>
  <c r="C446" i="1" s="1"/>
  <c r="T446" i="1"/>
  <c r="U446" i="1"/>
  <c r="H446" i="1"/>
  <c r="A447" i="1"/>
  <c r="D446" i="1"/>
  <c r="P446" i="1"/>
  <c r="J455" i="1"/>
  <c r="Q441" i="1" l="1"/>
  <c r="B441" i="1" s="1"/>
  <c r="I446" i="1"/>
  <c r="E446" i="1"/>
  <c r="F446" i="1" s="1"/>
  <c r="G447" i="1" s="1"/>
  <c r="R446" i="1"/>
  <c r="S446" i="1" s="1"/>
  <c r="C447" i="1" s="1"/>
  <c r="U447" i="1"/>
  <c r="H447" i="1"/>
  <c r="T447" i="1"/>
  <c r="D447" i="1"/>
  <c r="A448" i="1"/>
  <c r="P447" i="1"/>
  <c r="L442" i="1"/>
  <c r="M442" i="1" s="1"/>
  <c r="N442" i="1" s="1"/>
  <c r="O442" i="1" s="1"/>
  <c r="K443" i="1"/>
  <c r="J456" i="1"/>
  <c r="Q442" i="1" l="1"/>
  <c r="B442" i="1" s="1"/>
  <c r="I447" i="1"/>
  <c r="D448" i="1"/>
  <c r="P448" i="1"/>
  <c r="A449" i="1"/>
  <c r="L443" i="1"/>
  <c r="M443" i="1" s="1"/>
  <c r="N443" i="1" s="1"/>
  <c r="O443" i="1" s="1"/>
  <c r="K444" i="1"/>
  <c r="H448" i="1"/>
  <c r="R447" i="1"/>
  <c r="S447" i="1" s="1"/>
  <c r="C448" i="1" s="1"/>
  <c r="U448" i="1"/>
  <c r="T448" i="1"/>
  <c r="E447" i="1"/>
  <c r="F447" i="1" s="1"/>
  <c r="G448" i="1" s="1"/>
  <c r="J457" i="1"/>
  <c r="Q443" i="1" l="1"/>
  <c r="B443" i="1" s="1"/>
  <c r="I448" i="1"/>
  <c r="L444" i="1"/>
  <c r="M444" i="1" s="1"/>
  <c r="N444" i="1" s="1"/>
  <c r="O444" i="1" s="1"/>
  <c r="K445" i="1"/>
  <c r="P449" i="1"/>
  <c r="A450" i="1"/>
  <c r="D449" i="1"/>
  <c r="U449" i="1"/>
  <c r="H449" i="1"/>
  <c r="T449" i="1"/>
  <c r="R448" i="1"/>
  <c r="S448" i="1" s="1"/>
  <c r="C449" i="1" s="1"/>
  <c r="E448" i="1"/>
  <c r="F448" i="1" s="1"/>
  <c r="G449" i="1" s="1"/>
  <c r="J458" i="1"/>
  <c r="Q444" i="1" l="1"/>
  <c r="B444" i="1" s="1"/>
  <c r="I449" i="1"/>
  <c r="E449" i="1"/>
  <c r="F449" i="1" s="1"/>
  <c r="G450" i="1" s="1"/>
  <c r="P450" i="1"/>
  <c r="A451" i="1"/>
  <c r="D450" i="1"/>
  <c r="R449" i="1"/>
  <c r="S449" i="1" s="1"/>
  <c r="C450" i="1" s="1"/>
  <c r="H450" i="1"/>
  <c r="U450" i="1"/>
  <c r="T450" i="1"/>
  <c r="L445" i="1"/>
  <c r="M445" i="1" s="1"/>
  <c r="N445" i="1" s="1"/>
  <c r="O445" i="1" s="1"/>
  <c r="K446" i="1"/>
  <c r="J459" i="1"/>
  <c r="Q445" i="1" l="1"/>
  <c r="B445" i="1" s="1"/>
  <c r="I450" i="1"/>
  <c r="E450" i="1"/>
  <c r="F450" i="1" s="1"/>
  <c r="G451" i="1" s="1"/>
  <c r="L446" i="1"/>
  <c r="M446" i="1" s="1"/>
  <c r="N446" i="1" s="1"/>
  <c r="O446" i="1" s="1"/>
  <c r="K447" i="1"/>
  <c r="D451" i="1"/>
  <c r="A452" i="1"/>
  <c r="P451" i="1"/>
  <c r="U451" i="1"/>
  <c r="R450" i="1"/>
  <c r="S450" i="1" s="1"/>
  <c r="C451" i="1" s="1"/>
  <c r="T451" i="1"/>
  <c r="H451" i="1"/>
  <c r="J460" i="1"/>
  <c r="Q446" i="1" l="1"/>
  <c r="B446" i="1" s="1"/>
  <c r="I451" i="1"/>
  <c r="U452" i="1"/>
  <c r="R451" i="1"/>
  <c r="S451" i="1" s="1"/>
  <c r="C452" i="1" s="1"/>
  <c r="T452" i="1"/>
  <c r="H452" i="1"/>
  <c r="P452" i="1"/>
  <c r="D452" i="1"/>
  <c r="A453" i="1"/>
  <c r="E451" i="1"/>
  <c r="F451" i="1" s="1"/>
  <c r="G452" i="1" s="1"/>
  <c r="L447" i="1"/>
  <c r="M447" i="1" s="1"/>
  <c r="N447" i="1" s="1"/>
  <c r="O447" i="1" s="1"/>
  <c r="K448" i="1"/>
  <c r="J461" i="1"/>
  <c r="Q447" i="1" l="1"/>
  <c r="B447" i="1" s="1"/>
  <c r="I452" i="1"/>
  <c r="P453" i="1"/>
  <c r="D453" i="1"/>
  <c r="A454" i="1"/>
  <c r="E452" i="1"/>
  <c r="F452" i="1" s="1"/>
  <c r="G453" i="1" s="1"/>
  <c r="T453" i="1"/>
  <c r="H453" i="1"/>
  <c r="U453" i="1"/>
  <c r="R452" i="1"/>
  <c r="S452" i="1" s="1"/>
  <c r="C453" i="1" s="1"/>
  <c r="L448" i="1"/>
  <c r="M448" i="1" s="1"/>
  <c r="N448" i="1" s="1"/>
  <c r="O448" i="1" s="1"/>
  <c r="K449" i="1"/>
  <c r="J462" i="1"/>
  <c r="Q448" i="1" l="1"/>
  <c r="B448" i="1" s="1"/>
  <c r="I453" i="1"/>
  <c r="A455" i="1"/>
  <c r="D454" i="1"/>
  <c r="P454" i="1"/>
  <c r="E453" i="1"/>
  <c r="F453" i="1" s="1"/>
  <c r="G454" i="1" s="1"/>
  <c r="L449" i="1"/>
  <c r="M449" i="1" s="1"/>
  <c r="N449" i="1" s="1"/>
  <c r="O449" i="1" s="1"/>
  <c r="K450" i="1"/>
  <c r="T454" i="1"/>
  <c r="U454" i="1"/>
  <c r="H454" i="1"/>
  <c r="R453" i="1"/>
  <c r="S453" i="1" s="1"/>
  <c r="C454" i="1" s="1"/>
  <c r="J463" i="1"/>
  <c r="Q449" i="1" l="1"/>
  <c r="B449" i="1" s="1"/>
  <c r="I454" i="1"/>
  <c r="L450" i="1"/>
  <c r="M450" i="1" s="1"/>
  <c r="N450" i="1" s="1"/>
  <c r="O450" i="1" s="1"/>
  <c r="K451" i="1"/>
  <c r="U455" i="1"/>
  <c r="R454" i="1"/>
  <c r="S454" i="1" s="1"/>
  <c r="C455" i="1" s="1"/>
  <c r="H455" i="1"/>
  <c r="T455" i="1"/>
  <c r="E454" i="1"/>
  <c r="F454" i="1" s="1"/>
  <c r="G455" i="1" s="1"/>
  <c r="A456" i="1"/>
  <c r="P455" i="1"/>
  <c r="D455" i="1"/>
  <c r="J464" i="1"/>
  <c r="Q450" i="1" l="1"/>
  <c r="B450" i="1" s="1"/>
  <c r="I455" i="1"/>
  <c r="E455" i="1"/>
  <c r="F455" i="1" s="1"/>
  <c r="G456" i="1" s="1"/>
  <c r="H456" i="1"/>
  <c r="U456" i="1"/>
  <c r="T456" i="1"/>
  <c r="R455" i="1"/>
  <c r="S455" i="1" s="1"/>
  <c r="C456" i="1" s="1"/>
  <c r="A457" i="1"/>
  <c r="D456" i="1"/>
  <c r="P456" i="1"/>
  <c r="L451" i="1"/>
  <c r="M451" i="1" s="1"/>
  <c r="N451" i="1" s="1"/>
  <c r="O451" i="1" s="1"/>
  <c r="K452" i="1"/>
  <c r="J465" i="1"/>
  <c r="Q451" i="1" l="1"/>
  <c r="B451" i="1" s="1"/>
  <c r="I456" i="1"/>
  <c r="D457" i="1"/>
  <c r="P457" i="1"/>
  <c r="A458" i="1"/>
  <c r="L452" i="1"/>
  <c r="M452" i="1" s="1"/>
  <c r="N452" i="1" s="1"/>
  <c r="O452" i="1" s="1"/>
  <c r="K453" i="1"/>
  <c r="H457" i="1"/>
  <c r="U457" i="1"/>
  <c r="R456" i="1"/>
  <c r="S456" i="1" s="1"/>
  <c r="C457" i="1" s="1"/>
  <c r="T457" i="1"/>
  <c r="E456" i="1"/>
  <c r="F456" i="1" s="1"/>
  <c r="G457" i="1" s="1"/>
  <c r="J466" i="1"/>
  <c r="Q452" i="1" l="1"/>
  <c r="B452" i="1" s="1"/>
  <c r="I457" i="1"/>
  <c r="L453" i="1"/>
  <c r="M453" i="1" s="1"/>
  <c r="N453" i="1" s="1"/>
  <c r="O453" i="1" s="1"/>
  <c r="K454" i="1"/>
  <c r="A459" i="1"/>
  <c r="P458" i="1"/>
  <c r="D458" i="1"/>
  <c r="H458" i="1"/>
  <c r="T458" i="1"/>
  <c r="U458" i="1"/>
  <c r="R457" i="1"/>
  <c r="S457" i="1" s="1"/>
  <c r="C458" i="1" s="1"/>
  <c r="E457" i="1"/>
  <c r="F457" i="1" s="1"/>
  <c r="G458" i="1" s="1"/>
  <c r="J467" i="1"/>
  <c r="Q453" i="1" l="1"/>
  <c r="B453" i="1" s="1"/>
  <c r="I458" i="1"/>
  <c r="E458" i="1"/>
  <c r="F458" i="1" s="1"/>
  <c r="G459" i="1" s="1"/>
  <c r="U459" i="1"/>
  <c r="R458" i="1"/>
  <c r="S458" i="1" s="1"/>
  <c r="C459" i="1" s="1"/>
  <c r="T459" i="1"/>
  <c r="H459" i="1"/>
  <c r="D459" i="1"/>
  <c r="P459" i="1"/>
  <c r="A460" i="1"/>
  <c r="L454" i="1"/>
  <c r="M454" i="1" s="1"/>
  <c r="N454" i="1" s="1"/>
  <c r="O454" i="1" s="1"/>
  <c r="K455" i="1"/>
  <c r="J468" i="1"/>
  <c r="Q454" i="1" l="1"/>
  <c r="B454" i="1" s="1"/>
  <c r="I459" i="1"/>
  <c r="H460" i="1"/>
  <c r="U460" i="1"/>
  <c r="R459" i="1"/>
  <c r="S459" i="1" s="1"/>
  <c r="C460" i="1" s="1"/>
  <c r="T460" i="1"/>
  <c r="L455" i="1"/>
  <c r="M455" i="1" s="1"/>
  <c r="N455" i="1" s="1"/>
  <c r="O455" i="1" s="1"/>
  <c r="K456" i="1"/>
  <c r="A461" i="1"/>
  <c r="D460" i="1"/>
  <c r="P460" i="1"/>
  <c r="E459" i="1"/>
  <c r="F459" i="1" s="1"/>
  <c r="G460" i="1" s="1"/>
  <c r="J469" i="1"/>
  <c r="Q455" i="1" l="1"/>
  <c r="B455" i="1" s="1"/>
  <c r="I460" i="1"/>
  <c r="A462" i="1"/>
  <c r="P461" i="1"/>
  <c r="D461" i="1"/>
  <c r="L456" i="1"/>
  <c r="M456" i="1" s="1"/>
  <c r="N456" i="1" s="1"/>
  <c r="O456" i="1" s="1"/>
  <c r="K457" i="1"/>
  <c r="R460" i="1"/>
  <c r="S460" i="1" s="1"/>
  <c r="C461" i="1" s="1"/>
  <c r="T461" i="1"/>
  <c r="H461" i="1"/>
  <c r="U461" i="1"/>
  <c r="E460" i="1"/>
  <c r="F460" i="1" s="1"/>
  <c r="G461" i="1" s="1"/>
  <c r="J470" i="1"/>
  <c r="Q456" i="1" l="1"/>
  <c r="B456" i="1" s="1"/>
  <c r="I461" i="1"/>
  <c r="L457" i="1"/>
  <c r="M457" i="1" s="1"/>
  <c r="N457" i="1" s="1"/>
  <c r="O457" i="1" s="1"/>
  <c r="K458" i="1"/>
  <c r="E461" i="1"/>
  <c r="F461" i="1" s="1"/>
  <c r="G462" i="1" s="1"/>
  <c r="T462" i="1"/>
  <c r="H462" i="1"/>
  <c r="U462" i="1"/>
  <c r="R461" i="1"/>
  <c r="S461" i="1" s="1"/>
  <c r="C462" i="1" s="1"/>
  <c r="A463" i="1"/>
  <c r="D462" i="1"/>
  <c r="P462" i="1"/>
  <c r="J471" i="1"/>
  <c r="Q457" i="1" l="1"/>
  <c r="B457" i="1" s="1"/>
  <c r="I462" i="1"/>
  <c r="E462" i="1"/>
  <c r="F462" i="1" s="1"/>
  <c r="G463" i="1" s="1"/>
  <c r="H463" i="1"/>
  <c r="T463" i="1"/>
  <c r="R462" i="1"/>
  <c r="S462" i="1" s="1"/>
  <c r="C463" i="1" s="1"/>
  <c r="U463" i="1"/>
  <c r="P463" i="1"/>
  <c r="A464" i="1"/>
  <c r="D463" i="1"/>
  <c r="L458" i="1"/>
  <c r="M458" i="1" s="1"/>
  <c r="N458" i="1" s="1"/>
  <c r="O458" i="1" s="1"/>
  <c r="K459" i="1"/>
  <c r="J472" i="1"/>
  <c r="Q458" i="1" l="1"/>
  <c r="B458" i="1" s="1"/>
  <c r="I463" i="1"/>
  <c r="H464" i="1"/>
  <c r="U464" i="1"/>
  <c r="R463" i="1"/>
  <c r="S463" i="1" s="1"/>
  <c r="C464" i="1" s="1"/>
  <c r="T464" i="1"/>
  <c r="L459" i="1"/>
  <c r="M459" i="1" s="1"/>
  <c r="N459" i="1" s="1"/>
  <c r="O459" i="1" s="1"/>
  <c r="K460" i="1"/>
  <c r="E463" i="1"/>
  <c r="F463" i="1" s="1"/>
  <c r="G464" i="1" s="1"/>
  <c r="A465" i="1"/>
  <c r="D464" i="1"/>
  <c r="P464" i="1"/>
  <c r="J473" i="1"/>
  <c r="Q459" i="1" l="1"/>
  <c r="B459" i="1" s="1"/>
  <c r="I464" i="1"/>
  <c r="L460" i="1"/>
  <c r="M460" i="1" s="1"/>
  <c r="N460" i="1" s="1"/>
  <c r="O460" i="1" s="1"/>
  <c r="K461" i="1"/>
  <c r="R464" i="1"/>
  <c r="S464" i="1" s="1"/>
  <c r="C465" i="1" s="1"/>
  <c r="T465" i="1"/>
  <c r="H465" i="1"/>
  <c r="U465" i="1"/>
  <c r="E464" i="1"/>
  <c r="F464" i="1" s="1"/>
  <c r="G465" i="1" s="1"/>
  <c r="D465" i="1"/>
  <c r="P465" i="1"/>
  <c r="A466" i="1"/>
  <c r="J474" i="1"/>
  <c r="Q460" i="1" l="1"/>
  <c r="B460" i="1" s="1"/>
  <c r="I465" i="1"/>
  <c r="P466" i="1"/>
  <c r="A467" i="1"/>
  <c r="D466" i="1"/>
  <c r="R465" i="1"/>
  <c r="S465" i="1" s="1"/>
  <c r="C466" i="1" s="1"/>
  <c r="T466" i="1"/>
  <c r="H466" i="1"/>
  <c r="U466" i="1"/>
  <c r="E465" i="1"/>
  <c r="F465" i="1" s="1"/>
  <c r="G466" i="1" s="1"/>
  <c r="L461" i="1"/>
  <c r="M461" i="1" s="1"/>
  <c r="N461" i="1" s="1"/>
  <c r="O461" i="1" s="1"/>
  <c r="K462" i="1"/>
  <c r="J475" i="1"/>
  <c r="Q461" i="1" l="1"/>
  <c r="B461" i="1" s="1"/>
  <c r="I466" i="1"/>
  <c r="L462" i="1"/>
  <c r="M462" i="1" s="1"/>
  <c r="N462" i="1" s="1"/>
  <c r="O462" i="1" s="1"/>
  <c r="K463" i="1"/>
  <c r="E466" i="1"/>
  <c r="F466" i="1" s="1"/>
  <c r="G467" i="1" s="1"/>
  <c r="P467" i="1"/>
  <c r="A468" i="1"/>
  <c r="D467" i="1"/>
  <c r="H467" i="1"/>
  <c r="U467" i="1"/>
  <c r="R466" i="1"/>
  <c r="S466" i="1" s="1"/>
  <c r="C467" i="1" s="1"/>
  <c r="T467" i="1"/>
  <c r="J476" i="1"/>
  <c r="Q462" i="1" l="1"/>
  <c r="B462" i="1" s="1"/>
  <c r="I467" i="1"/>
  <c r="E467" i="1"/>
  <c r="F467" i="1" s="1"/>
  <c r="G468" i="1" s="1"/>
  <c r="A469" i="1"/>
  <c r="P468" i="1"/>
  <c r="D468" i="1"/>
  <c r="U468" i="1"/>
  <c r="R467" i="1"/>
  <c r="S467" i="1" s="1"/>
  <c r="C468" i="1" s="1"/>
  <c r="H468" i="1"/>
  <c r="T468" i="1"/>
  <c r="L463" i="1"/>
  <c r="M463" i="1" s="1"/>
  <c r="N463" i="1" s="1"/>
  <c r="O463" i="1" s="1"/>
  <c r="K464" i="1"/>
  <c r="J477" i="1"/>
  <c r="Q463" i="1" l="1"/>
  <c r="B463" i="1" s="1"/>
  <c r="I468" i="1"/>
  <c r="L464" i="1"/>
  <c r="M464" i="1" s="1"/>
  <c r="N464" i="1" s="1"/>
  <c r="O464" i="1" s="1"/>
  <c r="K465" i="1"/>
  <c r="E468" i="1"/>
  <c r="F468" i="1" s="1"/>
  <c r="G469" i="1" s="1"/>
  <c r="I469" i="1" s="1"/>
  <c r="U469" i="1"/>
  <c r="R468" i="1"/>
  <c r="S468" i="1" s="1"/>
  <c r="C469" i="1" s="1"/>
  <c r="T469" i="1"/>
  <c r="H469" i="1"/>
  <c r="D469" i="1"/>
  <c r="P469" i="1"/>
  <c r="A470" i="1"/>
  <c r="J478" i="1"/>
  <c r="Q464" i="1" l="1"/>
  <c r="B464" i="1" s="1"/>
  <c r="U470" i="1"/>
  <c r="R469" i="1"/>
  <c r="S469" i="1" s="1"/>
  <c r="C470" i="1" s="1"/>
  <c r="H470" i="1"/>
  <c r="T470" i="1"/>
  <c r="D470" i="1"/>
  <c r="P470" i="1"/>
  <c r="A471" i="1"/>
  <c r="E469" i="1"/>
  <c r="F469" i="1" s="1"/>
  <c r="G470" i="1" s="1"/>
  <c r="L465" i="1"/>
  <c r="M465" i="1" s="1"/>
  <c r="N465" i="1" s="1"/>
  <c r="O465" i="1" s="1"/>
  <c r="K466" i="1"/>
  <c r="J479" i="1"/>
  <c r="Q465" i="1" l="1"/>
  <c r="B465" i="1" s="1"/>
  <c r="I470" i="1"/>
  <c r="T471" i="1"/>
  <c r="H471" i="1"/>
  <c r="U471" i="1"/>
  <c r="R470" i="1"/>
  <c r="S470" i="1" s="1"/>
  <c r="C471" i="1" s="1"/>
  <c r="E470" i="1"/>
  <c r="F470" i="1" s="1"/>
  <c r="G471" i="1" s="1"/>
  <c r="L466" i="1"/>
  <c r="M466" i="1" s="1"/>
  <c r="N466" i="1" s="1"/>
  <c r="O466" i="1" s="1"/>
  <c r="K467" i="1"/>
  <c r="A472" i="1"/>
  <c r="P471" i="1"/>
  <c r="D471" i="1"/>
  <c r="J480" i="1"/>
  <c r="Q466" i="1" l="1"/>
  <c r="B466" i="1" s="1"/>
  <c r="I471" i="1"/>
  <c r="E471" i="1"/>
  <c r="F471" i="1" s="1"/>
  <c r="G472" i="1" s="1"/>
  <c r="U472" i="1"/>
  <c r="R471" i="1"/>
  <c r="S471" i="1" s="1"/>
  <c r="C472" i="1" s="1"/>
  <c r="H472" i="1"/>
  <c r="T472" i="1"/>
  <c r="P472" i="1"/>
  <c r="A473" i="1"/>
  <c r="D472" i="1"/>
  <c r="L467" i="1"/>
  <c r="M467" i="1" s="1"/>
  <c r="N467" i="1" s="1"/>
  <c r="O467" i="1" s="1"/>
  <c r="K468" i="1"/>
  <c r="J481" i="1"/>
  <c r="Q467" i="1" l="1"/>
  <c r="B467" i="1" s="1"/>
  <c r="I472" i="1"/>
  <c r="L468" i="1"/>
  <c r="M468" i="1" s="1"/>
  <c r="N468" i="1" s="1"/>
  <c r="O468" i="1" s="1"/>
  <c r="K469" i="1"/>
  <c r="P473" i="1"/>
  <c r="A474" i="1"/>
  <c r="D473" i="1"/>
  <c r="E472" i="1"/>
  <c r="F472" i="1" s="1"/>
  <c r="G473" i="1" s="1"/>
  <c r="U473" i="1"/>
  <c r="H473" i="1"/>
  <c r="R472" i="1"/>
  <c r="S472" i="1" s="1"/>
  <c r="C473" i="1" s="1"/>
  <c r="T473" i="1"/>
  <c r="J482" i="1"/>
  <c r="Q468" i="1" l="1"/>
  <c r="B468" i="1" s="1"/>
  <c r="I473" i="1"/>
  <c r="E473" i="1"/>
  <c r="F473" i="1" s="1"/>
  <c r="G474" i="1" s="1"/>
  <c r="P474" i="1"/>
  <c r="A475" i="1"/>
  <c r="D474" i="1"/>
  <c r="H474" i="1"/>
  <c r="U474" i="1"/>
  <c r="R473" i="1"/>
  <c r="S473" i="1" s="1"/>
  <c r="C474" i="1" s="1"/>
  <c r="T474" i="1"/>
  <c r="L469" i="1"/>
  <c r="M469" i="1" s="1"/>
  <c r="N469" i="1" s="1"/>
  <c r="O469" i="1" s="1"/>
  <c r="K470" i="1"/>
  <c r="J483" i="1"/>
  <c r="Q469" i="1" l="1"/>
  <c r="B469" i="1" s="1"/>
  <c r="I474" i="1"/>
  <c r="L470" i="1"/>
  <c r="M470" i="1" s="1"/>
  <c r="N470" i="1" s="1"/>
  <c r="O470" i="1" s="1"/>
  <c r="K471" i="1"/>
  <c r="E474" i="1"/>
  <c r="F474" i="1" s="1"/>
  <c r="G475" i="1" s="1"/>
  <c r="P475" i="1"/>
  <c r="A476" i="1"/>
  <c r="D475" i="1"/>
  <c r="H475" i="1"/>
  <c r="T475" i="1"/>
  <c r="U475" i="1"/>
  <c r="R474" i="1"/>
  <c r="S474" i="1" s="1"/>
  <c r="C475" i="1" s="1"/>
  <c r="J484" i="1"/>
  <c r="Q470" i="1" l="1"/>
  <c r="B470" i="1" s="1"/>
  <c r="E475" i="1"/>
  <c r="F475" i="1" s="1"/>
  <c r="G476" i="1" s="1"/>
  <c r="D476" i="1"/>
  <c r="P476" i="1"/>
  <c r="A477" i="1"/>
  <c r="U476" i="1"/>
  <c r="R475" i="1"/>
  <c r="S475" i="1" s="1"/>
  <c r="C476" i="1" s="1"/>
  <c r="T476" i="1"/>
  <c r="H476" i="1"/>
  <c r="I475" i="1"/>
  <c r="L471" i="1"/>
  <c r="M471" i="1" s="1"/>
  <c r="N471" i="1" s="1"/>
  <c r="O471" i="1" s="1"/>
  <c r="K472" i="1"/>
  <c r="J485" i="1"/>
  <c r="Q471" i="1" l="1"/>
  <c r="B471" i="1" s="1"/>
  <c r="I476" i="1"/>
  <c r="L472" i="1"/>
  <c r="M472" i="1" s="1"/>
  <c r="N472" i="1" s="1"/>
  <c r="O472" i="1" s="1"/>
  <c r="K473" i="1"/>
  <c r="D477" i="1"/>
  <c r="P477" i="1"/>
  <c r="A478" i="1"/>
  <c r="H477" i="1"/>
  <c r="U477" i="1"/>
  <c r="R476" i="1"/>
  <c r="S476" i="1" s="1"/>
  <c r="C477" i="1" s="1"/>
  <c r="T477" i="1"/>
  <c r="E476" i="1"/>
  <c r="F476" i="1" s="1"/>
  <c r="G477" i="1" s="1"/>
  <c r="J486" i="1"/>
  <c r="Q472" i="1" l="1"/>
  <c r="B472" i="1" s="1"/>
  <c r="I477" i="1"/>
  <c r="D478" i="1"/>
  <c r="P478" i="1"/>
  <c r="A479" i="1"/>
  <c r="H478" i="1"/>
  <c r="U478" i="1"/>
  <c r="T478" i="1"/>
  <c r="R477" i="1"/>
  <c r="S477" i="1" s="1"/>
  <c r="C478" i="1" s="1"/>
  <c r="E477" i="1"/>
  <c r="F477" i="1" s="1"/>
  <c r="G478" i="1" s="1"/>
  <c r="L473" i="1"/>
  <c r="M473" i="1" s="1"/>
  <c r="N473" i="1" s="1"/>
  <c r="O473" i="1" s="1"/>
  <c r="K474" i="1"/>
  <c r="J487" i="1"/>
  <c r="Q473" i="1" l="1"/>
  <c r="B473" i="1" s="1"/>
  <c r="I478" i="1"/>
  <c r="L474" i="1"/>
  <c r="M474" i="1" s="1"/>
  <c r="N474" i="1" s="1"/>
  <c r="O474" i="1" s="1"/>
  <c r="K475" i="1"/>
  <c r="A480" i="1"/>
  <c r="P479" i="1"/>
  <c r="D479" i="1"/>
  <c r="U479" i="1"/>
  <c r="R478" i="1"/>
  <c r="S478" i="1" s="1"/>
  <c r="C479" i="1" s="1"/>
  <c r="T479" i="1"/>
  <c r="H479" i="1"/>
  <c r="E478" i="1"/>
  <c r="F478" i="1" s="1"/>
  <c r="G479" i="1" s="1"/>
  <c r="J488" i="1"/>
  <c r="Q474" i="1" l="1"/>
  <c r="B474" i="1" s="1"/>
  <c r="I479" i="1"/>
  <c r="E479" i="1"/>
  <c r="F479" i="1" s="1"/>
  <c r="G480" i="1" s="1"/>
  <c r="H480" i="1"/>
  <c r="U480" i="1"/>
  <c r="T480" i="1"/>
  <c r="R479" i="1"/>
  <c r="S479" i="1" s="1"/>
  <c r="C480" i="1" s="1"/>
  <c r="P480" i="1"/>
  <c r="A481" i="1"/>
  <c r="D480" i="1"/>
  <c r="L475" i="1"/>
  <c r="M475" i="1" s="1"/>
  <c r="N475" i="1" s="1"/>
  <c r="O475" i="1" s="1"/>
  <c r="K476" i="1"/>
  <c r="J489" i="1"/>
  <c r="Q475" i="1" l="1"/>
  <c r="B475" i="1" s="1"/>
  <c r="I480" i="1"/>
  <c r="H481" i="1"/>
  <c r="U481" i="1"/>
  <c r="T481" i="1"/>
  <c r="R480" i="1"/>
  <c r="S480" i="1" s="1"/>
  <c r="C481" i="1" s="1"/>
  <c r="E480" i="1"/>
  <c r="F480" i="1" s="1"/>
  <c r="G481" i="1" s="1"/>
  <c r="L476" i="1"/>
  <c r="M476" i="1" s="1"/>
  <c r="N476" i="1" s="1"/>
  <c r="O476" i="1" s="1"/>
  <c r="K477" i="1"/>
  <c r="D481" i="1"/>
  <c r="P481" i="1"/>
  <c r="A482" i="1"/>
  <c r="J490" i="1"/>
  <c r="Q476" i="1" l="1"/>
  <c r="B476" i="1" s="1"/>
  <c r="I481" i="1"/>
  <c r="P482" i="1"/>
  <c r="A483" i="1"/>
  <c r="D482" i="1"/>
  <c r="U482" i="1"/>
  <c r="R481" i="1"/>
  <c r="S481" i="1" s="1"/>
  <c r="C482" i="1" s="1"/>
  <c r="T482" i="1"/>
  <c r="H482" i="1"/>
  <c r="E481" i="1"/>
  <c r="F481" i="1" s="1"/>
  <c r="G482" i="1" s="1"/>
  <c r="L477" i="1"/>
  <c r="M477" i="1" s="1"/>
  <c r="N477" i="1" s="1"/>
  <c r="O477" i="1" s="1"/>
  <c r="K478" i="1"/>
  <c r="J491" i="1"/>
  <c r="Q477" i="1" l="1"/>
  <c r="B477" i="1" s="1"/>
  <c r="I482" i="1"/>
  <c r="L478" i="1"/>
  <c r="M478" i="1" s="1"/>
  <c r="N478" i="1" s="1"/>
  <c r="O478" i="1" s="1"/>
  <c r="K479" i="1"/>
  <c r="E482" i="1"/>
  <c r="F482" i="1" s="1"/>
  <c r="G483" i="1" s="1"/>
  <c r="P483" i="1"/>
  <c r="A484" i="1"/>
  <c r="D483" i="1"/>
  <c r="H483" i="1"/>
  <c r="T483" i="1"/>
  <c r="U483" i="1"/>
  <c r="R482" i="1"/>
  <c r="S482" i="1" s="1"/>
  <c r="C483" i="1" s="1"/>
  <c r="J492" i="1"/>
  <c r="Q478" i="1" l="1"/>
  <c r="B478" i="1" s="1"/>
  <c r="I483" i="1"/>
  <c r="E483" i="1"/>
  <c r="F483" i="1" s="1"/>
  <c r="G484" i="1" s="1"/>
  <c r="D484" i="1"/>
  <c r="P484" i="1"/>
  <c r="A485" i="1"/>
  <c r="H484" i="1"/>
  <c r="U484" i="1"/>
  <c r="R483" i="1"/>
  <c r="S483" i="1" s="1"/>
  <c r="C484" i="1" s="1"/>
  <c r="T484" i="1"/>
  <c r="L479" i="1"/>
  <c r="M479" i="1" s="1"/>
  <c r="N479" i="1" s="1"/>
  <c r="O479" i="1" s="1"/>
  <c r="K480" i="1"/>
  <c r="J493" i="1"/>
  <c r="Q479" i="1" l="1"/>
  <c r="B479" i="1" s="1"/>
  <c r="I484" i="1"/>
  <c r="L480" i="1"/>
  <c r="M480" i="1" s="1"/>
  <c r="N480" i="1" s="1"/>
  <c r="O480" i="1" s="1"/>
  <c r="K481" i="1"/>
  <c r="D485" i="1"/>
  <c r="P485" i="1"/>
  <c r="A486" i="1"/>
  <c r="R484" i="1"/>
  <c r="S484" i="1" s="1"/>
  <c r="C485" i="1" s="1"/>
  <c r="T485" i="1"/>
  <c r="H485" i="1"/>
  <c r="U485" i="1"/>
  <c r="E484" i="1"/>
  <c r="F484" i="1" s="1"/>
  <c r="G485" i="1" s="1"/>
  <c r="J494" i="1"/>
  <c r="Q480" i="1" l="1"/>
  <c r="B480" i="1" s="1"/>
  <c r="I485" i="1"/>
  <c r="D486" i="1"/>
  <c r="P486" i="1"/>
  <c r="A487" i="1"/>
  <c r="H486" i="1"/>
  <c r="U486" i="1"/>
  <c r="R485" i="1"/>
  <c r="S485" i="1" s="1"/>
  <c r="C486" i="1" s="1"/>
  <c r="T486" i="1"/>
  <c r="E485" i="1"/>
  <c r="F485" i="1" s="1"/>
  <c r="G486" i="1" s="1"/>
  <c r="L481" i="1"/>
  <c r="M481" i="1" s="1"/>
  <c r="N481" i="1" s="1"/>
  <c r="O481" i="1" s="1"/>
  <c r="K482" i="1"/>
  <c r="J495" i="1"/>
  <c r="Q481" i="1" l="1"/>
  <c r="B481" i="1" s="1"/>
  <c r="I486" i="1"/>
  <c r="L482" i="1"/>
  <c r="M482" i="1" s="1"/>
  <c r="N482" i="1" s="1"/>
  <c r="O482" i="1" s="1"/>
  <c r="K483" i="1"/>
  <c r="D487" i="1"/>
  <c r="P487" i="1"/>
  <c r="A488" i="1"/>
  <c r="U487" i="1"/>
  <c r="R486" i="1"/>
  <c r="S486" i="1" s="1"/>
  <c r="C487" i="1" s="1"/>
  <c r="T487" i="1"/>
  <c r="H487" i="1"/>
  <c r="E486" i="1"/>
  <c r="F486" i="1" s="1"/>
  <c r="G487" i="1" s="1"/>
  <c r="J496" i="1"/>
  <c r="Q482" i="1" l="1"/>
  <c r="B482" i="1" s="1"/>
  <c r="I487" i="1"/>
  <c r="D488" i="1"/>
  <c r="P488" i="1"/>
  <c r="A489" i="1"/>
  <c r="H488" i="1"/>
  <c r="R487" i="1"/>
  <c r="S487" i="1" s="1"/>
  <c r="C488" i="1" s="1"/>
  <c r="U488" i="1"/>
  <c r="T488" i="1"/>
  <c r="E487" i="1"/>
  <c r="F487" i="1" s="1"/>
  <c r="G488" i="1" s="1"/>
  <c r="L483" i="1"/>
  <c r="M483" i="1" s="1"/>
  <c r="N483" i="1" s="1"/>
  <c r="O483" i="1" s="1"/>
  <c r="K484" i="1"/>
  <c r="J497" i="1"/>
  <c r="Q483" i="1" l="1"/>
  <c r="B483" i="1" s="1"/>
  <c r="I488" i="1"/>
  <c r="L484" i="1"/>
  <c r="M484" i="1" s="1"/>
  <c r="N484" i="1" s="1"/>
  <c r="O484" i="1" s="1"/>
  <c r="K485" i="1"/>
  <c r="A490" i="1"/>
  <c r="D489" i="1"/>
  <c r="P489" i="1"/>
  <c r="H489" i="1"/>
  <c r="U489" i="1"/>
  <c r="R488" i="1"/>
  <c r="S488" i="1" s="1"/>
  <c r="C489" i="1" s="1"/>
  <c r="T489" i="1"/>
  <c r="E488" i="1"/>
  <c r="F488" i="1" s="1"/>
  <c r="G489" i="1" s="1"/>
  <c r="J498" i="1"/>
  <c r="Q484" i="1" l="1"/>
  <c r="B484" i="1" s="1"/>
  <c r="I489" i="1"/>
  <c r="R489" i="1"/>
  <c r="S489" i="1" s="1"/>
  <c r="C490" i="1" s="1"/>
  <c r="H490" i="1"/>
  <c r="U490" i="1"/>
  <c r="T490" i="1"/>
  <c r="E489" i="1"/>
  <c r="F489" i="1" s="1"/>
  <c r="G490" i="1" s="1"/>
  <c r="P490" i="1"/>
  <c r="A491" i="1"/>
  <c r="D490" i="1"/>
  <c r="L485" i="1"/>
  <c r="M485" i="1" s="1"/>
  <c r="N485" i="1" s="1"/>
  <c r="O485" i="1" s="1"/>
  <c r="K486" i="1"/>
  <c r="J499" i="1"/>
  <c r="Q485" i="1" l="1"/>
  <c r="B485" i="1" s="1"/>
  <c r="I490" i="1"/>
  <c r="H491" i="1"/>
  <c r="U491" i="1"/>
  <c r="R490" i="1"/>
  <c r="S490" i="1" s="1"/>
  <c r="C491" i="1" s="1"/>
  <c r="T491" i="1"/>
  <c r="L486" i="1"/>
  <c r="M486" i="1" s="1"/>
  <c r="N486" i="1" s="1"/>
  <c r="O486" i="1" s="1"/>
  <c r="K487" i="1"/>
  <c r="E490" i="1"/>
  <c r="F490" i="1" s="1"/>
  <c r="G491" i="1" s="1"/>
  <c r="P491" i="1"/>
  <c r="A492" i="1"/>
  <c r="D491" i="1"/>
  <c r="J500" i="1"/>
  <c r="Q486" i="1" l="1"/>
  <c r="B486" i="1" s="1"/>
  <c r="I491" i="1"/>
  <c r="L487" i="1"/>
  <c r="M487" i="1" s="1"/>
  <c r="N487" i="1" s="1"/>
  <c r="O487" i="1" s="1"/>
  <c r="K488" i="1"/>
  <c r="E491" i="1"/>
  <c r="F491" i="1" s="1"/>
  <c r="G492" i="1" s="1"/>
  <c r="A493" i="1"/>
  <c r="P492" i="1"/>
  <c r="D492" i="1"/>
  <c r="R491" i="1"/>
  <c r="S491" i="1" s="1"/>
  <c r="C492" i="1" s="1"/>
  <c r="T492" i="1"/>
  <c r="H492" i="1"/>
  <c r="U492" i="1"/>
  <c r="J501" i="1"/>
  <c r="Q487" i="1" l="1"/>
  <c r="B487" i="1" s="1"/>
  <c r="I492" i="1"/>
  <c r="E492" i="1"/>
  <c r="F492" i="1" s="1"/>
  <c r="G493" i="1" s="1"/>
  <c r="U493" i="1"/>
  <c r="R492" i="1"/>
  <c r="S492" i="1" s="1"/>
  <c r="C493" i="1" s="1"/>
  <c r="T493" i="1"/>
  <c r="H493" i="1"/>
  <c r="D493" i="1"/>
  <c r="P493" i="1"/>
  <c r="A494" i="1"/>
  <c r="L488" i="1"/>
  <c r="M488" i="1" s="1"/>
  <c r="N488" i="1" s="1"/>
  <c r="O488" i="1" s="1"/>
  <c r="K489" i="1"/>
  <c r="J502" i="1"/>
  <c r="Q488" i="1" l="1"/>
  <c r="B488" i="1" s="1"/>
  <c r="I493" i="1"/>
  <c r="E493" i="1"/>
  <c r="F493" i="1" s="1"/>
  <c r="G494" i="1" s="1"/>
  <c r="U494" i="1"/>
  <c r="R493" i="1"/>
  <c r="S493" i="1" s="1"/>
  <c r="C494" i="1" s="1"/>
  <c r="T494" i="1"/>
  <c r="H494" i="1"/>
  <c r="L489" i="1"/>
  <c r="M489" i="1" s="1"/>
  <c r="N489" i="1" s="1"/>
  <c r="O489" i="1" s="1"/>
  <c r="K490" i="1"/>
  <c r="P494" i="1"/>
  <c r="A495" i="1"/>
  <c r="D494" i="1"/>
  <c r="J503" i="1"/>
  <c r="Q489" i="1" l="1"/>
  <c r="B489" i="1" s="1"/>
  <c r="I494" i="1"/>
  <c r="E494" i="1"/>
  <c r="F494" i="1" s="1"/>
  <c r="G495" i="1" s="1"/>
  <c r="P495" i="1"/>
  <c r="A496" i="1"/>
  <c r="D495" i="1"/>
  <c r="H495" i="1"/>
  <c r="U495" i="1"/>
  <c r="R494" i="1"/>
  <c r="S494" i="1" s="1"/>
  <c r="C495" i="1" s="1"/>
  <c r="T495" i="1"/>
  <c r="L490" i="1"/>
  <c r="M490" i="1" s="1"/>
  <c r="N490" i="1" s="1"/>
  <c r="O490" i="1" s="1"/>
  <c r="K491" i="1"/>
  <c r="J504" i="1"/>
  <c r="Q490" i="1" l="1"/>
  <c r="B490" i="1" s="1"/>
  <c r="I495" i="1"/>
  <c r="E495" i="1"/>
  <c r="F495" i="1" s="1"/>
  <c r="G496" i="1" s="1"/>
  <c r="D496" i="1"/>
  <c r="P496" i="1"/>
  <c r="A497" i="1"/>
  <c r="H496" i="1"/>
  <c r="T496" i="1"/>
  <c r="U496" i="1"/>
  <c r="R495" i="1"/>
  <c r="S495" i="1" s="1"/>
  <c r="C496" i="1" s="1"/>
  <c r="L491" i="1"/>
  <c r="M491" i="1" s="1"/>
  <c r="N491" i="1" s="1"/>
  <c r="O491" i="1" s="1"/>
  <c r="K492" i="1"/>
  <c r="J505" i="1"/>
  <c r="Q491" i="1" l="1"/>
  <c r="B491" i="1" s="1"/>
  <c r="I496" i="1"/>
  <c r="P497" i="1"/>
  <c r="A498" i="1"/>
  <c r="D497" i="1"/>
  <c r="U497" i="1"/>
  <c r="T497" i="1"/>
  <c r="R496" i="1"/>
  <c r="S496" i="1" s="1"/>
  <c r="C497" i="1" s="1"/>
  <c r="H497" i="1"/>
  <c r="E496" i="1"/>
  <c r="F496" i="1" s="1"/>
  <c r="G497" i="1" s="1"/>
  <c r="L492" i="1"/>
  <c r="M492" i="1" s="1"/>
  <c r="N492" i="1" s="1"/>
  <c r="O492" i="1" s="1"/>
  <c r="K493" i="1"/>
  <c r="J506" i="1"/>
  <c r="Q492" i="1" l="1"/>
  <c r="B492" i="1" s="1"/>
  <c r="I497" i="1"/>
  <c r="L493" i="1"/>
  <c r="M493" i="1" s="1"/>
  <c r="N493" i="1" s="1"/>
  <c r="O493" i="1" s="1"/>
  <c r="K494" i="1"/>
  <c r="E497" i="1"/>
  <c r="F497" i="1" s="1"/>
  <c r="G498" i="1" s="1"/>
  <c r="P498" i="1"/>
  <c r="A499" i="1"/>
  <c r="D498" i="1"/>
  <c r="U498" i="1"/>
  <c r="R497" i="1"/>
  <c r="S497" i="1" s="1"/>
  <c r="C498" i="1" s="1"/>
  <c r="T498" i="1"/>
  <c r="H498" i="1"/>
  <c r="J507" i="1"/>
  <c r="Q493" i="1" l="1"/>
  <c r="B493" i="1" s="1"/>
  <c r="I498" i="1"/>
  <c r="E498" i="1"/>
  <c r="F498" i="1" s="1"/>
  <c r="G499" i="1" s="1"/>
  <c r="A500" i="1"/>
  <c r="D499" i="1"/>
  <c r="H499" i="1"/>
  <c r="U499" i="1"/>
  <c r="R498" i="1"/>
  <c r="S498" i="1" s="1"/>
  <c r="C499" i="1" s="1"/>
  <c r="T499" i="1"/>
  <c r="L494" i="1"/>
  <c r="M494" i="1" s="1"/>
  <c r="N494" i="1" s="1"/>
  <c r="O494" i="1" s="1"/>
  <c r="K495" i="1"/>
  <c r="J508" i="1"/>
  <c r="Q494" i="1" l="1"/>
  <c r="B494" i="1" s="1"/>
  <c r="I499" i="1"/>
  <c r="L495" i="1"/>
  <c r="M495" i="1" s="1"/>
  <c r="N495" i="1" s="1"/>
  <c r="O495" i="1" s="1"/>
  <c r="K496" i="1"/>
  <c r="E499" i="1"/>
  <c r="F499" i="1" s="1"/>
  <c r="G500" i="1" s="1"/>
  <c r="P500" i="1"/>
  <c r="A501" i="1"/>
  <c r="D500" i="1"/>
  <c r="U500" i="1"/>
  <c r="R499" i="1"/>
  <c r="S499" i="1" s="1"/>
  <c r="C500" i="1" s="1"/>
  <c r="T500" i="1"/>
  <c r="H500" i="1"/>
  <c r="J509" i="1"/>
  <c r="Q495" i="1" l="1"/>
  <c r="B495" i="1" s="1"/>
  <c r="I500" i="1"/>
  <c r="E500" i="1"/>
  <c r="F500" i="1" s="1"/>
  <c r="G501" i="1" s="1"/>
  <c r="D501" i="1"/>
  <c r="P501" i="1"/>
  <c r="A502" i="1"/>
  <c r="U501" i="1"/>
  <c r="H501" i="1"/>
  <c r="R500" i="1"/>
  <c r="S500" i="1" s="1"/>
  <c r="C501" i="1" s="1"/>
  <c r="T501" i="1"/>
  <c r="L496" i="1"/>
  <c r="M496" i="1" s="1"/>
  <c r="N496" i="1" s="1"/>
  <c r="O496" i="1" s="1"/>
  <c r="K497" i="1"/>
  <c r="J510" i="1"/>
  <c r="Q496" i="1" l="1"/>
  <c r="B496" i="1" s="1"/>
  <c r="I501" i="1"/>
  <c r="P502" i="1"/>
  <c r="A503" i="1"/>
  <c r="D502" i="1"/>
  <c r="H502" i="1"/>
  <c r="U502" i="1"/>
  <c r="R501" i="1"/>
  <c r="S501" i="1" s="1"/>
  <c r="C502" i="1" s="1"/>
  <c r="T502" i="1"/>
  <c r="E501" i="1"/>
  <c r="F501" i="1" s="1"/>
  <c r="G502" i="1" s="1"/>
  <c r="L497" i="1"/>
  <c r="M497" i="1" s="1"/>
  <c r="N497" i="1" s="1"/>
  <c r="O497" i="1" s="1"/>
  <c r="K498" i="1"/>
  <c r="J511" i="1"/>
  <c r="Q497" i="1" l="1"/>
  <c r="B497" i="1" s="1"/>
  <c r="I502" i="1"/>
  <c r="L498" i="1"/>
  <c r="M498" i="1" s="1"/>
  <c r="N498" i="1" s="1"/>
  <c r="O498" i="1" s="1"/>
  <c r="K499" i="1"/>
  <c r="E502" i="1"/>
  <c r="F502" i="1" s="1"/>
  <c r="G503" i="1" s="1"/>
  <c r="A504" i="1"/>
  <c r="D503" i="1"/>
  <c r="P503" i="1"/>
  <c r="H503" i="1"/>
  <c r="U503" i="1"/>
  <c r="R502" i="1"/>
  <c r="S502" i="1" s="1"/>
  <c r="C503" i="1" s="1"/>
  <c r="T503" i="1"/>
  <c r="J512" i="1"/>
  <c r="Q498" i="1" l="1"/>
  <c r="B498" i="1" s="1"/>
  <c r="I503" i="1"/>
  <c r="E503" i="1"/>
  <c r="F503" i="1" s="1"/>
  <c r="G504" i="1" s="1"/>
  <c r="P504" i="1"/>
  <c r="A505" i="1"/>
  <c r="D504" i="1"/>
  <c r="L499" i="1"/>
  <c r="M499" i="1" s="1"/>
  <c r="N499" i="1" s="1"/>
  <c r="O499" i="1" s="1"/>
  <c r="Q499" i="1" s="1"/>
  <c r="K500" i="1"/>
  <c r="U504" i="1"/>
  <c r="R503" i="1"/>
  <c r="S503" i="1" s="1"/>
  <c r="C504" i="1" s="1"/>
  <c r="H504" i="1"/>
  <c r="T504" i="1"/>
  <c r="J513" i="1"/>
  <c r="B499" i="1" l="1"/>
  <c r="I504" i="1"/>
  <c r="L500" i="1"/>
  <c r="M500" i="1" s="1"/>
  <c r="N500" i="1" s="1"/>
  <c r="O500" i="1" s="1"/>
  <c r="Q500" i="1" s="1"/>
  <c r="K501" i="1"/>
  <c r="E504" i="1"/>
  <c r="F504" i="1" s="1"/>
  <c r="G505" i="1" s="1"/>
  <c r="P505" i="1"/>
  <c r="D505" i="1"/>
  <c r="A506" i="1"/>
  <c r="H505" i="1"/>
  <c r="U505" i="1"/>
  <c r="R504" i="1"/>
  <c r="S504" i="1" s="1"/>
  <c r="C505" i="1" s="1"/>
  <c r="T505" i="1"/>
  <c r="J514" i="1"/>
  <c r="B500" i="1" l="1"/>
  <c r="I505" i="1"/>
  <c r="P506" i="1"/>
  <c r="A507" i="1"/>
  <c r="D506" i="1"/>
  <c r="E505" i="1"/>
  <c r="F505" i="1" s="1"/>
  <c r="G506" i="1" s="1"/>
  <c r="I506" i="1" s="1"/>
  <c r="U506" i="1"/>
  <c r="R505" i="1"/>
  <c r="S505" i="1" s="1"/>
  <c r="C506" i="1" s="1"/>
  <c r="T506" i="1"/>
  <c r="H506" i="1"/>
  <c r="L501" i="1"/>
  <c r="M501" i="1" s="1"/>
  <c r="N501" i="1" s="1"/>
  <c r="O501" i="1" s="1"/>
  <c r="Q501" i="1" s="1"/>
  <c r="B501" i="1" s="1"/>
  <c r="K502" i="1"/>
  <c r="J515" i="1"/>
  <c r="L502" i="1" l="1"/>
  <c r="M502" i="1" s="1"/>
  <c r="N502" i="1" s="1"/>
  <c r="O502" i="1" s="1"/>
  <c r="Q502" i="1" s="1"/>
  <c r="B502" i="1" s="1"/>
  <c r="K503" i="1"/>
  <c r="E506" i="1"/>
  <c r="F506" i="1" s="1"/>
  <c r="G507" i="1" s="1"/>
  <c r="P507" i="1"/>
  <c r="A508" i="1"/>
  <c r="D507" i="1"/>
  <c r="H507" i="1"/>
  <c r="U507" i="1"/>
  <c r="T507" i="1"/>
  <c r="R506" i="1"/>
  <c r="S506" i="1" s="1"/>
  <c r="C507" i="1" s="1"/>
  <c r="J516" i="1"/>
  <c r="I507" i="1" l="1"/>
  <c r="E507" i="1"/>
  <c r="F507" i="1" s="1"/>
  <c r="G508" i="1" s="1"/>
  <c r="A509" i="1"/>
  <c r="D508" i="1"/>
  <c r="P508" i="1"/>
  <c r="H508" i="1"/>
  <c r="U508" i="1"/>
  <c r="R507" i="1"/>
  <c r="S507" i="1" s="1"/>
  <c r="C508" i="1" s="1"/>
  <c r="T508" i="1"/>
  <c r="L503" i="1"/>
  <c r="M503" i="1" s="1"/>
  <c r="N503" i="1" s="1"/>
  <c r="O503" i="1" s="1"/>
  <c r="Q503" i="1" s="1"/>
  <c r="B503" i="1" s="1"/>
  <c r="K504" i="1"/>
  <c r="J517" i="1"/>
  <c r="I508" i="1" l="1"/>
  <c r="L504" i="1"/>
  <c r="M504" i="1" s="1"/>
  <c r="N504" i="1" s="1"/>
  <c r="O504" i="1" s="1"/>
  <c r="Q504" i="1" s="1"/>
  <c r="B504" i="1" s="1"/>
  <c r="K505" i="1"/>
  <c r="U509" i="1"/>
  <c r="R508" i="1"/>
  <c r="S508" i="1" s="1"/>
  <c r="C509" i="1" s="1"/>
  <c r="T509" i="1"/>
  <c r="H509" i="1"/>
  <c r="E508" i="1"/>
  <c r="F508" i="1" s="1"/>
  <c r="G509" i="1" s="1"/>
  <c r="D509" i="1"/>
  <c r="P509" i="1"/>
  <c r="A510" i="1"/>
  <c r="J518" i="1"/>
  <c r="I509" i="1" l="1"/>
  <c r="P510" i="1"/>
  <c r="A511" i="1"/>
  <c r="D510" i="1"/>
  <c r="H510" i="1"/>
  <c r="U510" i="1"/>
  <c r="R509" i="1"/>
  <c r="S509" i="1" s="1"/>
  <c r="C510" i="1" s="1"/>
  <c r="T510" i="1"/>
  <c r="E509" i="1"/>
  <c r="F509" i="1" s="1"/>
  <c r="G510" i="1" s="1"/>
  <c r="L505" i="1"/>
  <c r="M505" i="1" s="1"/>
  <c r="N505" i="1" s="1"/>
  <c r="O505" i="1" s="1"/>
  <c r="Q505" i="1" s="1"/>
  <c r="B505" i="1" s="1"/>
  <c r="K506" i="1"/>
  <c r="J519" i="1"/>
  <c r="I510" i="1" l="1"/>
  <c r="L506" i="1"/>
  <c r="M506" i="1" s="1"/>
  <c r="N506" i="1" s="1"/>
  <c r="O506" i="1" s="1"/>
  <c r="Q506" i="1" s="1"/>
  <c r="B506" i="1" s="1"/>
  <c r="K507" i="1"/>
  <c r="E510" i="1"/>
  <c r="F510" i="1" s="1"/>
  <c r="G511" i="1" s="1"/>
  <c r="A512" i="1"/>
  <c r="D511" i="1"/>
  <c r="P511" i="1"/>
  <c r="H511" i="1"/>
  <c r="U511" i="1"/>
  <c r="R510" i="1"/>
  <c r="S510" i="1" s="1"/>
  <c r="C511" i="1" s="1"/>
  <c r="T511" i="1"/>
  <c r="J520" i="1"/>
  <c r="I511" i="1" l="1"/>
  <c r="H512" i="1"/>
  <c r="T512" i="1"/>
  <c r="U512" i="1"/>
  <c r="R511" i="1"/>
  <c r="S511" i="1" s="1"/>
  <c r="C512" i="1" s="1"/>
  <c r="E511" i="1"/>
  <c r="F511" i="1" s="1"/>
  <c r="G512" i="1" s="1"/>
  <c r="P512" i="1"/>
  <c r="A513" i="1"/>
  <c r="D512" i="1"/>
  <c r="L507" i="1"/>
  <c r="M507" i="1" s="1"/>
  <c r="N507" i="1" s="1"/>
  <c r="O507" i="1" s="1"/>
  <c r="Q507" i="1" s="1"/>
  <c r="B507" i="1" s="1"/>
  <c r="K508" i="1"/>
  <c r="J521" i="1"/>
  <c r="I512" i="1" l="1"/>
  <c r="U513" i="1"/>
  <c r="R512" i="1"/>
  <c r="S512" i="1" s="1"/>
  <c r="C513" i="1" s="1"/>
  <c r="T513" i="1"/>
  <c r="H513" i="1"/>
  <c r="L508" i="1"/>
  <c r="M508" i="1" s="1"/>
  <c r="N508" i="1" s="1"/>
  <c r="O508" i="1" s="1"/>
  <c r="Q508" i="1" s="1"/>
  <c r="B508" i="1" s="1"/>
  <c r="K509" i="1"/>
  <c r="E512" i="1"/>
  <c r="F512" i="1" s="1"/>
  <c r="G513" i="1" s="1"/>
  <c r="P513" i="1"/>
  <c r="A514" i="1"/>
  <c r="D513" i="1"/>
  <c r="J522" i="1"/>
  <c r="I513" i="1" l="1"/>
  <c r="L509" i="1"/>
  <c r="M509" i="1" s="1"/>
  <c r="N509" i="1" s="1"/>
  <c r="O509" i="1" s="1"/>
  <c r="Q509" i="1" s="1"/>
  <c r="B509" i="1" s="1"/>
  <c r="K510" i="1"/>
  <c r="E513" i="1"/>
  <c r="F513" i="1" s="1"/>
  <c r="G514" i="1" s="1"/>
  <c r="P514" i="1"/>
  <c r="A515" i="1"/>
  <c r="D514" i="1"/>
  <c r="R513" i="1"/>
  <c r="S513" i="1" s="1"/>
  <c r="C514" i="1" s="1"/>
  <c r="T514" i="1"/>
  <c r="H514" i="1"/>
  <c r="U514" i="1"/>
  <c r="J523" i="1"/>
  <c r="I514" i="1" l="1"/>
  <c r="E514" i="1"/>
  <c r="F514" i="1" s="1"/>
  <c r="G515" i="1" s="1"/>
  <c r="D515" i="1"/>
  <c r="P515" i="1"/>
  <c r="A516" i="1"/>
  <c r="R514" i="1"/>
  <c r="S514" i="1" s="1"/>
  <c r="C515" i="1" s="1"/>
  <c r="T515" i="1"/>
  <c r="H515" i="1"/>
  <c r="U515" i="1"/>
  <c r="L510" i="1"/>
  <c r="M510" i="1" s="1"/>
  <c r="N510" i="1" s="1"/>
  <c r="O510" i="1" s="1"/>
  <c r="Q510" i="1" s="1"/>
  <c r="B510" i="1" s="1"/>
  <c r="K511" i="1"/>
  <c r="J524" i="1"/>
  <c r="I515" i="1" l="1"/>
  <c r="L511" i="1"/>
  <c r="M511" i="1" s="1"/>
  <c r="N511" i="1" s="1"/>
  <c r="O511" i="1" s="1"/>
  <c r="Q511" i="1" s="1"/>
  <c r="B511" i="1" s="1"/>
  <c r="K512" i="1"/>
  <c r="D516" i="1"/>
  <c r="P516" i="1"/>
  <c r="A517" i="1"/>
  <c r="U516" i="1"/>
  <c r="R515" i="1"/>
  <c r="S515" i="1" s="1"/>
  <c r="C516" i="1" s="1"/>
  <c r="T516" i="1"/>
  <c r="H516" i="1"/>
  <c r="E515" i="1"/>
  <c r="F515" i="1" s="1"/>
  <c r="G516" i="1" s="1"/>
  <c r="J525" i="1"/>
  <c r="I516" i="1" l="1"/>
  <c r="D517" i="1"/>
  <c r="P517" i="1"/>
  <c r="A518" i="1"/>
  <c r="H517" i="1"/>
  <c r="R516" i="1"/>
  <c r="S516" i="1" s="1"/>
  <c r="C517" i="1" s="1"/>
  <c r="T517" i="1"/>
  <c r="U517" i="1"/>
  <c r="E516" i="1"/>
  <c r="F516" i="1" s="1"/>
  <c r="G517" i="1" s="1"/>
  <c r="L512" i="1"/>
  <c r="M512" i="1" s="1"/>
  <c r="N512" i="1" s="1"/>
  <c r="O512" i="1" s="1"/>
  <c r="Q512" i="1" s="1"/>
  <c r="B512" i="1" s="1"/>
  <c r="K513" i="1"/>
  <c r="J526" i="1"/>
  <c r="I517" i="1" l="1"/>
  <c r="L513" i="1"/>
  <c r="M513" i="1" s="1"/>
  <c r="N513" i="1" s="1"/>
  <c r="O513" i="1" s="1"/>
  <c r="Q513" i="1" s="1"/>
  <c r="B513" i="1" s="1"/>
  <c r="K514" i="1"/>
  <c r="P518" i="1"/>
  <c r="D518" i="1"/>
  <c r="A519" i="1"/>
  <c r="U518" i="1"/>
  <c r="R517" i="1"/>
  <c r="S517" i="1" s="1"/>
  <c r="C518" i="1" s="1"/>
  <c r="T518" i="1"/>
  <c r="H518" i="1"/>
  <c r="E517" i="1"/>
  <c r="F517" i="1" s="1"/>
  <c r="G518" i="1" s="1"/>
  <c r="J527" i="1"/>
  <c r="I518" i="1" l="1"/>
  <c r="P519" i="1"/>
  <c r="A520" i="1"/>
  <c r="D519" i="1"/>
  <c r="E518" i="1"/>
  <c r="F518" i="1" s="1"/>
  <c r="G519" i="1" s="1"/>
  <c r="H519" i="1"/>
  <c r="U519" i="1"/>
  <c r="R518" i="1"/>
  <c r="S518" i="1" s="1"/>
  <c r="C519" i="1" s="1"/>
  <c r="T519" i="1"/>
  <c r="L514" i="1"/>
  <c r="M514" i="1" s="1"/>
  <c r="N514" i="1" s="1"/>
  <c r="O514" i="1" s="1"/>
  <c r="Q514" i="1" s="1"/>
  <c r="B514" i="1" s="1"/>
  <c r="K515" i="1"/>
  <c r="J528" i="1"/>
  <c r="I519" i="1" l="1"/>
  <c r="E519" i="1"/>
  <c r="F519" i="1" s="1"/>
  <c r="G520" i="1" s="1"/>
  <c r="P520" i="1"/>
  <c r="D520" i="1"/>
  <c r="A521" i="1"/>
  <c r="L515" i="1"/>
  <c r="M515" i="1" s="1"/>
  <c r="N515" i="1" s="1"/>
  <c r="O515" i="1" s="1"/>
  <c r="Q515" i="1" s="1"/>
  <c r="B515" i="1" s="1"/>
  <c r="K516" i="1"/>
  <c r="T520" i="1"/>
  <c r="U520" i="1"/>
  <c r="R519" i="1"/>
  <c r="S519" i="1" s="1"/>
  <c r="C520" i="1" s="1"/>
  <c r="H520" i="1"/>
  <c r="J529" i="1"/>
  <c r="I520" i="1" l="1"/>
  <c r="L516" i="1"/>
  <c r="M516" i="1" s="1"/>
  <c r="N516" i="1" s="1"/>
  <c r="O516" i="1" s="1"/>
  <c r="Q516" i="1" s="1"/>
  <c r="B516" i="1" s="1"/>
  <c r="K517" i="1"/>
  <c r="D521" i="1"/>
  <c r="P521" i="1"/>
  <c r="A522" i="1"/>
  <c r="E520" i="1"/>
  <c r="F520" i="1" s="1"/>
  <c r="G521" i="1" s="1"/>
  <c r="H521" i="1"/>
  <c r="U521" i="1"/>
  <c r="R520" i="1"/>
  <c r="S520" i="1" s="1"/>
  <c r="C521" i="1" s="1"/>
  <c r="T521" i="1"/>
  <c r="J530" i="1"/>
  <c r="I521" i="1" l="1"/>
  <c r="P522" i="1"/>
  <c r="A523" i="1"/>
  <c r="D522" i="1"/>
  <c r="U522" i="1"/>
  <c r="R521" i="1"/>
  <c r="S521" i="1" s="1"/>
  <c r="C522" i="1" s="1"/>
  <c r="T522" i="1"/>
  <c r="H522" i="1"/>
  <c r="E521" i="1"/>
  <c r="F521" i="1" s="1"/>
  <c r="G522" i="1" s="1"/>
  <c r="L517" i="1"/>
  <c r="M517" i="1" s="1"/>
  <c r="N517" i="1" s="1"/>
  <c r="O517" i="1" s="1"/>
  <c r="Q517" i="1" s="1"/>
  <c r="B517" i="1" s="1"/>
  <c r="K518" i="1"/>
  <c r="J531" i="1"/>
  <c r="I522" i="1" l="1"/>
  <c r="L518" i="1"/>
  <c r="M518" i="1" s="1"/>
  <c r="N518" i="1" s="1"/>
  <c r="O518" i="1" s="1"/>
  <c r="Q518" i="1" s="1"/>
  <c r="B518" i="1" s="1"/>
  <c r="K519" i="1"/>
  <c r="E522" i="1"/>
  <c r="F522" i="1" s="1"/>
  <c r="G523" i="1" s="1"/>
  <c r="P523" i="1"/>
  <c r="A524" i="1"/>
  <c r="D523" i="1"/>
  <c r="H523" i="1"/>
  <c r="R522" i="1"/>
  <c r="S522" i="1" s="1"/>
  <c r="C523" i="1" s="1"/>
  <c r="T523" i="1"/>
  <c r="U523" i="1"/>
  <c r="J532" i="1"/>
  <c r="I523" i="1" l="1"/>
  <c r="E523" i="1"/>
  <c r="F523" i="1" s="1"/>
  <c r="G524" i="1" s="1"/>
  <c r="A525" i="1"/>
  <c r="P524" i="1"/>
  <c r="D524" i="1"/>
  <c r="H524" i="1"/>
  <c r="U524" i="1"/>
  <c r="R523" i="1"/>
  <c r="S523" i="1" s="1"/>
  <c r="C524" i="1" s="1"/>
  <c r="T524" i="1"/>
  <c r="L519" i="1"/>
  <c r="M519" i="1" s="1"/>
  <c r="N519" i="1" s="1"/>
  <c r="O519" i="1" s="1"/>
  <c r="Q519" i="1" s="1"/>
  <c r="B519" i="1" s="1"/>
  <c r="K520" i="1"/>
  <c r="J533" i="1"/>
  <c r="I524" i="1" l="1"/>
  <c r="L520" i="1"/>
  <c r="M520" i="1" s="1"/>
  <c r="N520" i="1" s="1"/>
  <c r="O520" i="1" s="1"/>
  <c r="Q520" i="1" s="1"/>
  <c r="B520" i="1" s="1"/>
  <c r="K521" i="1"/>
  <c r="E524" i="1"/>
  <c r="F524" i="1" s="1"/>
  <c r="G525" i="1" s="1"/>
  <c r="T525" i="1"/>
  <c r="R524" i="1"/>
  <c r="S524" i="1" s="1"/>
  <c r="C525" i="1" s="1"/>
  <c r="H525" i="1"/>
  <c r="U525" i="1"/>
  <c r="P525" i="1"/>
  <c r="D525" i="1"/>
  <c r="A526" i="1"/>
  <c r="J534" i="1"/>
  <c r="I525" i="1" l="1"/>
  <c r="D526" i="1"/>
  <c r="P526" i="1"/>
  <c r="A527" i="1"/>
  <c r="E525" i="1"/>
  <c r="F525" i="1" s="1"/>
  <c r="G526" i="1" s="1"/>
  <c r="H526" i="1"/>
  <c r="R525" i="1"/>
  <c r="S525" i="1" s="1"/>
  <c r="C526" i="1" s="1"/>
  <c r="U526" i="1"/>
  <c r="T526" i="1"/>
  <c r="L521" i="1"/>
  <c r="M521" i="1" s="1"/>
  <c r="N521" i="1" s="1"/>
  <c r="O521" i="1" s="1"/>
  <c r="Q521" i="1" s="1"/>
  <c r="B521" i="1" s="1"/>
  <c r="K522" i="1"/>
  <c r="J535" i="1"/>
  <c r="I526" i="1" l="1"/>
  <c r="L522" i="1"/>
  <c r="M522" i="1" s="1"/>
  <c r="N522" i="1" s="1"/>
  <c r="O522" i="1" s="1"/>
  <c r="Q522" i="1" s="1"/>
  <c r="B522" i="1" s="1"/>
  <c r="K523" i="1"/>
  <c r="P527" i="1"/>
  <c r="D527" i="1"/>
  <c r="A528" i="1"/>
  <c r="H527" i="1"/>
  <c r="U527" i="1"/>
  <c r="T527" i="1"/>
  <c r="R526" i="1"/>
  <c r="S526" i="1" s="1"/>
  <c r="C527" i="1" s="1"/>
  <c r="E526" i="1"/>
  <c r="F526" i="1" s="1"/>
  <c r="G527" i="1" s="1"/>
  <c r="J536" i="1"/>
  <c r="I527" i="1" l="1"/>
  <c r="D528" i="1"/>
  <c r="A529" i="1"/>
  <c r="P528" i="1"/>
  <c r="E527" i="1"/>
  <c r="F527" i="1" s="1"/>
  <c r="G528" i="1" s="1"/>
  <c r="R527" i="1"/>
  <c r="S527" i="1" s="1"/>
  <c r="C528" i="1" s="1"/>
  <c r="T528" i="1"/>
  <c r="H528" i="1"/>
  <c r="U528" i="1"/>
  <c r="L523" i="1"/>
  <c r="M523" i="1" s="1"/>
  <c r="N523" i="1" s="1"/>
  <c r="O523" i="1" s="1"/>
  <c r="Q523" i="1" s="1"/>
  <c r="B523" i="1" s="1"/>
  <c r="K524" i="1"/>
  <c r="J537" i="1"/>
  <c r="I528" i="1" l="1"/>
  <c r="L524" i="1"/>
  <c r="M524" i="1" s="1"/>
  <c r="N524" i="1" s="1"/>
  <c r="O524" i="1" s="1"/>
  <c r="Q524" i="1" s="1"/>
  <c r="B524" i="1" s="1"/>
  <c r="K525" i="1"/>
  <c r="T529" i="1"/>
  <c r="R528" i="1"/>
  <c r="S528" i="1" s="1"/>
  <c r="C529" i="1" s="1"/>
  <c r="H529" i="1"/>
  <c r="U529" i="1"/>
  <c r="D529" i="1"/>
  <c r="P529" i="1"/>
  <c r="A530" i="1"/>
  <c r="E528" i="1"/>
  <c r="F528" i="1" s="1"/>
  <c r="G529" i="1" s="1"/>
  <c r="J538" i="1"/>
  <c r="I529" i="1" l="1"/>
  <c r="R529" i="1"/>
  <c r="S529" i="1" s="1"/>
  <c r="C530" i="1" s="1"/>
  <c r="H530" i="1"/>
  <c r="U530" i="1"/>
  <c r="T530" i="1"/>
  <c r="D530" i="1"/>
  <c r="P530" i="1"/>
  <c r="A531" i="1"/>
  <c r="L525" i="1"/>
  <c r="M525" i="1" s="1"/>
  <c r="N525" i="1" s="1"/>
  <c r="O525" i="1" s="1"/>
  <c r="Q525" i="1" s="1"/>
  <c r="B525" i="1" s="1"/>
  <c r="K526" i="1"/>
  <c r="E529" i="1"/>
  <c r="F529" i="1" s="1"/>
  <c r="G530" i="1" s="1"/>
  <c r="J539" i="1"/>
  <c r="I530" i="1" l="1"/>
  <c r="E530" i="1"/>
  <c r="F530" i="1" s="1"/>
  <c r="G531" i="1" s="1"/>
  <c r="L526" i="1"/>
  <c r="M526" i="1" s="1"/>
  <c r="N526" i="1" s="1"/>
  <c r="O526" i="1" s="1"/>
  <c r="Q526" i="1" s="1"/>
  <c r="B526" i="1" s="1"/>
  <c r="K527" i="1"/>
  <c r="A532" i="1"/>
  <c r="D531" i="1"/>
  <c r="P531" i="1"/>
  <c r="H531" i="1"/>
  <c r="U531" i="1"/>
  <c r="R530" i="1"/>
  <c r="S530" i="1" s="1"/>
  <c r="C531" i="1" s="1"/>
  <c r="T531" i="1"/>
  <c r="J540" i="1"/>
  <c r="I531" i="1" l="1"/>
  <c r="H532" i="1"/>
  <c r="T532" i="1"/>
  <c r="U532" i="1"/>
  <c r="R531" i="1"/>
  <c r="S531" i="1" s="1"/>
  <c r="C532" i="1" s="1"/>
  <c r="E531" i="1"/>
  <c r="F531" i="1" s="1"/>
  <c r="G532" i="1" s="1"/>
  <c r="D532" i="1"/>
  <c r="P532" i="1"/>
  <c r="A533" i="1"/>
  <c r="L527" i="1"/>
  <c r="M527" i="1" s="1"/>
  <c r="N527" i="1" s="1"/>
  <c r="O527" i="1" s="1"/>
  <c r="Q527" i="1" s="1"/>
  <c r="B527" i="1" s="1"/>
  <c r="K528" i="1"/>
  <c r="J541" i="1"/>
  <c r="I532" i="1" l="1"/>
  <c r="E532" i="1"/>
  <c r="F532" i="1" s="1"/>
  <c r="G533" i="1" s="1"/>
  <c r="L528" i="1"/>
  <c r="M528" i="1" s="1"/>
  <c r="N528" i="1" s="1"/>
  <c r="O528" i="1" s="1"/>
  <c r="Q528" i="1" s="1"/>
  <c r="B528" i="1" s="1"/>
  <c r="K529" i="1"/>
  <c r="P533" i="1"/>
  <c r="D533" i="1"/>
  <c r="A534" i="1"/>
  <c r="H533" i="1"/>
  <c r="T533" i="1"/>
  <c r="R532" i="1"/>
  <c r="S532" i="1" s="1"/>
  <c r="C533" i="1" s="1"/>
  <c r="U533" i="1"/>
  <c r="J542" i="1"/>
  <c r="I533" i="1" l="1"/>
  <c r="D534" i="1"/>
  <c r="P534" i="1"/>
  <c r="A535" i="1"/>
  <c r="E533" i="1"/>
  <c r="F533" i="1" s="1"/>
  <c r="G534" i="1" s="1"/>
  <c r="T534" i="1"/>
  <c r="H534" i="1"/>
  <c r="U534" i="1"/>
  <c r="R533" i="1"/>
  <c r="S533" i="1" s="1"/>
  <c r="C534" i="1" s="1"/>
  <c r="L529" i="1"/>
  <c r="M529" i="1" s="1"/>
  <c r="N529" i="1" s="1"/>
  <c r="O529" i="1" s="1"/>
  <c r="Q529" i="1" s="1"/>
  <c r="B529" i="1" s="1"/>
  <c r="K530" i="1"/>
  <c r="J543" i="1"/>
  <c r="I534" i="1" l="1"/>
  <c r="L530" i="1"/>
  <c r="M530" i="1" s="1"/>
  <c r="N530" i="1" s="1"/>
  <c r="O530" i="1" s="1"/>
  <c r="Q530" i="1" s="1"/>
  <c r="B530" i="1" s="1"/>
  <c r="K531" i="1"/>
  <c r="A536" i="1"/>
  <c r="D535" i="1"/>
  <c r="P535" i="1"/>
  <c r="R534" i="1"/>
  <c r="S534" i="1" s="1"/>
  <c r="C535" i="1" s="1"/>
  <c r="T535" i="1"/>
  <c r="H535" i="1"/>
  <c r="U535" i="1"/>
  <c r="E534" i="1"/>
  <c r="F534" i="1" s="1"/>
  <c r="G535" i="1" s="1"/>
  <c r="J544" i="1"/>
  <c r="I535" i="1" l="1"/>
  <c r="H536" i="1"/>
  <c r="U536" i="1"/>
  <c r="R535" i="1"/>
  <c r="S535" i="1" s="1"/>
  <c r="C536" i="1" s="1"/>
  <c r="T536" i="1"/>
  <c r="E535" i="1"/>
  <c r="F535" i="1" s="1"/>
  <c r="G536" i="1" s="1"/>
  <c r="D536" i="1"/>
  <c r="A537" i="1"/>
  <c r="P536" i="1"/>
  <c r="L531" i="1"/>
  <c r="M531" i="1" s="1"/>
  <c r="N531" i="1" s="1"/>
  <c r="O531" i="1" s="1"/>
  <c r="Q531" i="1" s="1"/>
  <c r="B531" i="1" s="1"/>
  <c r="K532" i="1"/>
  <c r="J545" i="1"/>
  <c r="I536" i="1" l="1"/>
  <c r="L532" i="1"/>
  <c r="M532" i="1" s="1"/>
  <c r="N532" i="1" s="1"/>
  <c r="O532" i="1" s="1"/>
  <c r="Q532" i="1" s="1"/>
  <c r="B532" i="1" s="1"/>
  <c r="K533" i="1"/>
  <c r="R536" i="1"/>
  <c r="S536" i="1" s="1"/>
  <c r="C537" i="1" s="1"/>
  <c r="T537" i="1"/>
  <c r="H537" i="1"/>
  <c r="U537" i="1"/>
  <c r="P537" i="1"/>
  <c r="A538" i="1"/>
  <c r="D537" i="1"/>
  <c r="E536" i="1"/>
  <c r="F536" i="1" s="1"/>
  <c r="G537" i="1" s="1"/>
  <c r="J546" i="1"/>
  <c r="I537" i="1" l="1"/>
  <c r="D538" i="1"/>
  <c r="A539" i="1"/>
  <c r="P538" i="1"/>
  <c r="E537" i="1"/>
  <c r="F537" i="1" s="1"/>
  <c r="G538" i="1" s="1"/>
  <c r="L533" i="1"/>
  <c r="M533" i="1" s="1"/>
  <c r="N533" i="1" s="1"/>
  <c r="O533" i="1" s="1"/>
  <c r="Q533" i="1" s="1"/>
  <c r="B533" i="1" s="1"/>
  <c r="K534" i="1"/>
  <c r="R537" i="1"/>
  <c r="S537" i="1" s="1"/>
  <c r="C538" i="1" s="1"/>
  <c r="T538" i="1"/>
  <c r="H538" i="1"/>
  <c r="U538" i="1"/>
  <c r="J547" i="1"/>
  <c r="I538" i="1" l="1"/>
  <c r="L534" i="1"/>
  <c r="M534" i="1" s="1"/>
  <c r="N534" i="1" s="1"/>
  <c r="O534" i="1" s="1"/>
  <c r="Q534" i="1" s="1"/>
  <c r="B534" i="1" s="1"/>
  <c r="K535" i="1"/>
  <c r="U539" i="1"/>
  <c r="R538" i="1"/>
  <c r="S538" i="1" s="1"/>
  <c r="C539" i="1" s="1"/>
  <c r="T539" i="1"/>
  <c r="H539" i="1"/>
  <c r="A540" i="1"/>
  <c r="D539" i="1"/>
  <c r="P539" i="1"/>
  <c r="E538" i="1"/>
  <c r="F538" i="1" s="1"/>
  <c r="G539" i="1" s="1"/>
  <c r="J548" i="1"/>
  <c r="I539" i="1" l="1"/>
  <c r="E539" i="1"/>
  <c r="F539" i="1" s="1"/>
  <c r="G540" i="1" s="1"/>
  <c r="H540" i="1"/>
  <c r="U540" i="1"/>
  <c r="R539" i="1"/>
  <c r="S539" i="1" s="1"/>
  <c r="C540" i="1" s="1"/>
  <c r="T540" i="1"/>
  <c r="L535" i="1"/>
  <c r="M535" i="1" s="1"/>
  <c r="N535" i="1" s="1"/>
  <c r="O535" i="1" s="1"/>
  <c r="Q535" i="1" s="1"/>
  <c r="B535" i="1" s="1"/>
  <c r="K536" i="1"/>
  <c r="P540" i="1"/>
  <c r="D540" i="1"/>
  <c r="A541" i="1"/>
  <c r="J549" i="1"/>
  <c r="I540" i="1" l="1"/>
  <c r="L536" i="1"/>
  <c r="M536" i="1" s="1"/>
  <c r="N536" i="1" s="1"/>
  <c r="O536" i="1" s="1"/>
  <c r="Q536" i="1" s="1"/>
  <c r="B536" i="1" s="1"/>
  <c r="K537" i="1"/>
  <c r="P541" i="1"/>
  <c r="A542" i="1"/>
  <c r="D541" i="1"/>
  <c r="E540" i="1"/>
  <c r="F540" i="1" s="1"/>
  <c r="G541" i="1" s="1"/>
  <c r="R540" i="1"/>
  <c r="S540" i="1" s="1"/>
  <c r="C541" i="1" s="1"/>
  <c r="H541" i="1"/>
  <c r="T541" i="1"/>
  <c r="U541" i="1"/>
  <c r="J550" i="1"/>
  <c r="I541" i="1" l="1"/>
  <c r="E541" i="1"/>
  <c r="F541" i="1" s="1"/>
  <c r="G542" i="1" s="1"/>
  <c r="D542" i="1"/>
  <c r="P542" i="1"/>
  <c r="A543" i="1"/>
  <c r="T542" i="1"/>
  <c r="R541" i="1"/>
  <c r="S541" i="1" s="1"/>
  <c r="C542" i="1" s="1"/>
  <c r="H542" i="1"/>
  <c r="U542" i="1"/>
  <c r="L537" i="1"/>
  <c r="M537" i="1" s="1"/>
  <c r="N537" i="1" s="1"/>
  <c r="O537" i="1" s="1"/>
  <c r="Q537" i="1" s="1"/>
  <c r="B537" i="1" s="1"/>
  <c r="K538" i="1"/>
  <c r="J551" i="1"/>
  <c r="I542" i="1" l="1"/>
  <c r="A544" i="1"/>
  <c r="P543" i="1"/>
  <c r="D543" i="1"/>
  <c r="L538" i="1"/>
  <c r="M538" i="1" s="1"/>
  <c r="N538" i="1" s="1"/>
  <c r="O538" i="1" s="1"/>
  <c r="Q538" i="1" s="1"/>
  <c r="B538" i="1" s="1"/>
  <c r="K539" i="1"/>
  <c r="U543" i="1"/>
  <c r="R542" i="1"/>
  <c r="S542" i="1" s="1"/>
  <c r="C543" i="1" s="1"/>
  <c r="T543" i="1"/>
  <c r="H543" i="1"/>
  <c r="E542" i="1"/>
  <c r="F542" i="1" s="1"/>
  <c r="G543" i="1" s="1"/>
  <c r="I543" i="1" s="1"/>
  <c r="J552" i="1"/>
  <c r="L539" i="1" l="1"/>
  <c r="M539" i="1" s="1"/>
  <c r="N539" i="1" s="1"/>
  <c r="O539" i="1" s="1"/>
  <c r="Q539" i="1" s="1"/>
  <c r="B539" i="1" s="1"/>
  <c r="K540" i="1"/>
  <c r="E543" i="1"/>
  <c r="F543" i="1" s="1"/>
  <c r="G544" i="1" s="1"/>
  <c r="R543" i="1"/>
  <c r="S543" i="1" s="1"/>
  <c r="C544" i="1" s="1"/>
  <c r="T544" i="1"/>
  <c r="H544" i="1"/>
  <c r="U544" i="1"/>
  <c r="A545" i="1"/>
  <c r="P544" i="1"/>
  <c r="D544" i="1"/>
  <c r="J553" i="1"/>
  <c r="I544" i="1" l="1"/>
  <c r="H545" i="1"/>
  <c r="T545" i="1"/>
  <c r="U545" i="1"/>
  <c r="R544" i="1"/>
  <c r="S544" i="1" s="1"/>
  <c r="C545" i="1" s="1"/>
  <c r="E544" i="1"/>
  <c r="F544" i="1" s="1"/>
  <c r="G545" i="1" s="1"/>
  <c r="A546" i="1"/>
  <c r="D545" i="1"/>
  <c r="P545" i="1"/>
  <c r="L540" i="1"/>
  <c r="M540" i="1" s="1"/>
  <c r="N540" i="1" s="1"/>
  <c r="O540" i="1" s="1"/>
  <c r="Q540" i="1" s="1"/>
  <c r="B540" i="1" s="1"/>
  <c r="K541" i="1"/>
  <c r="J554" i="1"/>
  <c r="I545" i="1" l="1"/>
  <c r="L541" i="1"/>
  <c r="M541" i="1" s="1"/>
  <c r="N541" i="1" s="1"/>
  <c r="O541" i="1" s="1"/>
  <c r="Q541" i="1" s="1"/>
  <c r="B541" i="1" s="1"/>
  <c r="K542" i="1"/>
  <c r="T546" i="1"/>
  <c r="H546" i="1"/>
  <c r="U546" i="1"/>
  <c r="R545" i="1"/>
  <c r="S545" i="1" s="1"/>
  <c r="C546" i="1" s="1"/>
  <c r="E545" i="1"/>
  <c r="F545" i="1" s="1"/>
  <c r="G546" i="1" s="1"/>
  <c r="A547" i="1"/>
  <c r="P546" i="1"/>
  <c r="D546" i="1"/>
  <c r="J555" i="1"/>
  <c r="I546" i="1" l="1"/>
  <c r="E546" i="1"/>
  <c r="F546" i="1" s="1"/>
  <c r="G547" i="1" s="1"/>
  <c r="H547" i="1"/>
  <c r="U547" i="1"/>
  <c r="R546" i="1"/>
  <c r="S546" i="1" s="1"/>
  <c r="C547" i="1" s="1"/>
  <c r="T547" i="1"/>
  <c r="P547" i="1"/>
  <c r="A548" i="1"/>
  <c r="D547" i="1"/>
  <c r="L542" i="1"/>
  <c r="M542" i="1" s="1"/>
  <c r="N542" i="1" s="1"/>
  <c r="O542" i="1" s="1"/>
  <c r="Q542" i="1" s="1"/>
  <c r="B542" i="1" s="1"/>
  <c r="K543" i="1"/>
  <c r="J556" i="1"/>
  <c r="I547" i="1" l="1"/>
  <c r="L543" i="1"/>
  <c r="M543" i="1" s="1"/>
  <c r="N543" i="1" s="1"/>
  <c r="O543" i="1" s="1"/>
  <c r="Q543" i="1" s="1"/>
  <c r="B543" i="1" s="1"/>
  <c r="K544" i="1"/>
  <c r="E547" i="1"/>
  <c r="F547" i="1" s="1"/>
  <c r="G548" i="1" s="1"/>
  <c r="D548" i="1"/>
  <c r="P548" i="1"/>
  <c r="A549" i="1"/>
  <c r="U548" i="1"/>
  <c r="R547" i="1"/>
  <c r="S547" i="1" s="1"/>
  <c r="C548" i="1" s="1"/>
  <c r="T548" i="1"/>
  <c r="H548" i="1"/>
  <c r="J557" i="1"/>
  <c r="I548" i="1" l="1"/>
  <c r="H549" i="1"/>
  <c r="U549" i="1"/>
  <c r="T549" i="1"/>
  <c r="R548" i="1"/>
  <c r="S548" i="1" s="1"/>
  <c r="C549" i="1" s="1"/>
  <c r="E548" i="1"/>
  <c r="F548" i="1" s="1"/>
  <c r="G549" i="1" s="1"/>
  <c r="D549" i="1"/>
  <c r="P549" i="1"/>
  <c r="A550" i="1"/>
  <c r="L544" i="1"/>
  <c r="M544" i="1" s="1"/>
  <c r="N544" i="1" s="1"/>
  <c r="O544" i="1" s="1"/>
  <c r="Q544" i="1" s="1"/>
  <c r="B544" i="1" s="1"/>
  <c r="K545" i="1"/>
  <c r="J558" i="1"/>
  <c r="I549" i="1" l="1"/>
  <c r="L545" i="1"/>
  <c r="M545" i="1" s="1"/>
  <c r="N545" i="1" s="1"/>
  <c r="O545" i="1" s="1"/>
  <c r="Q545" i="1" s="1"/>
  <c r="B545" i="1" s="1"/>
  <c r="K546" i="1"/>
  <c r="P550" i="1"/>
  <c r="A551" i="1"/>
  <c r="D550" i="1"/>
  <c r="H550" i="1"/>
  <c r="U550" i="1"/>
  <c r="R549" i="1"/>
  <c r="S549" i="1" s="1"/>
  <c r="C550" i="1" s="1"/>
  <c r="T550" i="1"/>
  <c r="E549" i="1"/>
  <c r="F549" i="1" s="1"/>
  <c r="G550" i="1" s="1"/>
  <c r="J559" i="1"/>
  <c r="I550" i="1" l="1"/>
  <c r="E550" i="1"/>
  <c r="F550" i="1" s="1"/>
  <c r="G551" i="1" s="1"/>
  <c r="I551" i="1" s="1"/>
  <c r="D551" i="1"/>
  <c r="P551" i="1"/>
  <c r="A552" i="1"/>
  <c r="R550" i="1"/>
  <c r="S550" i="1" s="1"/>
  <c r="C551" i="1" s="1"/>
  <c r="T551" i="1"/>
  <c r="U551" i="1"/>
  <c r="H551" i="1"/>
  <c r="L546" i="1"/>
  <c r="M546" i="1" s="1"/>
  <c r="N546" i="1" s="1"/>
  <c r="O546" i="1" s="1"/>
  <c r="Q546" i="1" s="1"/>
  <c r="B546" i="1" s="1"/>
  <c r="K547" i="1"/>
  <c r="J560" i="1"/>
  <c r="L547" i="1" l="1"/>
  <c r="M547" i="1" s="1"/>
  <c r="N547" i="1" s="1"/>
  <c r="O547" i="1" s="1"/>
  <c r="Q547" i="1" s="1"/>
  <c r="B547" i="1" s="1"/>
  <c r="K548" i="1"/>
  <c r="P552" i="1"/>
  <c r="A553" i="1"/>
  <c r="D552" i="1"/>
  <c r="H552" i="1"/>
  <c r="U552" i="1"/>
  <c r="R551" i="1"/>
  <c r="S551" i="1" s="1"/>
  <c r="C552" i="1" s="1"/>
  <c r="T552" i="1"/>
  <c r="E551" i="1"/>
  <c r="F551" i="1" s="1"/>
  <c r="G552" i="1" s="1"/>
  <c r="J561" i="1"/>
  <c r="I552" i="1" l="1"/>
  <c r="E552" i="1"/>
  <c r="F552" i="1" s="1"/>
  <c r="G553" i="1" s="1"/>
  <c r="A554" i="1"/>
  <c r="P553" i="1"/>
  <c r="D553" i="1"/>
  <c r="U553" i="1"/>
  <c r="T553" i="1"/>
  <c r="H553" i="1"/>
  <c r="R552" i="1"/>
  <c r="S552" i="1" s="1"/>
  <c r="C553" i="1" s="1"/>
  <c r="L548" i="1"/>
  <c r="M548" i="1" s="1"/>
  <c r="N548" i="1" s="1"/>
  <c r="O548" i="1" s="1"/>
  <c r="Q548" i="1" s="1"/>
  <c r="B548" i="1" s="1"/>
  <c r="K549" i="1"/>
  <c r="J562" i="1"/>
  <c r="I553" i="1" l="1"/>
  <c r="E553" i="1"/>
  <c r="F553" i="1" s="1"/>
  <c r="G554" i="1" s="1"/>
  <c r="L549" i="1"/>
  <c r="M549" i="1" s="1"/>
  <c r="N549" i="1" s="1"/>
  <c r="O549" i="1" s="1"/>
  <c r="Q549" i="1" s="1"/>
  <c r="B549" i="1" s="1"/>
  <c r="K550" i="1"/>
  <c r="H554" i="1"/>
  <c r="U554" i="1"/>
  <c r="R553" i="1"/>
  <c r="S553" i="1" s="1"/>
  <c r="C554" i="1" s="1"/>
  <c r="T554" i="1"/>
  <c r="A555" i="1"/>
  <c r="D554" i="1"/>
  <c r="P554" i="1"/>
  <c r="J563" i="1"/>
  <c r="I554" i="1" l="1"/>
  <c r="E554" i="1"/>
  <c r="F554" i="1" s="1"/>
  <c r="G555" i="1" s="1"/>
  <c r="H555" i="1"/>
  <c r="U555" i="1"/>
  <c r="R554" i="1"/>
  <c r="S554" i="1" s="1"/>
  <c r="C555" i="1" s="1"/>
  <c r="T555" i="1"/>
  <c r="L550" i="1"/>
  <c r="M550" i="1" s="1"/>
  <c r="N550" i="1" s="1"/>
  <c r="O550" i="1" s="1"/>
  <c r="Q550" i="1" s="1"/>
  <c r="B550" i="1" s="1"/>
  <c r="K551" i="1"/>
  <c r="A556" i="1"/>
  <c r="D555" i="1"/>
  <c r="P555" i="1"/>
  <c r="J564" i="1"/>
  <c r="I555" i="1" l="1"/>
  <c r="U556" i="1"/>
  <c r="R555" i="1"/>
  <c r="S555" i="1" s="1"/>
  <c r="C556" i="1" s="1"/>
  <c r="T556" i="1"/>
  <c r="H556" i="1"/>
  <c r="E555" i="1"/>
  <c r="F555" i="1" s="1"/>
  <c r="G556" i="1" s="1"/>
  <c r="D556" i="1"/>
  <c r="A557" i="1"/>
  <c r="P556" i="1"/>
  <c r="L551" i="1"/>
  <c r="M551" i="1" s="1"/>
  <c r="N551" i="1" s="1"/>
  <c r="O551" i="1" s="1"/>
  <c r="Q551" i="1" s="1"/>
  <c r="B551" i="1" s="1"/>
  <c r="K552" i="1"/>
  <c r="J565" i="1"/>
  <c r="I556" i="1" l="1"/>
  <c r="L552" i="1"/>
  <c r="M552" i="1" s="1"/>
  <c r="N552" i="1" s="1"/>
  <c r="O552" i="1" s="1"/>
  <c r="Q552" i="1" s="1"/>
  <c r="B552" i="1" s="1"/>
  <c r="K553" i="1"/>
  <c r="T557" i="1"/>
  <c r="H557" i="1"/>
  <c r="R556" i="1"/>
  <c r="S556" i="1" s="1"/>
  <c r="C557" i="1" s="1"/>
  <c r="U557" i="1"/>
  <c r="P557" i="1"/>
  <c r="A558" i="1"/>
  <c r="D557" i="1"/>
  <c r="E556" i="1"/>
  <c r="F556" i="1" s="1"/>
  <c r="G557" i="1" s="1"/>
  <c r="J566" i="1"/>
  <c r="I557" i="1" l="1"/>
  <c r="P558" i="1"/>
  <c r="A559" i="1"/>
  <c r="D558" i="1"/>
  <c r="E557" i="1"/>
  <c r="F557" i="1" s="1"/>
  <c r="G558" i="1" s="1"/>
  <c r="L553" i="1"/>
  <c r="M553" i="1" s="1"/>
  <c r="N553" i="1" s="1"/>
  <c r="O553" i="1" s="1"/>
  <c r="Q553" i="1" s="1"/>
  <c r="B553" i="1" s="1"/>
  <c r="K554" i="1"/>
  <c r="H558" i="1"/>
  <c r="R557" i="1"/>
  <c r="S557" i="1" s="1"/>
  <c r="C558" i="1" s="1"/>
  <c r="U558" i="1"/>
  <c r="T558" i="1"/>
  <c r="J567" i="1"/>
  <c r="I558" i="1" l="1"/>
  <c r="L554" i="1"/>
  <c r="M554" i="1" s="1"/>
  <c r="N554" i="1" s="1"/>
  <c r="O554" i="1" s="1"/>
  <c r="Q554" i="1" s="1"/>
  <c r="B554" i="1" s="1"/>
  <c r="K555" i="1"/>
  <c r="E558" i="1"/>
  <c r="F558" i="1" s="1"/>
  <c r="G559" i="1" s="1"/>
  <c r="D559" i="1"/>
  <c r="A560" i="1"/>
  <c r="P559" i="1"/>
  <c r="R558" i="1"/>
  <c r="S558" i="1" s="1"/>
  <c r="C559" i="1" s="1"/>
  <c r="T559" i="1"/>
  <c r="H559" i="1"/>
  <c r="U559" i="1"/>
  <c r="J568" i="1"/>
  <c r="I559" i="1" l="1"/>
  <c r="P560" i="1"/>
  <c r="A561" i="1"/>
  <c r="D560" i="1"/>
  <c r="E559" i="1"/>
  <c r="F559" i="1" s="1"/>
  <c r="G560" i="1" s="1"/>
  <c r="T560" i="1"/>
  <c r="H560" i="1"/>
  <c r="U560" i="1"/>
  <c r="R559" i="1"/>
  <c r="S559" i="1" s="1"/>
  <c r="C560" i="1" s="1"/>
  <c r="L555" i="1"/>
  <c r="M555" i="1" s="1"/>
  <c r="N555" i="1" s="1"/>
  <c r="O555" i="1" s="1"/>
  <c r="Q555" i="1" s="1"/>
  <c r="B555" i="1" s="1"/>
  <c r="K556" i="1"/>
  <c r="J569" i="1"/>
  <c r="I560" i="1" l="1"/>
  <c r="L556" i="1"/>
  <c r="M556" i="1" s="1"/>
  <c r="N556" i="1" s="1"/>
  <c r="O556" i="1" s="1"/>
  <c r="Q556" i="1" s="1"/>
  <c r="B556" i="1" s="1"/>
  <c r="K557" i="1"/>
  <c r="E560" i="1"/>
  <c r="F560" i="1" s="1"/>
  <c r="G561" i="1" s="1"/>
  <c r="D561" i="1"/>
  <c r="A562" i="1"/>
  <c r="P561" i="1"/>
  <c r="T561" i="1"/>
  <c r="H561" i="1"/>
  <c r="U561" i="1"/>
  <c r="R560" i="1"/>
  <c r="S560" i="1" s="1"/>
  <c r="C561" i="1" s="1"/>
  <c r="J570" i="1"/>
  <c r="I561" i="1" l="1"/>
  <c r="P562" i="1"/>
  <c r="A563" i="1"/>
  <c r="D562" i="1"/>
  <c r="E561" i="1"/>
  <c r="F561" i="1" s="1"/>
  <c r="G562" i="1" s="1"/>
  <c r="H562" i="1"/>
  <c r="U562" i="1"/>
  <c r="R561" i="1"/>
  <c r="S561" i="1" s="1"/>
  <c r="C562" i="1" s="1"/>
  <c r="T562" i="1"/>
  <c r="L557" i="1"/>
  <c r="M557" i="1" s="1"/>
  <c r="N557" i="1" s="1"/>
  <c r="O557" i="1" s="1"/>
  <c r="Q557" i="1" s="1"/>
  <c r="B557" i="1" s="1"/>
  <c r="K558" i="1"/>
  <c r="J571" i="1"/>
  <c r="I562" i="1" l="1"/>
  <c r="E562" i="1"/>
  <c r="F562" i="1" s="1"/>
  <c r="G563" i="1" s="1"/>
  <c r="D563" i="1"/>
  <c r="A564" i="1"/>
  <c r="P563" i="1"/>
  <c r="L558" i="1"/>
  <c r="M558" i="1" s="1"/>
  <c r="N558" i="1" s="1"/>
  <c r="O558" i="1" s="1"/>
  <c r="Q558" i="1" s="1"/>
  <c r="B558" i="1" s="1"/>
  <c r="K559" i="1"/>
  <c r="R562" i="1"/>
  <c r="S562" i="1" s="1"/>
  <c r="C563" i="1" s="1"/>
  <c r="T563" i="1"/>
  <c r="H563" i="1"/>
  <c r="U563" i="1"/>
  <c r="J572" i="1"/>
  <c r="I563" i="1" l="1"/>
  <c r="U564" i="1"/>
  <c r="T564" i="1"/>
  <c r="H564" i="1"/>
  <c r="R563" i="1"/>
  <c r="S563" i="1" s="1"/>
  <c r="C564" i="1" s="1"/>
  <c r="A565" i="1"/>
  <c r="D564" i="1"/>
  <c r="P564" i="1"/>
  <c r="E563" i="1"/>
  <c r="F563" i="1" s="1"/>
  <c r="G564" i="1" s="1"/>
  <c r="L559" i="1"/>
  <c r="M559" i="1" s="1"/>
  <c r="N559" i="1" s="1"/>
  <c r="O559" i="1" s="1"/>
  <c r="Q559" i="1" s="1"/>
  <c r="B559" i="1" s="1"/>
  <c r="K560" i="1"/>
  <c r="J573" i="1"/>
  <c r="I564" i="1" l="1"/>
  <c r="E564" i="1"/>
  <c r="F564" i="1" s="1"/>
  <c r="G565" i="1" s="1"/>
  <c r="L560" i="1"/>
  <c r="M560" i="1" s="1"/>
  <c r="N560" i="1" s="1"/>
  <c r="O560" i="1" s="1"/>
  <c r="Q560" i="1" s="1"/>
  <c r="B560" i="1" s="1"/>
  <c r="K561" i="1"/>
  <c r="A566" i="1"/>
  <c r="D565" i="1"/>
  <c r="P565" i="1"/>
  <c r="H565" i="1"/>
  <c r="U565" i="1"/>
  <c r="T565" i="1"/>
  <c r="R564" i="1"/>
  <c r="S564" i="1" s="1"/>
  <c r="C565" i="1" s="1"/>
  <c r="J574" i="1"/>
  <c r="I565" i="1" l="1"/>
  <c r="H566" i="1"/>
  <c r="U566" i="1"/>
  <c r="R565" i="1"/>
  <c r="S565" i="1" s="1"/>
  <c r="C566" i="1" s="1"/>
  <c r="T566" i="1"/>
  <c r="E565" i="1"/>
  <c r="F565" i="1" s="1"/>
  <c r="G566" i="1" s="1"/>
  <c r="D566" i="1"/>
  <c r="A567" i="1"/>
  <c r="P566" i="1"/>
  <c r="L561" i="1"/>
  <c r="M561" i="1" s="1"/>
  <c r="N561" i="1" s="1"/>
  <c r="O561" i="1" s="1"/>
  <c r="Q561" i="1" s="1"/>
  <c r="B561" i="1" s="1"/>
  <c r="K562" i="1"/>
  <c r="J575" i="1"/>
  <c r="I566" i="1" l="1"/>
  <c r="L562" i="1"/>
  <c r="M562" i="1" s="1"/>
  <c r="N562" i="1" s="1"/>
  <c r="O562" i="1" s="1"/>
  <c r="Q562" i="1" s="1"/>
  <c r="B562" i="1" s="1"/>
  <c r="K563" i="1"/>
  <c r="E566" i="1"/>
  <c r="F566" i="1" s="1"/>
  <c r="G567" i="1" s="1"/>
  <c r="H567" i="1"/>
  <c r="U567" i="1"/>
  <c r="R566" i="1"/>
  <c r="S566" i="1" s="1"/>
  <c r="C567" i="1" s="1"/>
  <c r="T567" i="1"/>
  <c r="A568" i="1"/>
  <c r="D567" i="1"/>
  <c r="P567" i="1"/>
  <c r="J576" i="1"/>
  <c r="I567" i="1" l="1"/>
  <c r="R567" i="1"/>
  <c r="S567" i="1" s="1"/>
  <c r="C568" i="1" s="1"/>
  <c r="T568" i="1"/>
  <c r="H568" i="1"/>
  <c r="U568" i="1"/>
  <c r="E567" i="1"/>
  <c r="F567" i="1" s="1"/>
  <c r="G568" i="1" s="1"/>
  <c r="P568" i="1"/>
  <c r="A569" i="1"/>
  <c r="D568" i="1"/>
  <c r="L563" i="1"/>
  <c r="M563" i="1" s="1"/>
  <c r="N563" i="1" s="1"/>
  <c r="O563" i="1" s="1"/>
  <c r="Q563" i="1" s="1"/>
  <c r="B563" i="1" s="1"/>
  <c r="K564" i="1"/>
  <c r="J577" i="1"/>
  <c r="I568" i="1" l="1"/>
  <c r="L564" i="1"/>
  <c r="M564" i="1" s="1"/>
  <c r="N564" i="1" s="1"/>
  <c r="O564" i="1" s="1"/>
  <c r="Q564" i="1" s="1"/>
  <c r="B564" i="1" s="1"/>
  <c r="K565" i="1"/>
  <c r="E568" i="1"/>
  <c r="F568" i="1" s="1"/>
  <c r="G569" i="1" s="1"/>
  <c r="D569" i="1"/>
  <c r="P569" i="1"/>
  <c r="A570" i="1"/>
  <c r="R568" i="1"/>
  <c r="S568" i="1" s="1"/>
  <c r="C569" i="1" s="1"/>
  <c r="T569" i="1"/>
  <c r="H569" i="1"/>
  <c r="U569" i="1"/>
  <c r="J578" i="1"/>
  <c r="I569" i="1" l="1"/>
  <c r="T570" i="1"/>
  <c r="U570" i="1"/>
  <c r="R569" i="1"/>
  <c r="S569" i="1" s="1"/>
  <c r="C570" i="1" s="1"/>
  <c r="H570" i="1"/>
  <c r="E569" i="1"/>
  <c r="F569" i="1" s="1"/>
  <c r="G570" i="1" s="1"/>
  <c r="L565" i="1"/>
  <c r="M565" i="1" s="1"/>
  <c r="N565" i="1" s="1"/>
  <c r="O565" i="1" s="1"/>
  <c r="Q565" i="1" s="1"/>
  <c r="B565" i="1" s="1"/>
  <c r="K566" i="1"/>
  <c r="D570" i="1"/>
  <c r="P570" i="1"/>
  <c r="A571" i="1"/>
  <c r="J579" i="1"/>
  <c r="I570" i="1" l="1"/>
  <c r="A572" i="1"/>
  <c r="D571" i="1"/>
  <c r="P571" i="1"/>
  <c r="H571" i="1"/>
  <c r="U571" i="1"/>
  <c r="R570" i="1"/>
  <c r="S570" i="1" s="1"/>
  <c r="C571" i="1" s="1"/>
  <c r="T571" i="1"/>
  <c r="E570" i="1"/>
  <c r="F570" i="1" s="1"/>
  <c r="G571" i="1" s="1"/>
  <c r="L566" i="1"/>
  <c r="M566" i="1" s="1"/>
  <c r="N566" i="1" s="1"/>
  <c r="O566" i="1" s="1"/>
  <c r="Q566" i="1" s="1"/>
  <c r="B566" i="1" s="1"/>
  <c r="K567" i="1"/>
  <c r="J580" i="1"/>
  <c r="I571" i="1" l="1"/>
  <c r="L567" i="1"/>
  <c r="M567" i="1" s="1"/>
  <c r="N567" i="1" s="1"/>
  <c r="O567" i="1" s="1"/>
  <c r="Q567" i="1" s="1"/>
  <c r="B567" i="1" s="1"/>
  <c r="K568" i="1"/>
  <c r="U572" i="1"/>
  <c r="R571" i="1"/>
  <c r="S571" i="1" s="1"/>
  <c r="C572" i="1" s="1"/>
  <c r="T572" i="1"/>
  <c r="H572" i="1"/>
  <c r="E571" i="1"/>
  <c r="F571" i="1" s="1"/>
  <c r="G572" i="1" s="1"/>
  <c r="A573" i="1"/>
  <c r="D572" i="1"/>
  <c r="P572" i="1"/>
  <c r="J581" i="1"/>
  <c r="I572" i="1" l="1"/>
  <c r="H573" i="1"/>
  <c r="U573" i="1"/>
  <c r="R572" i="1"/>
  <c r="S572" i="1" s="1"/>
  <c r="C573" i="1" s="1"/>
  <c r="T573" i="1"/>
  <c r="E572" i="1"/>
  <c r="F572" i="1" s="1"/>
  <c r="G573" i="1" s="1"/>
  <c r="A574" i="1"/>
  <c r="D573" i="1"/>
  <c r="P573" i="1"/>
  <c r="L568" i="1"/>
  <c r="M568" i="1" s="1"/>
  <c r="N568" i="1" s="1"/>
  <c r="O568" i="1" s="1"/>
  <c r="Q568" i="1" s="1"/>
  <c r="B568" i="1" s="1"/>
  <c r="K569" i="1"/>
  <c r="J582" i="1"/>
  <c r="I573" i="1" l="1"/>
  <c r="A575" i="1"/>
  <c r="D574" i="1"/>
  <c r="P574" i="1"/>
  <c r="L569" i="1"/>
  <c r="M569" i="1" s="1"/>
  <c r="N569" i="1" s="1"/>
  <c r="O569" i="1" s="1"/>
  <c r="Q569" i="1" s="1"/>
  <c r="B569" i="1" s="1"/>
  <c r="K570" i="1"/>
  <c r="H574" i="1"/>
  <c r="U574" i="1"/>
  <c r="R573" i="1"/>
  <c r="S573" i="1" s="1"/>
  <c r="C574" i="1" s="1"/>
  <c r="T574" i="1"/>
  <c r="E573" i="1"/>
  <c r="F573" i="1" s="1"/>
  <c r="G574" i="1" s="1"/>
  <c r="J583" i="1"/>
  <c r="I574" i="1" l="1"/>
  <c r="L570" i="1"/>
  <c r="M570" i="1" s="1"/>
  <c r="N570" i="1" s="1"/>
  <c r="O570" i="1" s="1"/>
  <c r="Q570" i="1" s="1"/>
  <c r="B570" i="1" s="1"/>
  <c r="K571" i="1"/>
  <c r="H575" i="1"/>
  <c r="U575" i="1"/>
  <c r="R574" i="1"/>
  <c r="S574" i="1" s="1"/>
  <c r="C575" i="1" s="1"/>
  <c r="T575" i="1"/>
  <c r="E574" i="1"/>
  <c r="F574" i="1" s="1"/>
  <c r="G575" i="1" s="1"/>
  <c r="A576" i="1"/>
  <c r="D575" i="1"/>
  <c r="P575" i="1"/>
  <c r="J584" i="1"/>
  <c r="I575" i="1" l="1"/>
  <c r="T576" i="1"/>
  <c r="H576" i="1"/>
  <c r="U576" i="1"/>
  <c r="R575" i="1"/>
  <c r="S575" i="1" s="1"/>
  <c r="C576" i="1" s="1"/>
  <c r="E575" i="1"/>
  <c r="F575" i="1" s="1"/>
  <c r="G576" i="1" s="1"/>
  <c r="P576" i="1"/>
  <c r="A577" i="1"/>
  <c r="D576" i="1"/>
  <c r="L571" i="1"/>
  <c r="M571" i="1" s="1"/>
  <c r="N571" i="1" s="1"/>
  <c r="O571" i="1" s="1"/>
  <c r="Q571" i="1" s="1"/>
  <c r="B571" i="1" s="1"/>
  <c r="K572" i="1"/>
  <c r="J585" i="1"/>
  <c r="I576" i="1" l="1"/>
  <c r="H577" i="1"/>
  <c r="R576" i="1"/>
  <c r="S576" i="1" s="1"/>
  <c r="C577" i="1" s="1"/>
  <c r="T577" i="1"/>
  <c r="U577" i="1"/>
  <c r="L572" i="1"/>
  <c r="M572" i="1" s="1"/>
  <c r="N572" i="1" s="1"/>
  <c r="O572" i="1" s="1"/>
  <c r="Q572" i="1" s="1"/>
  <c r="B572" i="1" s="1"/>
  <c r="K573" i="1"/>
  <c r="E576" i="1"/>
  <c r="F576" i="1" s="1"/>
  <c r="G577" i="1" s="1"/>
  <c r="I577" i="1" s="1"/>
  <c r="D577" i="1"/>
  <c r="P577" i="1"/>
  <c r="A578" i="1"/>
  <c r="J586" i="1"/>
  <c r="L573" i="1" l="1"/>
  <c r="M573" i="1" s="1"/>
  <c r="N573" i="1" s="1"/>
  <c r="O573" i="1" s="1"/>
  <c r="Q573" i="1" s="1"/>
  <c r="B573" i="1" s="1"/>
  <c r="K574" i="1"/>
  <c r="D578" i="1"/>
  <c r="P578" i="1"/>
  <c r="A579" i="1"/>
  <c r="R577" i="1"/>
  <c r="S577" i="1" s="1"/>
  <c r="C578" i="1" s="1"/>
  <c r="U578" i="1"/>
  <c r="T578" i="1"/>
  <c r="H578" i="1"/>
  <c r="E577" i="1"/>
  <c r="F577" i="1" s="1"/>
  <c r="G578" i="1" s="1"/>
  <c r="J587" i="1"/>
  <c r="I578" i="1" l="1"/>
  <c r="P579" i="1"/>
  <c r="A580" i="1"/>
  <c r="D579" i="1"/>
  <c r="R578" i="1"/>
  <c r="S578" i="1" s="1"/>
  <c r="C579" i="1" s="1"/>
  <c r="T579" i="1"/>
  <c r="H579" i="1"/>
  <c r="U579" i="1"/>
  <c r="E578" i="1"/>
  <c r="F578" i="1" s="1"/>
  <c r="G579" i="1" s="1"/>
  <c r="L574" i="1"/>
  <c r="M574" i="1" s="1"/>
  <c r="N574" i="1" s="1"/>
  <c r="O574" i="1" s="1"/>
  <c r="Q574" i="1" s="1"/>
  <c r="B574" i="1" s="1"/>
  <c r="K575" i="1"/>
  <c r="J588" i="1"/>
  <c r="I579" i="1" l="1"/>
  <c r="L575" i="1"/>
  <c r="M575" i="1" s="1"/>
  <c r="N575" i="1" s="1"/>
  <c r="O575" i="1" s="1"/>
  <c r="Q575" i="1" s="1"/>
  <c r="B575" i="1" s="1"/>
  <c r="K576" i="1"/>
  <c r="E579" i="1"/>
  <c r="F579" i="1" s="1"/>
  <c r="G580" i="1" s="1"/>
  <c r="I580" i="1" s="1"/>
  <c r="D580" i="1"/>
  <c r="P580" i="1"/>
  <c r="A581" i="1"/>
  <c r="U580" i="1"/>
  <c r="R579" i="1"/>
  <c r="S579" i="1" s="1"/>
  <c r="C580" i="1" s="1"/>
  <c r="T580" i="1"/>
  <c r="H580" i="1"/>
  <c r="J589" i="1"/>
  <c r="P581" i="1" l="1"/>
  <c r="A582" i="1"/>
  <c r="D581" i="1"/>
  <c r="H581" i="1"/>
  <c r="U581" i="1"/>
  <c r="R580" i="1"/>
  <c r="S580" i="1" s="1"/>
  <c r="C581" i="1" s="1"/>
  <c r="T581" i="1"/>
  <c r="E580" i="1"/>
  <c r="F580" i="1" s="1"/>
  <c r="G581" i="1" s="1"/>
  <c r="L576" i="1"/>
  <c r="M576" i="1" s="1"/>
  <c r="N576" i="1" s="1"/>
  <c r="O576" i="1" s="1"/>
  <c r="Q576" i="1" s="1"/>
  <c r="B576" i="1" s="1"/>
  <c r="K577" i="1"/>
  <c r="J590" i="1"/>
  <c r="I581" i="1" l="1"/>
  <c r="L577" i="1"/>
  <c r="M577" i="1" s="1"/>
  <c r="N577" i="1" s="1"/>
  <c r="O577" i="1" s="1"/>
  <c r="Q577" i="1" s="1"/>
  <c r="B577" i="1" s="1"/>
  <c r="K578" i="1"/>
  <c r="E581" i="1"/>
  <c r="F581" i="1" s="1"/>
  <c r="G582" i="1" s="1"/>
  <c r="P582" i="1"/>
  <c r="A583" i="1"/>
  <c r="D582" i="1"/>
  <c r="H582" i="1"/>
  <c r="U582" i="1"/>
  <c r="R581" i="1"/>
  <c r="S581" i="1" s="1"/>
  <c r="C582" i="1" s="1"/>
  <c r="T582" i="1"/>
  <c r="J591" i="1"/>
  <c r="I582" i="1" l="1"/>
  <c r="E582" i="1"/>
  <c r="F582" i="1" s="1"/>
  <c r="G583" i="1" s="1"/>
  <c r="A584" i="1"/>
  <c r="P583" i="1"/>
  <c r="D583" i="1"/>
  <c r="H583" i="1"/>
  <c r="T583" i="1"/>
  <c r="R582" i="1"/>
  <c r="S582" i="1" s="1"/>
  <c r="C583" i="1" s="1"/>
  <c r="U583" i="1"/>
  <c r="L578" i="1"/>
  <c r="M578" i="1" s="1"/>
  <c r="N578" i="1" s="1"/>
  <c r="O578" i="1" s="1"/>
  <c r="Q578" i="1" s="1"/>
  <c r="B578" i="1" s="1"/>
  <c r="K579" i="1"/>
  <c r="J592" i="1"/>
  <c r="I583" i="1" l="1"/>
  <c r="L579" i="1"/>
  <c r="M579" i="1" s="1"/>
  <c r="N579" i="1" s="1"/>
  <c r="O579" i="1" s="1"/>
  <c r="Q579" i="1" s="1"/>
  <c r="B579" i="1" s="1"/>
  <c r="K580" i="1"/>
  <c r="E583" i="1"/>
  <c r="F583" i="1" s="1"/>
  <c r="G584" i="1" s="1"/>
  <c r="T584" i="1"/>
  <c r="U584" i="1"/>
  <c r="R583" i="1"/>
  <c r="S583" i="1" s="1"/>
  <c r="C584" i="1" s="1"/>
  <c r="H584" i="1"/>
  <c r="P584" i="1"/>
  <c r="A585" i="1"/>
  <c r="D584" i="1"/>
  <c r="J593" i="1"/>
  <c r="I584" i="1" l="1"/>
  <c r="E584" i="1"/>
  <c r="F584" i="1" s="1"/>
  <c r="G585" i="1" s="1"/>
  <c r="P585" i="1"/>
  <c r="A586" i="1"/>
  <c r="D585" i="1"/>
  <c r="U585" i="1"/>
  <c r="T585" i="1"/>
  <c r="H585" i="1"/>
  <c r="R584" i="1"/>
  <c r="S584" i="1" s="1"/>
  <c r="C585" i="1" s="1"/>
  <c r="L580" i="1"/>
  <c r="M580" i="1" s="1"/>
  <c r="N580" i="1" s="1"/>
  <c r="O580" i="1" s="1"/>
  <c r="Q580" i="1" s="1"/>
  <c r="B580" i="1" s="1"/>
  <c r="K581" i="1"/>
  <c r="J594" i="1"/>
  <c r="I585" i="1" l="1"/>
  <c r="L581" i="1"/>
  <c r="M581" i="1" s="1"/>
  <c r="N581" i="1" s="1"/>
  <c r="O581" i="1" s="1"/>
  <c r="Q581" i="1" s="1"/>
  <c r="B581" i="1" s="1"/>
  <c r="K582" i="1"/>
  <c r="E585" i="1"/>
  <c r="F585" i="1" s="1"/>
  <c r="G586" i="1" s="1"/>
  <c r="A587" i="1"/>
  <c r="D586" i="1"/>
  <c r="P586" i="1"/>
  <c r="T586" i="1"/>
  <c r="R585" i="1"/>
  <c r="S585" i="1" s="1"/>
  <c r="C586" i="1" s="1"/>
  <c r="U586" i="1"/>
  <c r="H586" i="1"/>
  <c r="J595" i="1"/>
  <c r="I586" i="1" l="1"/>
  <c r="H587" i="1"/>
  <c r="R586" i="1"/>
  <c r="S586" i="1" s="1"/>
  <c r="C587" i="1" s="1"/>
  <c r="T587" i="1"/>
  <c r="U587" i="1"/>
  <c r="E586" i="1"/>
  <c r="F586" i="1" s="1"/>
  <c r="G587" i="1" s="1"/>
  <c r="A588" i="1"/>
  <c r="D587" i="1"/>
  <c r="P587" i="1"/>
  <c r="L582" i="1"/>
  <c r="M582" i="1" s="1"/>
  <c r="N582" i="1" s="1"/>
  <c r="O582" i="1" s="1"/>
  <c r="Q582" i="1" s="1"/>
  <c r="B582" i="1" s="1"/>
  <c r="K583" i="1"/>
  <c r="J596" i="1"/>
  <c r="I587" i="1" l="1"/>
  <c r="L583" i="1"/>
  <c r="M583" i="1" s="1"/>
  <c r="N583" i="1" s="1"/>
  <c r="O583" i="1" s="1"/>
  <c r="Q583" i="1" s="1"/>
  <c r="B583" i="1" s="1"/>
  <c r="K584" i="1"/>
  <c r="T588" i="1"/>
  <c r="H588" i="1"/>
  <c r="R587" i="1"/>
  <c r="S587" i="1" s="1"/>
  <c r="C588" i="1" s="1"/>
  <c r="U588" i="1"/>
  <c r="E587" i="1"/>
  <c r="F587" i="1" s="1"/>
  <c r="G588" i="1" s="1"/>
  <c r="D588" i="1"/>
  <c r="P588" i="1"/>
  <c r="A589" i="1"/>
  <c r="J597" i="1"/>
  <c r="I588" i="1" l="1"/>
  <c r="D589" i="1"/>
  <c r="A590" i="1"/>
  <c r="P589" i="1"/>
  <c r="R588" i="1"/>
  <c r="S588" i="1" s="1"/>
  <c r="C589" i="1" s="1"/>
  <c r="H589" i="1"/>
  <c r="U589" i="1"/>
  <c r="T589" i="1"/>
  <c r="E588" i="1"/>
  <c r="F588" i="1" s="1"/>
  <c r="G589" i="1" s="1"/>
  <c r="L584" i="1"/>
  <c r="M584" i="1" s="1"/>
  <c r="N584" i="1" s="1"/>
  <c r="O584" i="1" s="1"/>
  <c r="Q584" i="1" s="1"/>
  <c r="B584" i="1" s="1"/>
  <c r="K585" i="1"/>
  <c r="J598" i="1"/>
  <c r="I589" i="1" l="1"/>
  <c r="L585" i="1"/>
  <c r="M585" i="1" s="1"/>
  <c r="N585" i="1" s="1"/>
  <c r="O585" i="1" s="1"/>
  <c r="Q585" i="1" s="1"/>
  <c r="B585" i="1" s="1"/>
  <c r="K586" i="1"/>
  <c r="R589" i="1"/>
  <c r="S589" i="1" s="1"/>
  <c r="C590" i="1" s="1"/>
  <c r="U590" i="1"/>
  <c r="H590" i="1"/>
  <c r="T590" i="1"/>
  <c r="D590" i="1"/>
  <c r="P590" i="1"/>
  <c r="A591" i="1"/>
  <c r="E589" i="1"/>
  <c r="F589" i="1" s="1"/>
  <c r="G590" i="1" s="1"/>
  <c r="J599" i="1"/>
  <c r="I590" i="1" l="1"/>
  <c r="H591" i="1"/>
  <c r="T591" i="1"/>
  <c r="U591" i="1"/>
  <c r="R590" i="1"/>
  <c r="S590" i="1" s="1"/>
  <c r="C591" i="1" s="1"/>
  <c r="D591" i="1"/>
  <c r="A592" i="1"/>
  <c r="P591" i="1"/>
  <c r="L586" i="1"/>
  <c r="M586" i="1" s="1"/>
  <c r="N586" i="1" s="1"/>
  <c r="O586" i="1" s="1"/>
  <c r="Q586" i="1" s="1"/>
  <c r="B586" i="1" s="1"/>
  <c r="K587" i="1"/>
  <c r="E590" i="1"/>
  <c r="F590" i="1" s="1"/>
  <c r="G591" i="1" s="1"/>
  <c r="J600" i="1"/>
  <c r="I591" i="1" l="1"/>
  <c r="E591" i="1"/>
  <c r="F591" i="1" s="1"/>
  <c r="G592" i="1" s="1"/>
  <c r="L587" i="1"/>
  <c r="M587" i="1" s="1"/>
  <c r="N587" i="1" s="1"/>
  <c r="O587" i="1" s="1"/>
  <c r="Q587" i="1" s="1"/>
  <c r="B587" i="1" s="1"/>
  <c r="K588" i="1"/>
  <c r="H592" i="1"/>
  <c r="U592" i="1"/>
  <c r="T592" i="1"/>
  <c r="R591" i="1"/>
  <c r="S591" i="1" s="1"/>
  <c r="C592" i="1" s="1"/>
  <c r="A593" i="1"/>
  <c r="D592" i="1"/>
  <c r="P592" i="1"/>
  <c r="J601" i="1"/>
  <c r="I592" i="1" l="1"/>
  <c r="E592" i="1"/>
  <c r="F592" i="1" s="1"/>
  <c r="G593" i="1" s="1"/>
  <c r="R592" i="1"/>
  <c r="S592" i="1" s="1"/>
  <c r="C593" i="1" s="1"/>
  <c r="U593" i="1"/>
  <c r="T593" i="1"/>
  <c r="H593" i="1"/>
  <c r="L588" i="1"/>
  <c r="M588" i="1" s="1"/>
  <c r="N588" i="1" s="1"/>
  <c r="O588" i="1" s="1"/>
  <c r="Q588" i="1" s="1"/>
  <c r="B588" i="1" s="1"/>
  <c r="K589" i="1"/>
  <c r="P593" i="1"/>
  <c r="A594" i="1"/>
  <c r="D593" i="1"/>
  <c r="J602" i="1"/>
  <c r="I593" i="1" l="1"/>
  <c r="L589" i="1"/>
  <c r="M589" i="1" s="1"/>
  <c r="N589" i="1" s="1"/>
  <c r="O589" i="1" s="1"/>
  <c r="Q589" i="1" s="1"/>
  <c r="B589" i="1" s="1"/>
  <c r="K590" i="1"/>
  <c r="E593" i="1"/>
  <c r="F593" i="1" s="1"/>
  <c r="G594" i="1" s="1"/>
  <c r="A595" i="1"/>
  <c r="D594" i="1"/>
  <c r="P594" i="1"/>
  <c r="T594" i="1"/>
  <c r="U594" i="1"/>
  <c r="R593" i="1"/>
  <c r="S593" i="1" s="1"/>
  <c r="C594" i="1" s="1"/>
  <c r="H594" i="1"/>
  <c r="J603" i="1"/>
  <c r="I594" i="1" l="1"/>
  <c r="U595" i="1"/>
  <c r="T595" i="1"/>
  <c r="H595" i="1"/>
  <c r="R594" i="1"/>
  <c r="S594" i="1" s="1"/>
  <c r="C595" i="1" s="1"/>
  <c r="E594" i="1"/>
  <c r="F594" i="1" s="1"/>
  <c r="G595" i="1" s="1"/>
  <c r="D595" i="1"/>
  <c r="A596" i="1"/>
  <c r="P595" i="1"/>
  <c r="L590" i="1"/>
  <c r="M590" i="1" s="1"/>
  <c r="N590" i="1" s="1"/>
  <c r="O590" i="1" s="1"/>
  <c r="Q590" i="1" s="1"/>
  <c r="B590" i="1" s="1"/>
  <c r="K591" i="1"/>
  <c r="J604" i="1"/>
  <c r="I595" i="1" l="1"/>
  <c r="E595" i="1"/>
  <c r="F595" i="1" s="1"/>
  <c r="G596" i="1" s="1"/>
  <c r="L591" i="1"/>
  <c r="M591" i="1" s="1"/>
  <c r="N591" i="1" s="1"/>
  <c r="O591" i="1" s="1"/>
  <c r="Q591" i="1" s="1"/>
  <c r="B591" i="1" s="1"/>
  <c r="K592" i="1"/>
  <c r="R595" i="1"/>
  <c r="S595" i="1" s="1"/>
  <c r="C596" i="1" s="1"/>
  <c r="T596" i="1"/>
  <c r="H596" i="1"/>
  <c r="U596" i="1"/>
  <c r="P596" i="1"/>
  <c r="D596" i="1"/>
  <c r="A597" i="1"/>
  <c r="J605" i="1"/>
  <c r="I596" i="1" l="1"/>
  <c r="A598" i="1"/>
  <c r="P597" i="1"/>
  <c r="D597" i="1"/>
  <c r="E596" i="1"/>
  <c r="F596" i="1" s="1"/>
  <c r="G597" i="1" s="1"/>
  <c r="L592" i="1"/>
  <c r="M592" i="1" s="1"/>
  <c r="N592" i="1" s="1"/>
  <c r="O592" i="1" s="1"/>
  <c r="Q592" i="1" s="1"/>
  <c r="B592" i="1" s="1"/>
  <c r="K593" i="1"/>
  <c r="U597" i="1"/>
  <c r="H597" i="1"/>
  <c r="R596" i="1"/>
  <c r="S596" i="1" s="1"/>
  <c r="C597" i="1" s="1"/>
  <c r="T597" i="1"/>
  <c r="J606" i="1"/>
  <c r="I597" i="1" l="1"/>
  <c r="L593" i="1"/>
  <c r="M593" i="1" s="1"/>
  <c r="N593" i="1" s="1"/>
  <c r="O593" i="1" s="1"/>
  <c r="Q593" i="1" s="1"/>
  <c r="B593" i="1" s="1"/>
  <c r="K594" i="1"/>
  <c r="E597" i="1"/>
  <c r="F597" i="1" s="1"/>
  <c r="G598" i="1" s="1"/>
  <c r="R597" i="1"/>
  <c r="S597" i="1" s="1"/>
  <c r="C598" i="1" s="1"/>
  <c r="U598" i="1"/>
  <c r="T598" i="1"/>
  <c r="H598" i="1"/>
  <c r="A599" i="1"/>
  <c r="D598" i="1"/>
  <c r="P598" i="1"/>
  <c r="J607" i="1"/>
  <c r="I598" i="1" l="1"/>
  <c r="E598" i="1"/>
  <c r="F598" i="1" s="1"/>
  <c r="G599" i="1" s="1"/>
  <c r="H599" i="1"/>
  <c r="U599" i="1"/>
  <c r="R598" i="1"/>
  <c r="S598" i="1" s="1"/>
  <c r="C599" i="1" s="1"/>
  <c r="T599" i="1"/>
  <c r="A600" i="1"/>
  <c r="P599" i="1"/>
  <c r="D599" i="1"/>
  <c r="L594" i="1"/>
  <c r="M594" i="1" s="1"/>
  <c r="N594" i="1" s="1"/>
  <c r="O594" i="1" s="1"/>
  <c r="Q594" i="1" s="1"/>
  <c r="B594" i="1" s="1"/>
  <c r="K595" i="1"/>
  <c r="J608" i="1"/>
  <c r="I599" i="1" l="1"/>
  <c r="R599" i="1"/>
  <c r="S599" i="1" s="1"/>
  <c r="C600" i="1" s="1"/>
  <c r="H600" i="1"/>
  <c r="U600" i="1"/>
  <c r="T600" i="1"/>
  <c r="L595" i="1"/>
  <c r="M595" i="1" s="1"/>
  <c r="N595" i="1" s="1"/>
  <c r="O595" i="1" s="1"/>
  <c r="Q595" i="1" s="1"/>
  <c r="B595" i="1" s="1"/>
  <c r="K596" i="1"/>
  <c r="E599" i="1"/>
  <c r="F599" i="1" s="1"/>
  <c r="G600" i="1" s="1"/>
  <c r="P600" i="1"/>
  <c r="A601" i="1"/>
  <c r="D600" i="1"/>
  <c r="J609" i="1"/>
  <c r="I600" i="1" l="1"/>
  <c r="L596" i="1"/>
  <c r="M596" i="1" s="1"/>
  <c r="N596" i="1" s="1"/>
  <c r="O596" i="1" s="1"/>
  <c r="Q596" i="1" s="1"/>
  <c r="B596" i="1" s="1"/>
  <c r="K597" i="1"/>
  <c r="E600" i="1"/>
  <c r="F600" i="1" s="1"/>
  <c r="G601" i="1" s="1"/>
  <c r="D601" i="1"/>
  <c r="A602" i="1"/>
  <c r="P601" i="1"/>
  <c r="U601" i="1"/>
  <c r="H601" i="1"/>
  <c r="T601" i="1"/>
  <c r="R600" i="1"/>
  <c r="S600" i="1" s="1"/>
  <c r="C601" i="1" s="1"/>
  <c r="J610" i="1"/>
  <c r="I601" i="1" l="1"/>
  <c r="U602" i="1"/>
  <c r="H602" i="1"/>
  <c r="R601" i="1"/>
  <c r="S601" i="1" s="1"/>
  <c r="C602" i="1" s="1"/>
  <c r="T602" i="1"/>
  <c r="P602" i="1"/>
  <c r="A603" i="1"/>
  <c r="D602" i="1"/>
  <c r="E601" i="1"/>
  <c r="F601" i="1" s="1"/>
  <c r="G602" i="1" s="1"/>
  <c r="L597" i="1"/>
  <c r="M597" i="1" s="1"/>
  <c r="N597" i="1" s="1"/>
  <c r="O597" i="1" s="1"/>
  <c r="Q597" i="1" s="1"/>
  <c r="B597" i="1" s="1"/>
  <c r="K598" i="1"/>
  <c r="J611" i="1"/>
  <c r="I602" i="1" l="1"/>
  <c r="E602" i="1"/>
  <c r="F602" i="1" s="1"/>
  <c r="G603" i="1" s="1"/>
  <c r="P603" i="1"/>
  <c r="A604" i="1"/>
  <c r="D603" i="1"/>
  <c r="T603" i="1"/>
  <c r="R602" i="1"/>
  <c r="S602" i="1" s="1"/>
  <c r="C603" i="1" s="1"/>
  <c r="H603" i="1"/>
  <c r="U603" i="1"/>
  <c r="L598" i="1"/>
  <c r="M598" i="1" s="1"/>
  <c r="N598" i="1" s="1"/>
  <c r="O598" i="1" s="1"/>
  <c r="Q598" i="1" s="1"/>
  <c r="B598" i="1" s="1"/>
  <c r="K599" i="1"/>
  <c r="J612" i="1"/>
  <c r="I603" i="1" l="1"/>
  <c r="E603" i="1"/>
  <c r="F603" i="1" s="1"/>
  <c r="G604" i="1" s="1"/>
  <c r="L599" i="1"/>
  <c r="M599" i="1" s="1"/>
  <c r="N599" i="1" s="1"/>
  <c r="O599" i="1" s="1"/>
  <c r="Q599" i="1" s="1"/>
  <c r="B599" i="1" s="1"/>
  <c r="K600" i="1"/>
  <c r="A605" i="1"/>
  <c r="D604" i="1"/>
  <c r="P604" i="1"/>
  <c r="U604" i="1"/>
  <c r="H604" i="1"/>
  <c r="T604" i="1"/>
  <c r="R603" i="1"/>
  <c r="S603" i="1" s="1"/>
  <c r="C604" i="1" s="1"/>
  <c r="J613" i="1"/>
  <c r="I604" i="1" l="1"/>
  <c r="U605" i="1"/>
  <c r="R604" i="1"/>
  <c r="S604" i="1" s="1"/>
  <c r="C605" i="1" s="1"/>
  <c r="T605" i="1"/>
  <c r="H605" i="1"/>
  <c r="E604" i="1"/>
  <c r="F604" i="1" s="1"/>
  <c r="G605" i="1" s="1"/>
  <c r="D605" i="1"/>
  <c r="P605" i="1"/>
  <c r="A606" i="1"/>
  <c r="L600" i="1"/>
  <c r="M600" i="1" s="1"/>
  <c r="N600" i="1" s="1"/>
  <c r="O600" i="1" s="1"/>
  <c r="Q600" i="1" s="1"/>
  <c r="B600" i="1" s="1"/>
  <c r="K601" i="1"/>
  <c r="J614" i="1"/>
  <c r="I605" i="1" l="1"/>
  <c r="E605" i="1"/>
  <c r="F605" i="1" s="1"/>
  <c r="G606" i="1" s="1"/>
  <c r="L601" i="1"/>
  <c r="M601" i="1" s="1"/>
  <c r="N601" i="1" s="1"/>
  <c r="O601" i="1" s="1"/>
  <c r="Q601" i="1" s="1"/>
  <c r="B601" i="1" s="1"/>
  <c r="K602" i="1"/>
  <c r="A607" i="1"/>
  <c r="D606" i="1"/>
  <c r="P606" i="1"/>
  <c r="U606" i="1"/>
  <c r="R605" i="1"/>
  <c r="S605" i="1" s="1"/>
  <c r="C606" i="1" s="1"/>
  <c r="T606" i="1"/>
  <c r="H606" i="1"/>
  <c r="J615" i="1"/>
  <c r="I606" i="1" l="1"/>
  <c r="R606" i="1"/>
  <c r="S606" i="1" s="1"/>
  <c r="C607" i="1" s="1"/>
  <c r="T607" i="1"/>
  <c r="H607" i="1"/>
  <c r="U607" i="1"/>
  <c r="E606" i="1"/>
  <c r="F606" i="1" s="1"/>
  <c r="G607" i="1" s="1"/>
  <c r="D607" i="1"/>
  <c r="P607" i="1"/>
  <c r="A608" i="1"/>
  <c r="L602" i="1"/>
  <c r="M602" i="1" s="1"/>
  <c r="N602" i="1" s="1"/>
  <c r="O602" i="1" s="1"/>
  <c r="Q602" i="1" s="1"/>
  <c r="B602" i="1" s="1"/>
  <c r="K603" i="1"/>
  <c r="J616" i="1"/>
  <c r="I607" i="1" l="1"/>
  <c r="E607" i="1"/>
  <c r="F607" i="1" s="1"/>
  <c r="G608" i="1" s="1"/>
  <c r="L603" i="1"/>
  <c r="M603" i="1" s="1"/>
  <c r="N603" i="1" s="1"/>
  <c r="O603" i="1" s="1"/>
  <c r="Q603" i="1" s="1"/>
  <c r="B603" i="1" s="1"/>
  <c r="K604" i="1"/>
  <c r="D608" i="1"/>
  <c r="A609" i="1"/>
  <c r="P608" i="1"/>
  <c r="T608" i="1"/>
  <c r="H608" i="1"/>
  <c r="R607" i="1"/>
  <c r="S607" i="1" s="1"/>
  <c r="C608" i="1" s="1"/>
  <c r="U608" i="1"/>
  <c r="J617" i="1"/>
  <c r="I608" i="1" l="1"/>
  <c r="R608" i="1"/>
  <c r="S608" i="1" s="1"/>
  <c r="C609" i="1" s="1"/>
  <c r="U609" i="1"/>
  <c r="T609" i="1"/>
  <c r="H609" i="1"/>
  <c r="P609" i="1"/>
  <c r="A610" i="1"/>
  <c r="D609" i="1"/>
  <c r="E608" i="1"/>
  <c r="F608" i="1" s="1"/>
  <c r="G609" i="1" s="1"/>
  <c r="L604" i="1"/>
  <c r="M604" i="1" s="1"/>
  <c r="N604" i="1" s="1"/>
  <c r="O604" i="1" s="1"/>
  <c r="Q604" i="1" s="1"/>
  <c r="B604" i="1" s="1"/>
  <c r="K605" i="1"/>
  <c r="J618" i="1"/>
  <c r="I609" i="1" l="1"/>
  <c r="P610" i="1"/>
  <c r="D610" i="1"/>
  <c r="A611" i="1"/>
  <c r="T610" i="1"/>
  <c r="H610" i="1"/>
  <c r="U610" i="1"/>
  <c r="R609" i="1"/>
  <c r="S609" i="1" s="1"/>
  <c r="C610" i="1" s="1"/>
  <c r="L605" i="1"/>
  <c r="M605" i="1" s="1"/>
  <c r="N605" i="1" s="1"/>
  <c r="O605" i="1" s="1"/>
  <c r="Q605" i="1" s="1"/>
  <c r="B605" i="1" s="1"/>
  <c r="K606" i="1"/>
  <c r="E609" i="1"/>
  <c r="F609" i="1" s="1"/>
  <c r="G610" i="1" s="1"/>
  <c r="J619" i="1"/>
  <c r="I610" i="1" l="1"/>
  <c r="L606" i="1"/>
  <c r="M606" i="1" s="1"/>
  <c r="N606" i="1" s="1"/>
  <c r="O606" i="1" s="1"/>
  <c r="Q606" i="1" s="1"/>
  <c r="B606" i="1" s="1"/>
  <c r="K607" i="1"/>
  <c r="P611" i="1"/>
  <c r="A612" i="1"/>
  <c r="D611" i="1"/>
  <c r="E610" i="1"/>
  <c r="F610" i="1" s="1"/>
  <c r="G611" i="1" s="1"/>
  <c r="H611" i="1"/>
  <c r="U611" i="1"/>
  <c r="R610" i="1"/>
  <c r="S610" i="1" s="1"/>
  <c r="C611" i="1" s="1"/>
  <c r="T611" i="1"/>
  <c r="J620" i="1"/>
  <c r="I611" i="1" l="1"/>
  <c r="E611" i="1"/>
  <c r="F611" i="1" s="1"/>
  <c r="G612" i="1" s="1"/>
  <c r="D612" i="1"/>
  <c r="P612" i="1"/>
  <c r="A613" i="1"/>
  <c r="R611" i="1"/>
  <c r="S611" i="1" s="1"/>
  <c r="C612" i="1" s="1"/>
  <c r="T612" i="1"/>
  <c r="H612" i="1"/>
  <c r="U612" i="1"/>
  <c r="L607" i="1"/>
  <c r="M607" i="1" s="1"/>
  <c r="N607" i="1" s="1"/>
  <c r="O607" i="1" s="1"/>
  <c r="Q607" i="1" s="1"/>
  <c r="B607" i="1" s="1"/>
  <c r="K608" i="1"/>
  <c r="J621" i="1"/>
  <c r="I612" i="1" l="1"/>
  <c r="P613" i="1"/>
  <c r="D613" i="1"/>
  <c r="A614" i="1"/>
  <c r="L608" i="1"/>
  <c r="M608" i="1" s="1"/>
  <c r="N608" i="1" s="1"/>
  <c r="O608" i="1" s="1"/>
  <c r="Q608" i="1" s="1"/>
  <c r="B608" i="1" s="1"/>
  <c r="K609" i="1"/>
  <c r="H613" i="1"/>
  <c r="U613" i="1"/>
  <c r="R612" i="1"/>
  <c r="S612" i="1" s="1"/>
  <c r="C613" i="1" s="1"/>
  <c r="T613" i="1"/>
  <c r="E612" i="1"/>
  <c r="F612" i="1" s="1"/>
  <c r="G613" i="1" s="1"/>
  <c r="J622" i="1"/>
  <c r="I613" i="1" l="1"/>
  <c r="L609" i="1"/>
  <c r="M609" i="1" s="1"/>
  <c r="N609" i="1" s="1"/>
  <c r="O609" i="1" s="1"/>
  <c r="Q609" i="1" s="1"/>
  <c r="B609" i="1" s="1"/>
  <c r="K610" i="1"/>
  <c r="A615" i="1"/>
  <c r="P614" i="1"/>
  <c r="D614" i="1"/>
  <c r="E613" i="1"/>
  <c r="F613" i="1" s="1"/>
  <c r="G614" i="1" s="1"/>
  <c r="H614" i="1"/>
  <c r="R613" i="1"/>
  <c r="S613" i="1" s="1"/>
  <c r="C614" i="1" s="1"/>
  <c r="U614" i="1"/>
  <c r="T614" i="1"/>
  <c r="J623" i="1"/>
  <c r="I614" i="1" l="1"/>
  <c r="E614" i="1"/>
  <c r="F614" i="1" s="1"/>
  <c r="G615" i="1" s="1"/>
  <c r="R614" i="1"/>
  <c r="S614" i="1" s="1"/>
  <c r="C615" i="1" s="1"/>
  <c r="H615" i="1"/>
  <c r="U615" i="1"/>
  <c r="T615" i="1"/>
  <c r="D615" i="1"/>
  <c r="P615" i="1"/>
  <c r="A616" i="1"/>
  <c r="L610" i="1"/>
  <c r="M610" i="1" s="1"/>
  <c r="N610" i="1" s="1"/>
  <c r="O610" i="1" s="1"/>
  <c r="Q610" i="1" s="1"/>
  <c r="B610" i="1" s="1"/>
  <c r="K611" i="1"/>
  <c r="J624" i="1"/>
  <c r="I615" i="1" l="1"/>
  <c r="E615" i="1"/>
  <c r="F615" i="1" s="1"/>
  <c r="G616" i="1" s="1"/>
  <c r="D616" i="1"/>
  <c r="P616" i="1"/>
  <c r="A617" i="1"/>
  <c r="L611" i="1"/>
  <c r="M611" i="1" s="1"/>
  <c r="N611" i="1" s="1"/>
  <c r="O611" i="1" s="1"/>
  <c r="Q611" i="1" s="1"/>
  <c r="B611" i="1" s="1"/>
  <c r="K612" i="1"/>
  <c r="T616" i="1"/>
  <c r="H616" i="1"/>
  <c r="U616" i="1"/>
  <c r="R615" i="1"/>
  <c r="S615" i="1" s="1"/>
  <c r="C616" i="1" s="1"/>
  <c r="J625" i="1"/>
  <c r="I616" i="1" l="1"/>
  <c r="L612" i="1"/>
  <c r="M612" i="1" s="1"/>
  <c r="N612" i="1" s="1"/>
  <c r="O612" i="1" s="1"/>
  <c r="Q612" i="1" s="1"/>
  <c r="B612" i="1" s="1"/>
  <c r="K613" i="1"/>
  <c r="A618" i="1"/>
  <c r="P617" i="1"/>
  <c r="D617" i="1"/>
  <c r="R616" i="1"/>
  <c r="S616" i="1" s="1"/>
  <c r="C617" i="1" s="1"/>
  <c r="T617" i="1"/>
  <c r="H617" i="1"/>
  <c r="U617" i="1"/>
  <c r="E616" i="1"/>
  <c r="F616" i="1" s="1"/>
  <c r="G617" i="1" s="1"/>
  <c r="I617" i="1" s="1"/>
  <c r="J626" i="1"/>
  <c r="E617" i="1" l="1"/>
  <c r="F617" i="1" s="1"/>
  <c r="G618" i="1" s="1"/>
  <c r="U618" i="1"/>
  <c r="T618" i="1"/>
  <c r="R617" i="1"/>
  <c r="S617" i="1" s="1"/>
  <c r="C618" i="1" s="1"/>
  <c r="H618" i="1"/>
  <c r="D618" i="1"/>
  <c r="P618" i="1"/>
  <c r="A619" i="1"/>
  <c r="L613" i="1"/>
  <c r="M613" i="1" s="1"/>
  <c r="N613" i="1" s="1"/>
  <c r="O613" i="1" s="1"/>
  <c r="Q613" i="1" s="1"/>
  <c r="B613" i="1" s="1"/>
  <c r="K614" i="1"/>
  <c r="J627" i="1"/>
  <c r="I618" i="1" l="1"/>
  <c r="L614" i="1"/>
  <c r="M614" i="1" s="1"/>
  <c r="N614" i="1" s="1"/>
  <c r="O614" i="1" s="1"/>
  <c r="Q614" i="1" s="1"/>
  <c r="B614" i="1" s="1"/>
  <c r="K615" i="1"/>
  <c r="A620" i="1"/>
  <c r="D619" i="1"/>
  <c r="P619" i="1"/>
  <c r="U619" i="1"/>
  <c r="R618" i="1"/>
  <c r="S618" i="1" s="1"/>
  <c r="C619" i="1" s="1"/>
  <c r="H619" i="1"/>
  <c r="T619" i="1"/>
  <c r="E618" i="1"/>
  <c r="F618" i="1" s="1"/>
  <c r="G619" i="1" s="1"/>
  <c r="J628" i="1"/>
  <c r="I619" i="1" l="1"/>
  <c r="H620" i="1"/>
  <c r="U620" i="1"/>
  <c r="R619" i="1"/>
  <c r="S619" i="1" s="1"/>
  <c r="C620" i="1" s="1"/>
  <c r="T620" i="1"/>
  <c r="E619" i="1"/>
  <c r="F619" i="1" s="1"/>
  <c r="G620" i="1" s="1"/>
  <c r="A621" i="1"/>
  <c r="P620" i="1"/>
  <c r="D620" i="1"/>
  <c r="L615" i="1"/>
  <c r="M615" i="1" s="1"/>
  <c r="N615" i="1" s="1"/>
  <c r="O615" i="1" s="1"/>
  <c r="Q615" i="1" s="1"/>
  <c r="B615" i="1" s="1"/>
  <c r="K616" i="1"/>
  <c r="J629" i="1"/>
  <c r="I620" i="1" l="1"/>
  <c r="L616" i="1"/>
  <c r="M616" i="1" s="1"/>
  <c r="N616" i="1" s="1"/>
  <c r="O616" i="1" s="1"/>
  <c r="Q616" i="1" s="1"/>
  <c r="B616" i="1" s="1"/>
  <c r="K617" i="1"/>
  <c r="E620" i="1"/>
  <c r="F620" i="1" s="1"/>
  <c r="G621" i="1" s="1"/>
  <c r="U621" i="1"/>
  <c r="R620" i="1"/>
  <c r="S620" i="1" s="1"/>
  <c r="C621" i="1" s="1"/>
  <c r="T621" i="1"/>
  <c r="H621" i="1"/>
  <c r="D621" i="1"/>
  <c r="A622" i="1"/>
  <c r="P621" i="1"/>
  <c r="J630" i="1"/>
  <c r="I621" i="1" l="1"/>
  <c r="P622" i="1"/>
  <c r="A623" i="1"/>
  <c r="D622" i="1"/>
  <c r="R621" i="1"/>
  <c r="S621" i="1" s="1"/>
  <c r="C622" i="1" s="1"/>
  <c r="T622" i="1"/>
  <c r="H622" i="1"/>
  <c r="U622" i="1"/>
  <c r="E621" i="1"/>
  <c r="F621" i="1" s="1"/>
  <c r="G622" i="1" s="1"/>
  <c r="L617" i="1"/>
  <c r="M617" i="1" s="1"/>
  <c r="N617" i="1" s="1"/>
  <c r="O617" i="1" s="1"/>
  <c r="Q617" i="1" s="1"/>
  <c r="B617" i="1" s="1"/>
  <c r="K618" i="1"/>
  <c r="J631" i="1"/>
  <c r="I622" i="1" l="1"/>
  <c r="L618" i="1"/>
  <c r="M618" i="1" s="1"/>
  <c r="N618" i="1" s="1"/>
  <c r="O618" i="1" s="1"/>
  <c r="Q618" i="1" s="1"/>
  <c r="B618" i="1" s="1"/>
  <c r="K619" i="1"/>
  <c r="E622" i="1"/>
  <c r="F622" i="1" s="1"/>
  <c r="G623" i="1" s="1"/>
  <c r="P623" i="1"/>
  <c r="A624" i="1"/>
  <c r="D623" i="1"/>
  <c r="R622" i="1"/>
  <c r="S622" i="1" s="1"/>
  <c r="C623" i="1" s="1"/>
  <c r="T623" i="1"/>
  <c r="H623" i="1"/>
  <c r="U623" i="1"/>
  <c r="J632" i="1"/>
  <c r="I623" i="1" l="1"/>
  <c r="E623" i="1"/>
  <c r="F623" i="1" s="1"/>
  <c r="G624" i="1" s="1"/>
  <c r="D624" i="1"/>
  <c r="P624" i="1"/>
  <c r="A625" i="1"/>
  <c r="T624" i="1"/>
  <c r="H624" i="1"/>
  <c r="U624" i="1"/>
  <c r="R623" i="1"/>
  <c r="S623" i="1" s="1"/>
  <c r="C624" i="1" s="1"/>
  <c r="L619" i="1"/>
  <c r="M619" i="1" s="1"/>
  <c r="N619" i="1" s="1"/>
  <c r="O619" i="1" s="1"/>
  <c r="Q619" i="1" s="1"/>
  <c r="B619" i="1" s="1"/>
  <c r="K620" i="1"/>
  <c r="J633" i="1"/>
  <c r="I624" i="1" l="1"/>
  <c r="L620" i="1"/>
  <c r="M620" i="1" s="1"/>
  <c r="N620" i="1" s="1"/>
  <c r="O620" i="1" s="1"/>
  <c r="Q620" i="1" s="1"/>
  <c r="B620" i="1" s="1"/>
  <c r="K621" i="1"/>
  <c r="D625" i="1"/>
  <c r="A626" i="1"/>
  <c r="P625" i="1"/>
  <c r="U625" i="1"/>
  <c r="T625" i="1"/>
  <c r="H625" i="1"/>
  <c r="R624" i="1"/>
  <c r="S624" i="1" s="1"/>
  <c r="C625" i="1" s="1"/>
  <c r="E624" i="1"/>
  <c r="F624" i="1" s="1"/>
  <c r="G625" i="1" s="1"/>
  <c r="J634" i="1"/>
  <c r="I625" i="1" l="1"/>
  <c r="R625" i="1"/>
  <c r="S625" i="1" s="1"/>
  <c r="C626" i="1" s="1"/>
  <c r="T626" i="1"/>
  <c r="U626" i="1"/>
  <c r="H626" i="1"/>
  <c r="D626" i="1"/>
  <c r="P626" i="1"/>
  <c r="A627" i="1"/>
  <c r="E625" i="1"/>
  <c r="F625" i="1" s="1"/>
  <c r="G626" i="1" s="1"/>
  <c r="L621" i="1"/>
  <c r="M621" i="1" s="1"/>
  <c r="N621" i="1" s="1"/>
  <c r="O621" i="1" s="1"/>
  <c r="Q621" i="1" s="1"/>
  <c r="B621" i="1" s="1"/>
  <c r="K622" i="1"/>
  <c r="J635" i="1"/>
  <c r="I626" i="1" l="1"/>
  <c r="U627" i="1"/>
  <c r="R626" i="1"/>
  <c r="S626" i="1" s="1"/>
  <c r="C627" i="1" s="1"/>
  <c r="T627" i="1"/>
  <c r="H627" i="1"/>
  <c r="E626" i="1"/>
  <c r="F626" i="1" s="1"/>
  <c r="G627" i="1" s="1"/>
  <c r="L622" i="1"/>
  <c r="M622" i="1" s="1"/>
  <c r="N622" i="1" s="1"/>
  <c r="O622" i="1" s="1"/>
  <c r="Q622" i="1" s="1"/>
  <c r="B622" i="1" s="1"/>
  <c r="K623" i="1"/>
  <c r="D627" i="1"/>
  <c r="P627" i="1"/>
  <c r="A628" i="1"/>
  <c r="J636" i="1"/>
  <c r="I627" i="1" l="1"/>
  <c r="A629" i="1"/>
  <c r="D628" i="1"/>
  <c r="P628" i="1"/>
  <c r="R627" i="1"/>
  <c r="S627" i="1" s="1"/>
  <c r="C628" i="1" s="1"/>
  <c r="T628" i="1"/>
  <c r="H628" i="1"/>
  <c r="U628" i="1"/>
  <c r="E627" i="1"/>
  <c r="F627" i="1" s="1"/>
  <c r="G628" i="1" s="1"/>
  <c r="L623" i="1"/>
  <c r="M623" i="1" s="1"/>
  <c r="N623" i="1" s="1"/>
  <c r="O623" i="1" s="1"/>
  <c r="Q623" i="1" s="1"/>
  <c r="B623" i="1" s="1"/>
  <c r="K624" i="1"/>
  <c r="J637" i="1"/>
  <c r="I628" i="1" l="1"/>
  <c r="L624" i="1"/>
  <c r="M624" i="1" s="1"/>
  <c r="N624" i="1" s="1"/>
  <c r="O624" i="1" s="1"/>
  <c r="Q624" i="1" s="1"/>
  <c r="B624" i="1" s="1"/>
  <c r="K625" i="1"/>
  <c r="R628" i="1"/>
  <c r="S628" i="1" s="1"/>
  <c r="C629" i="1" s="1"/>
  <c r="H629" i="1"/>
  <c r="U629" i="1"/>
  <c r="T629" i="1"/>
  <c r="E628" i="1"/>
  <c r="F628" i="1" s="1"/>
  <c r="G629" i="1" s="1"/>
  <c r="D629" i="1"/>
  <c r="P629" i="1"/>
  <c r="A630" i="1"/>
  <c r="J638" i="1"/>
  <c r="I629" i="1" l="1"/>
  <c r="D630" i="1"/>
  <c r="P630" i="1"/>
  <c r="A631" i="1"/>
  <c r="R629" i="1"/>
  <c r="S629" i="1" s="1"/>
  <c r="C630" i="1" s="1"/>
  <c r="T630" i="1"/>
  <c r="U630" i="1"/>
  <c r="H630" i="1"/>
  <c r="E629" i="1"/>
  <c r="F629" i="1" s="1"/>
  <c r="G630" i="1" s="1"/>
  <c r="L625" i="1"/>
  <c r="M625" i="1" s="1"/>
  <c r="N625" i="1" s="1"/>
  <c r="O625" i="1" s="1"/>
  <c r="Q625" i="1" s="1"/>
  <c r="B625" i="1" s="1"/>
  <c r="K626" i="1"/>
  <c r="J639" i="1"/>
  <c r="I630" i="1" l="1"/>
  <c r="L626" i="1"/>
  <c r="M626" i="1" s="1"/>
  <c r="N626" i="1" s="1"/>
  <c r="O626" i="1" s="1"/>
  <c r="Q626" i="1" s="1"/>
  <c r="B626" i="1" s="1"/>
  <c r="K627" i="1"/>
  <c r="P631" i="1"/>
  <c r="A632" i="1"/>
  <c r="D631" i="1"/>
  <c r="T631" i="1"/>
  <c r="R630" i="1"/>
  <c r="S630" i="1" s="1"/>
  <c r="C631" i="1" s="1"/>
  <c r="H631" i="1"/>
  <c r="U631" i="1"/>
  <c r="E630" i="1"/>
  <c r="F630" i="1" s="1"/>
  <c r="G631" i="1" s="1"/>
  <c r="J640" i="1"/>
  <c r="I631" i="1" l="1"/>
  <c r="E631" i="1"/>
  <c r="F631" i="1" s="1"/>
  <c r="G632" i="1" s="1"/>
  <c r="D632" i="1"/>
  <c r="P632" i="1"/>
  <c r="A633" i="1"/>
  <c r="T632" i="1"/>
  <c r="H632" i="1"/>
  <c r="U632" i="1"/>
  <c r="R631" i="1"/>
  <c r="S631" i="1" s="1"/>
  <c r="C632" i="1" s="1"/>
  <c r="L627" i="1"/>
  <c r="M627" i="1" s="1"/>
  <c r="N627" i="1" s="1"/>
  <c r="O627" i="1" s="1"/>
  <c r="Q627" i="1" s="1"/>
  <c r="B627" i="1" s="1"/>
  <c r="K628" i="1"/>
  <c r="J641" i="1"/>
  <c r="I632" i="1" l="1"/>
  <c r="L628" i="1"/>
  <c r="M628" i="1" s="1"/>
  <c r="N628" i="1" s="1"/>
  <c r="O628" i="1" s="1"/>
  <c r="Q628" i="1" s="1"/>
  <c r="B628" i="1" s="1"/>
  <c r="K629" i="1"/>
  <c r="P633" i="1"/>
  <c r="A634" i="1"/>
  <c r="D633" i="1"/>
  <c r="R632" i="1"/>
  <c r="S632" i="1" s="1"/>
  <c r="C633" i="1" s="1"/>
  <c r="H633" i="1"/>
  <c r="U633" i="1"/>
  <c r="T633" i="1"/>
  <c r="E632" i="1"/>
  <c r="F632" i="1" s="1"/>
  <c r="G633" i="1" s="1"/>
  <c r="J642" i="1"/>
  <c r="I633" i="1" l="1"/>
  <c r="E633" i="1"/>
  <c r="F633" i="1" s="1"/>
  <c r="G634" i="1" s="1"/>
  <c r="D634" i="1"/>
  <c r="P634" i="1"/>
  <c r="A635" i="1"/>
  <c r="U634" i="1"/>
  <c r="T634" i="1"/>
  <c r="R633" i="1"/>
  <c r="S633" i="1" s="1"/>
  <c r="C634" i="1" s="1"/>
  <c r="H634" i="1"/>
  <c r="L629" i="1"/>
  <c r="M629" i="1" s="1"/>
  <c r="N629" i="1" s="1"/>
  <c r="O629" i="1" s="1"/>
  <c r="Q629" i="1" s="1"/>
  <c r="B629" i="1" s="1"/>
  <c r="K630" i="1"/>
  <c r="J643" i="1"/>
  <c r="I634" i="1" l="1"/>
  <c r="A636" i="1"/>
  <c r="D635" i="1"/>
  <c r="P635" i="1"/>
  <c r="L630" i="1"/>
  <c r="M630" i="1" s="1"/>
  <c r="N630" i="1" s="1"/>
  <c r="O630" i="1" s="1"/>
  <c r="Q630" i="1" s="1"/>
  <c r="B630" i="1" s="1"/>
  <c r="K631" i="1"/>
  <c r="U635" i="1"/>
  <c r="T635" i="1"/>
  <c r="H635" i="1"/>
  <c r="R634" i="1"/>
  <c r="S634" i="1" s="1"/>
  <c r="C635" i="1" s="1"/>
  <c r="E634" i="1"/>
  <c r="F634" i="1" s="1"/>
  <c r="G635" i="1" s="1"/>
  <c r="I635" i="1" s="1"/>
  <c r="J644" i="1"/>
  <c r="L631" i="1" l="1"/>
  <c r="M631" i="1" s="1"/>
  <c r="N631" i="1" s="1"/>
  <c r="O631" i="1" s="1"/>
  <c r="Q631" i="1" s="1"/>
  <c r="B631" i="1" s="1"/>
  <c r="K632" i="1"/>
  <c r="H636" i="1"/>
  <c r="U636" i="1"/>
  <c r="R635" i="1"/>
  <c r="S635" i="1" s="1"/>
  <c r="C636" i="1" s="1"/>
  <c r="T636" i="1"/>
  <c r="E635" i="1"/>
  <c r="F635" i="1" s="1"/>
  <c r="G636" i="1" s="1"/>
  <c r="D636" i="1"/>
  <c r="P636" i="1"/>
  <c r="A637" i="1"/>
  <c r="J645" i="1"/>
  <c r="I636" i="1" l="1"/>
  <c r="P637" i="1"/>
  <c r="A638" i="1"/>
  <c r="D637" i="1"/>
  <c r="U637" i="1"/>
  <c r="R636" i="1"/>
  <c r="S636" i="1" s="1"/>
  <c r="C637" i="1" s="1"/>
  <c r="T637" i="1"/>
  <c r="H637" i="1"/>
  <c r="E636" i="1"/>
  <c r="F636" i="1" s="1"/>
  <c r="G637" i="1" s="1"/>
  <c r="L632" i="1"/>
  <c r="M632" i="1" s="1"/>
  <c r="N632" i="1" s="1"/>
  <c r="O632" i="1" s="1"/>
  <c r="Q632" i="1" s="1"/>
  <c r="B632" i="1" s="1"/>
  <c r="K633" i="1"/>
  <c r="J646" i="1"/>
  <c r="I637" i="1" l="1"/>
  <c r="L633" i="1"/>
  <c r="M633" i="1" s="1"/>
  <c r="N633" i="1" s="1"/>
  <c r="O633" i="1" s="1"/>
  <c r="Q633" i="1" s="1"/>
  <c r="B633" i="1" s="1"/>
  <c r="K634" i="1"/>
  <c r="E637" i="1"/>
  <c r="F637" i="1" s="1"/>
  <c r="G638" i="1" s="1"/>
  <c r="D638" i="1"/>
  <c r="A639" i="1"/>
  <c r="P638" i="1"/>
  <c r="R637" i="1"/>
  <c r="S637" i="1" s="1"/>
  <c r="C638" i="1" s="1"/>
  <c r="H638" i="1"/>
  <c r="T638" i="1"/>
  <c r="U638" i="1"/>
  <c r="J647" i="1"/>
  <c r="I638" i="1" l="1"/>
  <c r="U639" i="1"/>
  <c r="R638" i="1"/>
  <c r="S638" i="1" s="1"/>
  <c r="C639" i="1" s="1"/>
  <c r="T639" i="1"/>
  <c r="H639" i="1"/>
  <c r="A640" i="1"/>
  <c r="D639" i="1"/>
  <c r="P639" i="1"/>
  <c r="E638" i="1"/>
  <c r="F638" i="1" s="1"/>
  <c r="G639" i="1" s="1"/>
  <c r="L634" i="1"/>
  <c r="M634" i="1" s="1"/>
  <c r="N634" i="1" s="1"/>
  <c r="O634" i="1" s="1"/>
  <c r="Q634" i="1" s="1"/>
  <c r="B634" i="1" s="1"/>
  <c r="K635" i="1"/>
  <c r="J648" i="1"/>
  <c r="I639" i="1" l="1"/>
  <c r="R639" i="1"/>
  <c r="S639" i="1" s="1"/>
  <c r="C640" i="1" s="1"/>
  <c r="U640" i="1"/>
  <c r="T640" i="1"/>
  <c r="H640" i="1"/>
  <c r="E639" i="1"/>
  <c r="F639" i="1" s="1"/>
  <c r="G640" i="1" s="1"/>
  <c r="D640" i="1"/>
  <c r="P640" i="1"/>
  <c r="A641" i="1"/>
  <c r="L635" i="1"/>
  <c r="M635" i="1" s="1"/>
  <c r="N635" i="1" s="1"/>
  <c r="O635" i="1" s="1"/>
  <c r="Q635" i="1" s="1"/>
  <c r="B635" i="1" s="1"/>
  <c r="K636" i="1"/>
  <c r="J649" i="1"/>
  <c r="I640" i="1" l="1"/>
  <c r="L636" i="1"/>
  <c r="M636" i="1" s="1"/>
  <c r="N636" i="1" s="1"/>
  <c r="O636" i="1" s="1"/>
  <c r="Q636" i="1" s="1"/>
  <c r="B636" i="1" s="1"/>
  <c r="K637" i="1"/>
  <c r="D641" i="1"/>
  <c r="P641" i="1"/>
  <c r="A642" i="1"/>
  <c r="H641" i="1"/>
  <c r="U641" i="1"/>
  <c r="T641" i="1"/>
  <c r="R640" i="1"/>
  <c r="S640" i="1" s="1"/>
  <c r="C641" i="1" s="1"/>
  <c r="E640" i="1"/>
  <c r="F640" i="1" s="1"/>
  <c r="G641" i="1" s="1"/>
  <c r="J650" i="1"/>
  <c r="I641" i="1" l="1"/>
  <c r="A643" i="1"/>
  <c r="D642" i="1"/>
  <c r="P642" i="1"/>
  <c r="R641" i="1"/>
  <c r="S641" i="1" s="1"/>
  <c r="C642" i="1" s="1"/>
  <c r="T642" i="1"/>
  <c r="U642" i="1"/>
  <c r="H642" i="1"/>
  <c r="E641" i="1"/>
  <c r="F641" i="1" s="1"/>
  <c r="G642" i="1" s="1"/>
  <c r="L637" i="1"/>
  <c r="M637" i="1" s="1"/>
  <c r="N637" i="1" s="1"/>
  <c r="O637" i="1" s="1"/>
  <c r="Q637" i="1" s="1"/>
  <c r="B637" i="1" s="1"/>
  <c r="K638" i="1"/>
  <c r="J651" i="1"/>
  <c r="I642" i="1" l="1"/>
  <c r="L638" i="1"/>
  <c r="M638" i="1" s="1"/>
  <c r="N638" i="1" s="1"/>
  <c r="O638" i="1" s="1"/>
  <c r="Q638" i="1" s="1"/>
  <c r="B638" i="1" s="1"/>
  <c r="K639" i="1"/>
  <c r="H643" i="1"/>
  <c r="U643" i="1"/>
  <c r="R642" i="1"/>
  <c r="S642" i="1" s="1"/>
  <c r="C643" i="1" s="1"/>
  <c r="T643" i="1"/>
  <c r="E642" i="1"/>
  <c r="F642" i="1" s="1"/>
  <c r="G643" i="1" s="1"/>
  <c r="A644" i="1"/>
  <c r="D643" i="1"/>
  <c r="P643" i="1"/>
  <c r="J652" i="1"/>
  <c r="I643" i="1" l="1"/>
  <c r="R643" i="1"/>
  <c r="S643" i="1" s="1"/>
  <c r="C644" i="1" s="1"/>
  <c r="T644" i="1"/>
  <c r="H644" i="1"/>
  <c r="U644" i="1"/>
  <c r="E643" i="1"/>
  <c r="F643" i="1" s="1"/>
  <c r="G644" i="1" s="1"/>
  <c r="D644" i="1"/>
  <c r="P644" i="1"/>
  <c r="A645" i="1"/>
  <c r="L639" i="1"/>
  <c r="M639" i="1" s="1"/>
  <c r="N639" i="1" s="1"/>
  <c r="O639" i="1" s="1"/>
  <c r="Q639" i="1" s="1"/>
  <c r="B639" i="1" s="1"/>
  <c r="K640" i="1"/>
  <c r="J653" i="1"/>
  <c r="I644" i="1" l="1"/>
  <c r="E644" i="1"/>
  <c r="F644" i="1" s="1"/>
  <c r="G645" i="1" s="1"/>
  <c r="L640" i="1"/>
  <c r="M640" i="1" s="1"/>
  <c r="N640" i="1" s="1"/>
  <c r="O640" i="1" s="1"/>
  <c r="Q640" i="1" s="1"/>
  <c r="B640" i="1" s="1"/>
  <c r="K641" i="1"/>
  <c r="P645" i="1"/>
  <c r="A646" i="1"/>
  <c r="D645" i="1"/>
  <c r="U645" i="1"/>
  <c r="T645" i="1"/>
  <c r="R644" i="1"/>
  <c r="S644" i="1" s="1"/>
  <c r="C645" i="1" s="1"/>
  <c r="H645" i="1"/>
  <c r="J654" i="1"/>
  <c r="I645" i="1" l="1"/>
  <c r="E645" i="1"/>
  <c r="F645" i="1" s="1"/>
  <c r="G646" i="1" s="1"/>
  <c r="P646" i="1"/>
  <c r="D646" i="1"/>
  <c r="A647" i="1"/>
  <c r="U646" i="1"/>
  <c r="T646" i="1"/>
  <c r="R645" i="1"/>
  <c r="S645" i="1" s="1"/>
  <c r="C646" i="1" s="1"/>
  <c r="H646" i="1"/>
  <c r="L641" i="1"/>
  <c r="M641" i="1" s="1"/>
  <c r="N641" i="1" s="1"/>
  <c r="O641" i="1" s="1"/>
  <c r="Q641" i="1" s="1"/>
  <c r="B641" i="1" s="1"/>
  <c r="K642" i="1"/>
  <c r="J655" i="1"/>
  <c r="I646" i="1" l="1"/>
  <c r="L642" i="1"/>
  <c r="M642" i="1" s="1"/>
  <c r="N642" i="1" s="1"/>
  <c r="O642" i="1" s="1"/>
  <c r="Q642" i="1" s="1"/>
  <c r="B642" i="1" s="1"/>
  <c r="K643" i="1"/>
  <c r="P647" i="1"/>
  <c r="D647" i="1"/>
  <c r="A648" i="1"/>
  <c r="E646" i="1"/>
  <c r="F646" i="1" s="1"/>
  <c r="G647" i="1" s="1"/>
  <c r="H647" i="1"/>
  <c r="T647" i="1"/>
  <c r="R646" i="1"/>
  <c r="S646" i="1" s="1"/>
  <c r="C647" i="1" s="1"/>
  <c r="U647" i="1"/>
  <c r="J656" i="1"/>
  <c r="I647" i="1" l="1"/>
  <c r="P648" i="1"/>
  <c r="A649" i="1"/>
  <c r="D648" i="1"/>
  <c r="E647" i="1"/>
  <c r="F647" i="1" s="1"/>
  <c r="G648" i="1" s="1"/>
  <c r="H648" i="1"/>
  <c r="R647" i="1"/>
  <c r="S647" i="1" s="1"/>
  <c r="C648" i="1" s="1"/>
  <c r="U648" i="1"/>
  <c r="T648" i="1"/>
  <c r="L643" i="1"/>
  <c r="M643" i="1" s="1"/>
  <c r="N643" i="1" s="1"/>
  <c r="O643" i="1" s="1"/>
  <c r="Q643" i="1" s="1"/>
  <c r="B643" i="1" s="1"/>
  <c r="K644" i="1"/>
  <c r="J657" i="1"/>
  <c r="I648" i="1" l="1"/>
  <c r="L644" i="1"/>
  <c r="M644" i="1" s="1"/>
  <c r="N644" i="1" s="1"/>
  <c r="O644" i="1" s="1"/>
  <c r="Q644" i="1" s="1"/>
  <c r="B644" i="1" s="1"/>
  <c r="K645" i="1"/>
  <c r="E648" i="1"/>
  <c r="F648" i="1" s="1"/>
  <c r="G649" i="1" s="1"/>
  <c r="A650" i="1"/>
  <c r="D649" i="1"/>
  <c r="P649" i="1"/>
  <c r="T649" i="1"/>
  <c r="U649" i="1"/>
  <c r="H649" i="1"/>
  <c r="R648" i="1"/>
  <c r="S648" i="1" s="1"/>
  <c r="C649" i="1" s="1"/>
  <c r="J658" i="1"/>
  <c r="I649" i="1" l="1"/>
  <c r="E649" i="1"/>
  <c r="F649" i="1" s="1"/>
  <c r="G650" i="1" s="1"/>
  <c r="D650" i="1"/>
  <c r="A651" i="1"/>
  <c r="P650" i="1"/>
  <c r="L645" i="1"/>
  <c r="M645" i="1" s="1"/>
  <c r="N645" i="1" s="1"/>
  <c r="O645" i="1" s="1"/>
  <c r="Q645" i="1" s="1"/>
  <c r="B645" i="1" s="1"/>
  <c r="K646" i="1"/>
  <c r="H650" i="1"/>
  <c r="R649" i="1"/>
  <c r="S649" i="1" s="1"/>
  <c r="C650" i="1" s="1"/>
  <c r="T650" i="1"/>
  <c r="U650" i="1"/>
  <c r="J659" i="1"/>
  <c r="I650" i="1" l="1"/>
  <c r="L646" i="1"/>
  <c r="M646" i="1" s="1"/>
  <c r="N646" i="1" s="1"/>
  <c r="O646" i="1" s="1"/>
  <c r="Q646" i="1" s="1"/>
  <c r="B646" i="1" s="1"/>
  <c r="K647" i="1"/>
  <c r="U651" i="1"/>
  <c r="R650" i="1"/>
  <c r="S650" i="1" s="1"/>
  <c r="C651" i="1" s="1"/>
  <c r="H651" i="1"/>
  <c r="T651" i="1"/>
  <c r="P651" i="1"/>
  <c r="D651" i="1"/>
  <c r="A652" i="1"/>
  <c r="E650" i="1"/>
  <c r="F650" i="1" s="1"/>
  <c r="G651" i="1" s="1"/>
  <c r="J660" i="1"/>
  <c r="I651" i="1" l="1"/>
  <c r="U652" i="1"/>
  <c r="R651" i="1"/>
  <c r="S651" i="1" s="1"/>
  <c r="C652" i="1" s="1"/>
  <c r="T652" i="1"/>
  <c r="H652" i="1"/>
  <c r="E651" i="1"/>
  <c r="F651" i="1" s="1"/>
  <c r="G652" i="1" s="1"/>
  <c r="A653" i="1"/>
  <c r="P652" i="1"/>
  <c r="D652" i="1"/>
  <c r="L647" i="1"/>
  <c r="M647" i="1" s="1"/>
  <c r="N647" i="1" s="1"/>
  <c r="O647" i="1" s="1"/>
  <c r="Q647" i="1" s="1"/>
  <c r="B647" i="1" s="1"/>
  <c r="K648" i="1"/>
  <c r="J661" i="1"/>
  <c r="I652" i="1" l="1"/>
  <c r="L648" i="1"/>
  <c r="M648" i="1" s="1"/>
  <c r="N648" i="1" s="1"/>
  <c r="O648" i="1" s="1"/>
  <c r="Q648" i="1" s="1"/>
  <c r="B648" i="1" s="1"/>
  <c r="K649" i="1"/>
  <c r="E652" i="1"/>
  <c r="F652" i="1" s="1"/>
  <c r="G653" i="1" s="1"/>
  <c r="R652" i="1"/>
  <c r="S652" i="1" s="1"/>
  <c r="C653" i="1" s="1"/>
  <c r="H653" i="1"/>
  <c r="T653" i="1"/>
  <c r="U653" i="1"/>
  <c r="P653" i="1"/>
  <c r="A654" i="1"/>
  <c r="D653" i="1"/>
  <c r="J662" i="1"/>
  <c r="I653" i="1" l="1"/>
  <c r="E653" i="1"/>
  <c r="F653" i="1" s="1"/>
  <c r="G654" i="1" s="1"/>
  <c r="D654" i="1"/>
  <c r="P654" i="1"/>
  <c r="A655" i="1"/>
  <c r="R653" i="1"/>
  <c r="S653" i="1" s="1"/>
  <c r="C654" i="1" s="1"/>
  <c r="T654" i="1"/>
  <c r="H654" i="1"/>
  <c r="U654" i="1"/>
  <c r="L649" i="1"/>
  <c r="M649" i="1" s="1"/>
  <c r="N649" i="1" s="1"/>
  <c r="O649" i="1" s="1"/>
  <c r="Q649" i="1" s="1"/>
  <c r="B649" i="1" s="1"/>
  <c r="K650" i="1"/>
  <c r="J663" i="1"/>
  <c r="I654" i="1" l="1"/>
  <c r="D655" i="1"/>
  <c r="A656" i="1"/>
  <c r="P655" i="1"/>
  <c r="L650" i="1"/>
  <c r="M650" i="1" s="1"/>
  <c r="N650" i="1" s="1"/>
  <c r="O650" i="1" s="1"/>
  <c r="Q650" i="1" s="1"/>
  <c r="B650" i="1" s="1"/>
  <c r="K651" i="1"/>
  <c r="T655" i="1"/>
  <c r="R654" i="1"/>
  <c r="S654" i="1" s="1"/>
  <c r="C655" i="1" s="1"/>
  <c r="H655" i="1"/>
  <c r="U655" i="1"/>
  <c r="E654" i="1"/>
  <c r="F654" i="1" s="1"/>
  <c r="G655" i="1" s="1"/>
  <c r="J664" i="1"/>
  <c r="I655" i="1" l="1"/>
  <c r="L651" i="1"/>
  <c r="M651" i="1" s="1"/>
  <c r="N651" i="1" s="1"/>
  <c r="O651" i="1" s="1"/>
  <c r="Q651" i="1" s="1"/>
  <c r="B651" i="1" s="1"/>
  <c r="K652" i="1"/>
  <c r="H656" i="1"/>
  <c r="T656" i="1"/>
  <c r="U656" i="1"/>
  <c r="R655" i="1"/>
  <c r="S655" i="1" s="1"/>
  <c r="C656" i="1" s="1"/>
  <c r="D656" i="1"/>
  <c r="P656" i="1"/>
  <c r="A657" i="1"/>
  <c r="E655" i="1"/>
  <c r="F655" i="1" s="1"/>
  <c r="G656" i="1" s="1"/>
  <c r="J665" i="1"/>
  <c r="I656" i="1" l="1"/>
  <c r="E656" i="1"/>
  <c r="F656" i="1" s="1"/>
  <c r="G657" i="1" s="1"/>
  <c r="P657" i="1"/>
  <c r="A658" i="1"/>
  <c r="D657" i="1"/>
  <c r="H657" i="1"/>
  <c r="R656" i="1"/>
  <c r="S656" i="1" s="1"/>
  <c r="C657" i="1" s="1"/>
  <c r="U657" i="1"/>
  <c r="T657" i="1"/>
  <c r="L652" i="1"/>
  <c r="M652" i="1" s="1"/>
  <c r="N652" i="1" s="1"/>
  <c r="O652" i="1" s="1"/>
  <c r="Q652" i="1" s="1"/>
  <c r="B652" i="1" s="1"/>
  <c r="K653" i="1"/>
  <c r="J666" i="1"/>
  <c r="I657" i="1" l="1"/>
  <c r="E657" i="1"/>
  <c r="F657" i="1" s="1"/>
  <c r="G658" i="1" s="1"/>
  <c r="L653" i="1"/>
  <c r="M653" i="1" s="1"/>
  <c r="N653" i="1" s="1"/>
  <c r="O653" i="1" s="1"/>
  <c r="Q653" i="1" s="1"/>
  <c r="B653" i="1" s="1"/>
  <c r="K654" i="1"/>
  <c r="P658" i="1"/>
  <c r="A659" i="1"/>
  <c r="D658" i="1"/>
  <c r="T658" i="1"/>
  <c r="R657" i="1"/>
  <c r="S657" i="1" s="1"/>
  <c r="C658" i="1" s="1"/>
  <c r="U658" i="1"/>
  <c r="H658" i="1"/>
  <c r="J667" i="1"/>
  <c r="I658" i="1" l="1"/>
  <c r="E658" i="1"/>
  <c r="F658" i="1" s="1"/>
  <c r="G659" i="1" s="1"/>
  <c r="D659" i="1"/>
  <c r="A660" i="1"/>
  <c r="P659" i="1"/>
  <c r="H659" i="1"/>
  <c r="U659" i="1"/>
  <c r="R658" i="1"/>
  <c r="S658" i="1" s="1"/>
  <c r="C659" i="1" s="1"/>
  <c r="T659" i="1"/>
  <c r="L654" i="1"/>
  <c r="M654" i="1" s="1"/>
  <c r="N654" i="1" s="1"/>
  <c r="O654" i="1" s="1"/>
  <c r="Q654" i="1" s="1"/>
  <c r="B654" i="1" s="1"/>
  <c r="K655" i="1"/>
  <c r="J668" i="1"/>
  <c r="I659" i="1" l="1"/>
  <c r="L655" i="1"/>
  <c r="M655" i="1" s="1"/>
  <c r="N655" i="1" s="1"/>
  <c r="O655" i="1" s="1"/>
  <c r="Q655" i="1" s="1"/>
  <c r="B655" i="1" s="1"/>
  <c r="K656" i="1"/>
  <c r="R659" i="1"/>
  <c r="S659" i="1" s="1"/>
  <c r="C660" i="1" s="1"/>
  <c r="U660" i="1"/>
  <c r="T660" i="1"/>
  <c r="H660" i="1"/>
  <c r="A661" i="1"/>
  <c r="D660" i="1"/>
  <c r="P660" i="1"/>
  <c r="E659" i="1"/>
  <c r="F659" i="1" s="1"/>
  <c r="G660" i="1" s="1"/>
  <c r="J669" i="1"/>
  <c r="I660" i="1" l="1"/>
  <c r="P661" i="1"/>
  <c r="A662" i="1"/>
  <c r="D661" i="1"/>
  <c r="E660" i="1"/>
  <c r="F660" i="1" s="1"/>
  <c r="G661" i="1" s="1"/>
  <c r="U661" i="1"/>
  <c r="R660" i="1"/>
  <c r="S660" i="1" s="1"/>
  <c r="C661" i="1" s="1"/>
  <c r="H661" i="1"/>
  <c r="T661" i="1"/>
  <c r="L656" i="1"/>
  <c r="M656" i="1" s="1"/>
  <c r="N656" i="1" s="1"/>
  <c r="O656" i="1" s="1"/>
  <c r="Q656" i="1" s="1"/>
  <c r="B656" i="1" s="1"/>
  <c r="K657" i="1"/>
  <c r="J670" i="1"/>
  <c r="I661" i="1" l="1"/>
  <c r="L657" i="1"/>
  <c r="M657" i="1" s="1"/>
  <c r="N657" i="1" s="1"/>
  <c r="O657" i="1" s="1"/>
  <c r="Q657" i="1" s="1"/>
  <c r="B657" i="1" s="1"/>
  <c r="K658" i="1"/>
  <c r="E661" i="1"/>
  <c r="F661" i="1" s="1"/>
  <c r="G662" i="1" s="1"/>
  <c r="P662" i="1"/>
  <c r="A663" i="1"/>
  <c r="D662" i="1"/>
  <c r="H662" i="1"/>
  <c r="U662" i="1"/>
  <c r="T662" i="1"/>
  <c r="R661" i="1"/>
  <c r="S661" i="1" s="1"/>
  <c r="C662" i="1" s="1"/>
  <c r="J671" i="1"/>
  <c r="I662" i="1" l="1"/>
  <c r="D663" i="1"/>
  <c r="P663" i="1"/>
  <c r="A664" i="1"/>
  <c r="T663" i="1"/>
  <c r="H663" i="1"/>
  <c r="R662" i="1"/>
  <c r="S662" i="1" s="1"/>
  <c r="C663" i="1" s="1"/>
  <c r="U663" i="1"/>
  <c r="E662" i="1"/>
  <c r="F662" i="1" s="1"/>
  <c r="G663" i="1" s="1"/>
  <c r="L658" i="1"/>
  <c r="M658" i="1" s="1"/>
  <c r="N658" i="1" s="1"/>
  <c r="O658" i="1" s="1"/>
  <c r="Q658" i="1" s="1"/>
  <c r="B658" i="1" s="1"/>
  <c r="K659" i="1"/>
  <c r="J672" i="1"/>
  <c r="I663" i="1" l="1"/>
  <c r="L659" i="1"/>
  <c r="M659" i="1" s="1"/>
  <c r="N659" i="1" s="1"/>
  <c r="O659" i="1" s="1"/>
  <c r="Q659" i="1" s="1"/>
  <c r="B659" i="1" s="1"/>
  <c r="K660" i="1"/>
  <c r="A665" i="1"/>
  <c r="D664" i="1"/>
  <c r="P664" i="1"/>
  <c r="T664" i="1"/>
  <c r="H664" i="1"/>
  <c r="U664" i="1"/>
  <c r="R663" i="1"/>
  <c r="S663" i="1" s="1"/>
  <c r="C664" i="1" s="1"/>
  <c r="E663" i="1"/>
  <c r="F663" i="1" s="1"/>
  <c r="G664" i="1" s="1"/>
  <c r="J673" i="1"/>
  <c r="I664" i="1" l="1"/>
  <c r="T665" i="1"/>
  <c r="H665" i="1"/>
  <c r="R664" i="1"/>
  <c r="S664" i="1" s="1"/>
  <c r="C665" i="1" s="1"/>
  <c r="U665" i="1"/>
  <c r="E664" i="1"/>
  <c r="F664" i="1" s="1"/>
  <c r="G665" i="1" s="1"/>
  <c r="D665" i="1"/>
  <c r="P665" i="1"/>
  <c r="A666" i="1"/>
  <c r="L660" i="1"/>
  <c r="M660" i="1" s="1"/>
  <c r="N660" i="1" s="1"/>
  <c r="O660" i="1" s="1"/>
  <c r="Q660" i="1" s="1"/>
  <c r="B660" i="1" s="1"/>
  <c r="K661" i="1"/>
  <c r="J674" i="1"/>
  <c r="I665" i="1" l="1"/>
  <c r="L661" i="1"/>
  <c r="M661" i="1" s="1"/>
  <c r="N661" i="1" s="1"/>
  <c r="O661" i="1" s="1"/>
  <c r="Q661" i="1" s="1"/>
  <c r="B661" i="1" s="1"/>
  <c r="K662" i="1"/>
  <c r="P666" i="1"/>
  <c r="A667" i="1"/>
  <c r="D666" i="1"/>
  <c r="T666" i="1"/>
  <c r="H666" i="1"/>
  <c r="R665" i="1"/>
  <c r="S665" i="1" s="1"/>
  <c r="C666" i="1" s="1"/>
  <c r="U666" i="1"/>
  <c r="E665" i="1"/>
  <c r="F665" i="1" s="1"/>
  <c r="G666" i="1" s="1"/>
  <c r="J675" i="1"/>
  <c r="I666" i="1" l="1"/>
  <c r="E666" i="1"/>
  <c r="F666" i="1" s="1"/>
  <c r="G667" i="1" s="1"/>
  <c r="D667" i="1"/>
  <c r="P667" i="1"/>
  <c r="A668" i="1"/>
  <c r="H667" i="1"/>
  <c r="T667" i="1"/>
  <c r="R666" i="1"/>
  <c r="S666" i="1" s="1"/>
  <c r="C667" i="1" s="1"/>
  <c r="U667" i="1"/>
  <c r="L662" i="1"/>
  <c r="M662" i="1" s="1"/>
  <c r="N662" i="1" s="1"/>
  <c r="O662" i="1" s="1"/>
  <c r="Q662" i="1" s="1"/>
  <c r="B662" i="1" s="1"/>
  <c r="K663" i="1"/>
  <c r="J676" i="1"/>
  <c r="I667" i="1" l="1"/>
  <c r="L663" i="1"/>
  <c r="M663" i="1" s="1"/>
  <c r="N663" i="1" s="1"/>
  <c r="O663" i="1" s="1"/>
  <c r="Q663" i="1" s="1"/>
  <c r="B663" i="1" s="1"/>
  <c r="K664" i="1"/>
  <c r="A669" i="1"/>
  <c r="D668" i="1"/>
  <c r="P668" i="1"/>
  <c r="U668" i="1"/>
  <c r="H668" i="1"/>
  <c r="T668" i="1"/>
  <c r="R667" i="1"/>
  <c r="S667" i="1" s="1"/>
  <c r="C668" i="1" s="1"/>
  <c r="E667" i="1"/>
  <c r="F667" i="1" s="1"/>
  <c r="G668" i="1" s="1"/>
  <c r="J677" i="1"/>
  <c r="I668" i="1" l="1"/>
  <c r="T669" i="1"/>
  <c r="H669" i="1"/>
  <c r="U669" i="1"/>
  <c r="R668" i="1"/>
  <c r="S668" i="1" s="1"/>
  <c r="C669" i="1" s="1"/>
  <c r="E668" i="1"/>
  <c r="F668" i="1" s="1"/>
  <c r="G669" i="1" s="1"/>
  <c r="D669" i="1"/>
  <c r="P669" i="1"/>
  <c r="A670" i="1"/>
  <c r="L664" i="1"/>
  <c r="M664" i="1" s="1"/>
  <c r="N664" i="1" s="1"/>
  <c r="O664" i="1" s="1"/>
  <c r="Q664" i="1" s="1"/>
  <c r="B664" i="1" s="1"/>
  <c r="K665" i="1"/>
  <c r="J678" i="1"/>
  <c r="I669" i="1" l="1"/>
  <c r="L665" i="1"/>
  <c r="M665" i="1" s="1"/>
  <c r="N665" i="1" s="1"/>
  <c r="O665" i="1" s="1"/>
  <c r="Q665" i="1" s="1"/>
  <c r="B665" i="1" s="1"/>
  <c r="K666" i="1"/>
  <c r="A671" i="1"/>
  <c r="D670" i="1"/>
  <c r="P670" i="1"/>
  <c r="T670" i="1"/>
  <c r="H670" i="1"/>
  <c r="U670" i="1"/>
  <c r="R669" i="1"/>
  <c r="S669" i="1" s="1"/>
  <c r="C670" i="1" s="1"/>
  <c r="E669" i="1"/>
  <c r="F669" i="1" s="1"/>
  <c r="G670" i="1" s="1"/>
  <c r="J679" i="1"/>
  <c r="I670" i="1" l="1"/>
  <c r="R670" i="1"/>
  <c r="S670" i="1" s="1"/>
  <c r="C671" i="1" s="1"/>
  <c r="U671" i="1"/>
  <c r="T671" i="1"/>
  <c r="H671" i="1"/>
  <c r="E670" i="1"/>
  <c r="F670" i="1" s="1"/>
  <c r="G671" i="1" s="1"/>
  <c r="D671" i="1"/>
  <c r="P671" i="1"/>
  <c r="A672" i="1"/>
  <c r="L666" i="1"/>
  <c r="M666" i="1" s="1"/>
  <c r="N666" i="1" s="1"/>
  <c r="O666" i="1" s="1"/>
  <c r="Q666" i="1" s="1"/>
  <c r="B666" i="1" s="1"/>
  <c r="K667" i="1"/>
  <c r="J680" i="1"/>
  <c r="I671" i="1" l="1"/>
  <c r="E671" i="1"/>
  <c r="F671" i="1" s="1"/>
  <c r="G672" i="1" s="1"/>
  <c r="L667" i="1"/>
  <c r="M667" i="1" s="1"/>
  <c r="N667" i="1" s="1"/>
  <c r="O667" i="1" s="1"/>
  <c r="Q667" i="1" s="1"/>
  <c r="B667" i="1" s="1"/>
  <c r="K668" i="1"/>
  <c r="D672" i="1"/>
  <c r="P672" i="1"/>
  <c r="A673" i="1"/>
  <c r="T672" i="1"/>
  <c r="U672" i="1"/>
  <c r="H672" i="1"/>
  <c r="R671" i="1"/>
  <c r="S671" i="1" s="1"/>
  <c r="C672" i="1" s="1"/>
  <c r="J681" i="1"/>
  <c r="I672" i="1" l="1"/>
  <c r="P673" i="1"/>
  <c r="A674" i="1"/>
  <c r="D673" i="1"/>
  <c r="H673" i="1"/>
  <c r="T673" i="1"/>
  <c r="U673" i="1"/>
  <c r="R672" i="1"/>
  <c r="S672" i="1" s="1"/>
  <c r="C673" i="1" s="1"/>
  <c r="E672" i="1"/>
  <c r="F672" i="1" s="1"/>
  <c r="G673" i="1" s="1"/>
  <c r="L668" i="1"/>
  <c r="M668" i="1" s="1"/>
  <c r="N668" i="1" s="1"/>
  <c r="O668" i="1" s="1"/>
  <c r="Q668" i="1" s="1"/>
  <c r="B668" i="1" s="1"/>
  <c r="K669" i="1"/>
  <c r="J682" i="1"/>
  <c r="I673" i="1" l="1"/>
  <c r="L669" i="1"/>
  <c r="M669" i="1" s="1"/>
  <c r="N669" i="1" s="1"/>
  <c r="O669" i="1" s="1"/>
  <c r="Q669" i="1" s="1"/>
  <c r="B669" i="1" s="1"/>
  <c r="K670" i="1"/>
  <c r="E673" i="1"/>
  <c r="F673" i="1" s="1"/>
  <c r="G674" i="1" s="1"/>
  <c r="I674" i="1" s="1"/>
  <c r="D674" i="1"/>
  <c r="A675" i="1"/>
  <c r="P674" i="1"/>
  <c r="R673" i="1"/>
  <c r="S673" i="1" s="1"/>
  <c r="C674" i="1" s="1"/>
  <c r="T674" i="1"/>
  <c r="H674" i="1"/>
  <c r="U674" i="1"/>
  <c r="J683" i="1"/>
  <c r="H675" i="1" l="1"/>
  <c r="U675" i="1"/>
  <c r="T675" i="1"/>
  <c r="R674" i="1"/>
  <c r="S674" i="1" s="1"/>
  <c r="C675" i="1" s="1"/>
  <c r="D675" i="1"/>
  <c r="A676" i="1"/>
  <c r="P675" i="1"/>
  <c r="E674" i="1"/>
  <c r="F674" i="1" s="1"/>
  <c r="G675" i="1" s="1"/>
  <c r="L670" i="1"/>
  <c r="M670" i="1" s="1"/>
  <c r="N670" i="1" s="1"/>
  <c r="O670" i="1" s="1"/>
  <c r="Q670" i="1" s="1"/>
  <c r="B670" i="1" s="1"/>
  <c r="K671" i="1"/>
  <c r="J684" i="1"/>
  <c r="I675" i="1" l="1"/>
  <c r="U676" i="1"/>
  <c r="T676" i="1"/>
  <c r="H676" i="1"/>
  <c r="R675" i="1"/>
  <c r="S675" i="1" s="1"/>
  <c r="C676" i="1" s="1"/>
  <c r="D676" i="1"/>
  <c r="P676" i="1"/>
  <c r="A677" i="1"/>
  <c r="E675" i="1"/>
  <c r="F675" i="1" s="1"/>
  <c r="G676" i="1" s="1"/>
  <c r="L671" i="1"/>
  <c r="M671" i="1" s="1"/>
  <c r="N671" i="1" s="1"/>
  <c r="O671" i="1" s="1"/>
  <c r="Q671" i="1" s="1"/>
  <c r="B671" i="1" s="1"/>
  <c r="K672" i="1"/>
  <c r="J685" i="1"/>
  <c r="I676" i="1" l="1"/>
  <c r="P677" i="1"/>
  <c r="A678" i="1"/>
  <c r="D677" i="1"/>
  <c r="U677" i="1"/>
  <c r="H677" i="1"/>
  <c r="T677" i="1"/>
  <c r="R676" i="1"/>
  <c r="S676" i="1" s="1"/>
  <c r="C677" i="1" s="1"/>
  <c r="E676" i="1"/>
  <c r="F676" i="1" s="1"/>
  <c r="G677" i="1" s="1"/>
  <c r="L672" i="1"/>
  <c r="M672" i="1" s="1"/>
  <c r="N672" i="1" s="1"/>
  <c r="O672" i="1" s="1"/>
  <c r="Q672" i="1" s="1"/>
  <c r="B672" i="1" s="1"/>
  <c r="K673" i="1"/>
  <c r="J686" i="1"/>
  <c r="I677" i="1" l="1"/>
  <c r="L673" i="1"/>
  <c r="M673" i="1" s="1"/>
  <c r="N673" i="1" s="1"/>
  <c r="O673" i="1" s="1"/>
  <c r="Q673" i="1" s="1"/>
  <c r="B673" i="1" s="1"/>
  <c r="K674" i="1"/>
  <c r="E677" i="1"/>
  <c r="F677" i="1" s="1"/>
  <c r="G678" i="1" s="1"/>
  <c r="A679" i="1"/>
  <c r="P678" i="1"/>
  <c r="D678" i="1"/>
  <c r="T678" i="1"/>
  <c r="H678" i="1"/>
  <c r="R677" i="1"/>
  <c r="S677" i="1" s="1"/>
  <c r="C678" i="1" s="1"/>
  <c r="U678" i="1"/>
  <c r="J687" i="1"/>
  <c r="I678" i="1" l="1"/>
  <c r="E678" i="1"/>
  <c r="F678" i="1" s="1"/>
  <c r="G679" i="1" s="1"/>
  <c r="R678" i="1"/>
  <c r="S678" i="1" s="1"/>
  <c r="C679" i="1" s="1"/>
  <c r="H679" i="1"/>
  <c r="T679" i="1"/>
  <c r="U679" i="1"/>
  <c r="P679" i="1"/>
  <c r="D679" i="1"/>
  <c r="A680" i="1"/>
  <c r="L674" i="1"/>
  <c r="M674" i="1" s="1"/>
  <c r="N674" i="1" s="1"/>
  <c r="O674" i="1" s="1"/>
  <c r="Q674" i="1" s="1"/>
  <c r="B674" i="1" s="1"/>
  <c r="K675" i="1"/>
  <c r="J688" i="1"/>
  <c r="I679" i="1" l="1"/>
  <c r="H680" i="1"/>
  <c r="R679" i="1"/>
  <c r="S679" i="1" s="1"/>
  <c r="C680" i="1" s="1"/>
  <c r="U680" i="1"/>
  <c r="T680" i="1"/>
  <c r="A681" i="1"/>
  <c r="D680" i="1"/>
  <c r="P680" i="1"/>
  <c r="L675" i="1"/>
  <c r="M675" i="1" s="1"/>
  <c r="N675" i="1" s="1"/>
  <c r="O675" i="1" s="1"/>
  <c r="Q675" i="1" s="1"/>
  <c r="B675" i="1" s="1"/>
  <c r="K676" i="1"/>
  <c r="E679" i="1"/>
  <c r="F679" i="1" s="1"/>
  <c r="G680" i="1" s="1"/>
  <c r="J689" i="1"/>
  <c r="I680" i="1" l="1"/>
  <c r="H681" i="1"/>
  <c r="U681" i="1"/>
  <c r="T681" i="1"/>
  <c r="R680" i="1"/>
  <c r="S680" i="1" s="1"/>
  <c r="C681" i="1" s="1"/>
  <c r="E680" i="1"/>
  <c r="F680" i="1" s="1"/>
  <c r="G681" i="1" s="1"/>
  <c r="D681" i="1"/>
  <c r="A682" i="1"/>
  <c r="P681" i="1"/>
  <c r="L676" i="1"/>
  <c r="M676" i="1" s="1"/>
  <c r="N676" i="1" s="1"/>
  <c r="O676" i="1" s="1"/>
  <c r="Q676" i="1" s="1"/>
  <c r="B676" i="1" s="1"/>
  <c r="K677" i="1"/>
  <c r="J690" i="1"/>
  <c r="I681" i="1" l="1"/>
  <c r="E681" i="1"/>
  <c r="F681" i="1" s="1"/>
  <c r="G682" i="1" s="1"/>
  <c r="L677" i="1"/>
  <c r="M677" i="1" s="1"/>
  <c r="N677" i="1" s="1"/>
  <c r="O677" i="1" s="1"/>
  <c r="Q677" i="1" s="1"/>
  <c r="B677" i="1" s="1"/>
  <c r="K678" i="1"/>
  <c r="H682" i="1"/>
  <c r="U682" i="1"/>
  <c r="T682" i="1"/>
  <c r="R681" i="1"/>
  <c r="S681" i="1" s="1"/>
  <c r="C682" i="1" s="1"/>
  <c r="D682" i="1"/>
  <c r="P682" i="1"/>
  <c r="A683" i="1"/>
  <c r="J691" i="1"/>
  <c r="I682" i="1" l="1"/>
  <c r="H683" i="1"/>
  <c r="T683" i="1"/>
  <c r="U683" i="1"/>
  <c r="R682" i="1"/>
  <c r="S682" i="1" s="1"/>
  <c r="C683" i="1" s="1"/>
  <c r="A684" i="1"/>
  <c r="D683" i="1"/>
  <c r="P683" i="1"/>
  <c r="L678" i="1"/>
  <c r="M678" i="1" s="1"/>
  <c r="N678" i="1" s="1"/>
  <c r="O678" i="1" s="1"/>
  <c r="Q678" i="1" s="1"/>
  <c r="B678" i="1" s="1"/>
  <c r="K679" i="1"/>
  <c r="E682" i="1"/>
  <c r="F682" i="1" s="1"/>
  <c r="G683" i="1" s="1"/>
  <c r="J692" i="1"/>
  <c r="I683" i="1" l="1"/>
  <c r="H684" i="1"/>
  <c r="U684" i="1"/>
  <c r="R683" i="1"/>
  <c r="S683" i="1" s="1"/>
  <c r="C684" i="1" s="1"/>
  <c r="T684" i="1"/>
  <c r="E683" i="1"/>
  <c r="F683" i="1" s="1"/>
  <c r="G684" i="1" s="1"/>
  <c r="P684" i="1"/>
  <c r="A685" i="1"/>
  <c r="D684" i="1"/>
  <c r="L679" i="1"/>
  <c r="M679" i="1" s="1"/>
  <c r="N679" i="1" s="1"/>
  <c r="O679" i="1" s="1"/>
  <c r="Q679" i="1" s="1"/>
  <c r="B679" i="1" s="1"/>
  <c r="K680" i="1"/>
  <c r="J693" i="1"/>
  <c r="I684" i="1" l="1"/>
  <c r="H685" i="1"/>
  <c r="U685" i="1"/>
  <c r="R684" i="1"/>
  <c r="S684" i="1" s="1"/>
  <c r="C685" i="1" s="1"/>
  <c r="T685" i="1"/>
  <c r="L680" i="1"/>
  <c r="M680" i="1" s="1"/>
  <c r="N680" i="1" s="1"/>
  <c r="O680" i="1" s="1"/>
  <c r="Q680" i="1" s="1"/>
  <c r="B680" i="1" s="1"/>
  <c r="K681" i="1"/>
  <c r="E684" i="1"/>
  <c r="F684" i="1" s="1"/>
  <c r="G685" i="1" s="1"/>
  <c r="A686" i="1"/>
  <c r="D685" i="1"/>
  <c r="P685" i="1"/>
  <c r="J694" i="1"/>
  <c r="I685" i="1" l="1"/>
  <c r="L681" i="1"/>
  <c r="M681" i="1" s="1"/>
  <c r="N681" i="1" s="1"/>
  <c r="O681" i="1" s="1"/>
  <c r="Q681" i="1" s="1"/>
  <c r="B681" i="1" s="1"/>
  <c r="K682" i="1"/>
  <c r="T686" i="1"/>
  <c r="R685" i="1"/>
  <c r="S685" i="1" s="1"/>
  <c r="C686" i="1" s="1"/>
  <c r="H686" i="1"/>
  <c r="U686" i="1"/>
  <c r="E685" i="1"/>
  <c r="F685" i="1" s="1"/>
  <c r="G686" i="1" s="1"/>
  <c r="P686" i="1"/>
  <c r="A687" i="1"/>
  <c r="D686" i="1"/>
  <c r="J695" i="1"/>
  <c r="I686" i="1" l="1"/>
  <c r="E686" i="1"/>
  <c r="F686" i="1" s="1"/>
  <c r="G687" i="1" s="1"/>
  <c r="P687" i="1"/>
  <c r="A688" i="1"/>
  <c r="D687" i="1"/>
  <c r="H687" i="1"/>
  <c r="R686" i="1"/>
  <c r="S686" i="1" s="1"/>
  <c r="C687" i="1" s="1"/>
  <c r="U687" i="1"/>
  <c r="T687" i="1"/>
  <c r="L682" i="1"/>
  <c r="M682" i="1" s="1"/>
  <c r="N682" i="1" s="1"/>
  <c r="O682" i="1" s="1"/>
  <c r="Q682" i="1" s="1"/>
  <c r="B682" i="1" s="1"/>
  <c r="K683" i="1"/>
  <c r="J696" i="1"/>
  <c r="I687" i="1" l="1"/>
  <c r="E687" i="1"/>
  <c r="F687" i="1" s="1"/>
  <c r="G688" i="1" s="1"/>
  <c r="P688" i="1"/>
  <c r="D688" i="1"/>
  <c r="A689" i="1"/>
  <c r="L683" i="1"/>
  <c r="M683" i="1" s="1"/>
  <c r="N683" i="1" s="1"/>
  <c r="O683" i="1" s="1"/>
  <c r="Q683" i="1" s="1"/>
  <c r="B683" i="1" s="1"/>
  <c r="K684" i="1"/>
  <c r="T688" i="1"/>
  <c r="U688" i="1"/>
  <c r="R687" i="1"/>
  <c r="S687" i="1" s="1"/>
  <c r="C688" i="1" s="1"/>
  <c r="H688" i="1"/>
  <c r="J697" i="1"/>
  <c r="I688" i="1" l="1"/>
  <c r="L684" i="1"/>
  <c r="M684" i="1" s="1"/>
  <c r="N684" i="1" s="1"/>
  <c r="O684" i="1" s="1"/>
  <c r="Q684" i="1" s="1"/>
  <c r="B684" i="1" s="1"/>
  <c r="K685" i="1"/>
  <c r="A690" i="1"/>
  <c r="D689" i="1"/>
  <c r="P689" i="1"/>
  <c r="E688" i="1"/>
  <c r="F688" i="1" s="1"/>
  <c r="G689" i="1" s="1"/>
  <c r="H689" i="1"/>
  <c r="U689" i="1"/>
  <c r="R688" i="1"/>
  <c r="S688" i="1" s="1"/>
  <c r="C689" i="1" s="1"/>
  <c r="T689" i="1"/>
  <c r="J698" i="1"/>
  <c r="I689" i="1" l="1"/>
  <c r="U690" i="1"/>
  <c r="R689" i="1"/>
  <c r="S689" i="1" s="1"/>
  <c r="C690" i="1" s="1"/>
  <c r="T690" i="1"/>
  <c r="H690" i="1"/>
  <c r="E689" i="1"/>
  <c r="F689" i="1" s="1"/>
  <c r="G690" i="1" s="1"/>
  <c r="D690" i="1"/>
  <c r="A691" i="1"/>
  <c r="P690" i="1"/>
  <c r="L685" i="1"/>
  <c r="M685" i="1" s="1"/>
  <c r="N685" i="1" s="1"/>
  <c r="O685" i="1" s="1"/>
  <c r="Q685" i="1" s="1"/>
  <c r="B685" i="1" s="1"/>
  <c r="K686" i="1"/>
  <c r="J699" i="1"/>
  <c r="I690" i="1" l="1"/>
  <c r="L686" i="1"/>
  <c r="M686" i="1" s="1"/>
  <c r="N686" i="1" s="1"/>
  <c r="O686" i="1" s="1"/>
  <c r="Q686" i="1" s="1"/>
  <c r="B686" i="1" s="1"/>
  <c r="K687" i="1"/>
  <c r="R690" i="1"/>
  <c r="S690" i="1" s="1"/>
  <c r="C691" i="1" s="1"/>
  <c r="T691" i="1"/>
  <c r="H691" i="1"/>
  <c r="U691" i="1"/>
  <c r="P691" i="1"/>
  <c r="A692" i="1"/>
  <c r="D691" i="1"/>
  <c r="E690" i="1"/>
  <c r="F690" i="1" s="1"/>
  <c r="G691" i="1" s="1"/>
  <c r="J700" i="1"/>
  <c r="I691" i="1" l="1"/>
  <c r="E691" i="1"/>
  <c r="F691" i="1" s="1"/>
  <c r="G692" i="1" s="1"/>
  <c r="L687" i="1"/>
  <c r="M687" i="1" s="1"/>
  <c r="N687" i="1" s="1"/>
  <c r="O687" i="1" s="1"/>
  <c r="Q687" i="1" s="1"/>
  <c r="B687" i="1" s="1"/>
  <c r="K688" i="1"/>
  <c r="D692" i="1"/>
  <c r="P692" i="1"/>
  <c r="A693" i="1"/>
  <c r="R691" i="1"/>
  <c r="S691" i="1" s="1"/>
  <c r="C692" i="1" s="1"/>
  <c r="T692" i="1"/>
  <c r="H692" i="1"/>
  <c r="U692" i="1"/>
  <c r="J701" i="1"/>
  <c r="I692" i="1" l="1"/>
  <c r="P693" i="1"/>
  <c r="A694" i="1"/>
  <c r="D693" i="1"/>
  <c r="T693" i="1"/>
  <c r="H693" i="1"/>
  <c r="U693" i="1"/>
  <c r="R692" i="1"/>
  <c r="S692" i="1" s="1"/>
  <c r="C693" i="1" s="1"/>
  <c r="E692" i="1"/>
  <c r="F692" i="1" s="1"/>
  <c r="G693" i="1" s="1"/>
  <c r="L688" i="1"/>
  <c r="M688" i="1" s="1"/>
  <c r="N688" i="1" s="1"/>
  <c r="O688" i="1" s="1"/>
  <c r="Q688" i="1" s="1"/>
  <c r="B688" i="1" s="1"/>
  <c r="K689" i="1"/>
  <c r="J702" i="1"/>
  <c r="I693" i="1" l="1"/>
  <c r="L689" i="1"/>
  <c r="M689" i="1" s="1"/>
  <c r="N689" i="1" s="1"/>
  <c r="O689" i="1" s="1"/>
  <c r="Q689" i="1" s="1"/>
  <c r="B689" i="1" s="1"/>
  <c r="K690" i="1"/>
  <c r="E693" i="1"/>
  <c r="F693" i="1" s="1"/>
  <c r="G694" i="1" s="1"/>
  <c r="D694" i="1"/>
  <c r="P694" i="1"/>
  <c r="A695" i="1"/>
  <c r="H694" i="1"/>
  <c r="U694" i="1"/>
  <c r="R693" i="1"/>
  <c r="S693" i="1" s="1"/>
  <c r="C694" i="1" s="1"/>
  <c r="T694" i="1"/>
  <c r="J703" i="1"/>
  <c r="I694" i="1" l="1"/>
  <c r="A696" i="1"/>
  <c r="D695" i="1"/>
  <c r="P695" i="1"/>
  <c r="H695" i="1"/>
  <c r="R694" i="1"/>
  <c r="S694" i="1" s="1"/>
  <c r="C695" i="1" s="1"/>
  <c r="T695" i="1"/>
  <c r="U695" i="1"/>
  <c r="E694" i="1"/>
  <c r="F694" i="1" s="1"/>
  <c r="G695" i="1" s="1"/>
  <c r="L690" i="1"/>
  <c r="M690" i="1" s="1"/>
  <c r="N690" i="1" s="1"/>
  <c r="O690" i="1" s="1"/>
  <c r="Q690" i="1" s="1"/>
  <c r="B690" i="1" s="1"/>
  <c r="K691" i="1"/>
  <c r="J704" i="1"/>
  <c r="I695" i="1" l="1"/>
  <c r="L691" i="1"/>
  <c r="M691" i="1" s="1"/>
  <c r="N691" i="1" s="1"/>
  <c r="O691" i="1" s="1"/>
  <c r="Q691" i="1" s="1"/>
  <c r="B691" i="1" s="1"/>
  <c r="K692" i="1"/>
  <c r="R695" i="1"/>
  <c r="S695" i="1" s="1"/>
  <c r="C696" i="1" s="1"/>
  <c r="H696" i="1"/>
  <c r="U696" i="1"/>
  <c r="T696" i="1"/>
  <c r="E695" i="1"/>
  <c r="F695" i="1" s="1"/>
  <c r="G696" i="1" s="1"/>
  <c r="A697" i="1"/>
  <c r="P696" i="1"/>
  <c r="D696" i="1"/>
  <c r="J705" i="1"/>
  <c r="I696" i="1" l="1"/>
  <c r="E696" i="1"/>
  <c r="F696" i="1" s="1"/>
  <c r="G697" i="1" s="1"/>
  <c r="H697" i="1"/>
  <c r="U697" i="1"/>
  <c r="R696" i="1"/>
  <c r="S696" i="1" s="1"/>
  <c r="C697" i="1" s="1"/>
  <c r="T697" i="1"/>
  <c r="D697" i="1"/>
  <c r="P697" i="1"/>
  <c r="A698" i="1"/>
  <c r="L692" i="1"/>
  <c r="M692" i="1" s="1"/>
  <c r="N692" i="1" s="1"/>
  <c r="O692" i="1" s="1"/>
  <c r="Q692" i="1" s="1"/>
  <c r="B692" i="1" s="1"/>
  <c r="K693" i="1"/>
  <c r="J706" i="1"/>
  <c r="I697" i="1" l="1"/>
  <c r="E697" i="1"/>
  <c r="F697" i="1" s="1"/>
  <c r="G698" i="1" s="1"/>
  <c r="L693" i="1"/>
  <c r="M693" i="1" s="1"/>
  <c r="N693" i="1" s="1"/>
  <c r="O693" i="1" s="1"/>
  <c r="Q693" i="1" s="1"/>
  <c r="B693" i="1" s="1"/>
  <c r="K694" i="1"/>
  <c r="A699" i="1"/>
  <c r="D698" i="1"/>
  <c r="P698" i="1"/>
  <c r="T698" i="1"/>
  <c r="H698" i="1"/>
  <c r="U698" i="1"/>
  <c r="R697" i="1"/>
  <c r="S697" i="1" s="1"/>
  <c r="C698" i="1" s="1"/>
  <c r="J707" i="1"/>
  <c r="I698" i="1" l="1"/>
  <c r="H699" i="1"/>
  <c r="U699" i="1"/>
  <c r="R698" i="1"/>
  <c r="S698" i="1" s="1"/>
  <c r="C699" i="1" s="1"/>
  <c r="T699" i="1"/>
  <c r="E698" i="1"/>
  <c r="F698" i="1" s="1"/>
  <c r="G699" i="1" s="1"/>
  <c r="D699" i="1"/>
  <c r="P699" i="1"/>
  <c r="A700" i="1"/>
  <c r="L694" i="1"/>
  <c r="M694" i="1" s="1"/>
  <c r="N694" i="1" s="1"/>
  <c r="O694" i="1" s="1"/>
  <c r="Q694" i="1" s="1"/>
  <c r="B694" i="1" s="1"/>
  <c r="K695" i="1"/>
  <c r="J708" i="1"/>
  <c r="I699" i="1" l="1"/>
  <c r="E699" i="1"/>
  <c r="F699" i="1" s="1"/>
  <c r="G700" i="1" s="1"/>
  <c r="L695" i="1"/>
  <c r="M695" i="1" s="1"/>
  <c r="N695" i="1" s="1"/>
  <c r="O695" i="1" s="1"/>
  <c r="Q695" i="1" s="1"/>
  <c r="B695" i="1" s="1"/>
  <c r="K696" i="1"/>
  <c r="P700" i="1"/>
  <c r="D700" i="1"/>
  <c r="A701" i="1"/>
  <c r="U700" i="1"/>
  <c r="R699" i="1"/>
  <c r="S699" i="1" s="1"/>
  <c r="C700" i="1" s="1"/>
  <c r="T700" i="1"/>
  <c r="H700" i="1"/>
  <c r="J709" i="1"/>
  <c r="I700" i="1" l="1"/>
  <c r="P701" i="1"/>
  <c r="A702" i="1"/>
  <c r="D701" i="1"/>
  <c r="E700" i="1"/>
  <c r="F700" i="1" s="1"/>
  <c r="G701" i="1" s="1"/>
  <c r="H701" i="1"/>
  <c r="U701" i="1"/>
  <c r="R700" i="1"/>
  <c r="S700" i="1" s="1"/>
  <c r="C701" i="1" s="1"/>
  <c r="T701" i="1"/>
  <c r="L696" i="1"/>
  <c r="M696" i="1" s="1"/>
  <c r="N696" i="1" s="1"/>
  <c r="O696" i="1" s="1"/>
  <c r="Q696" i="1" s="1"/>
  <c r="B696" i="1" s="1"/>
  <c r="K697" i="1"/>
  <c r="J710" i="1"/>
  <c r="I701" i="1" l="1"/>
  <c r="L697" i="1"/>
  <c r="M697" i="1" s="1"/>
  <c r="N697" i="1" s="1"/>
  <c r="O697" i="1" s="1"/>
  <c r="Q697" i="1" s="1"/>
  <c r="B697" i="1" s="1"/>
  <c r="K698" i="1"/>
  <c r="E701" i="1"/>
  <c r="F701" i="1" s="1"/>
  <c r="G702" i="1" s="1"/>
  <c r="D702" i="1"/>
  <c r="A703" i="1"/>
  <c r="P702" i="1"/>
  <c r="U702" i="1"/>
  <c r="T702" i="1"/>
  <c r="R701" i="1"/>
  <c r="S701" i="1" s="1"/>
  <c r="C702" i="1" s="1"/>
  <c r="H702" i="1"/>
  <c r="J711" i="1"/>
  <c r="I702" i="1" l="1"/>
  <c r="P703" i="1"/>
  <c r="D703" i="1"/>
  <c r="A704" i="1"/>
  <c r="E702" i="1"/>
  <c r="F702" i="1" s="1"/>
  <c r="G703" i="1" s="1"/>
  <c r="L698" i="1"/>
  <c r="M698" i="1" s="1"/>
  <c r="N698" i="1" s="1"/>
  <c r="O698" i="1" s="1"/>
  <c r="Q698" i="1" s="1"/>
  <c r="B698" i="1" s="1"/>
  <c r="K699" i="1"/>
  <c r="U703" i="1"/>
  <c r="R702" i="1"/>
  <c r="S702" i="1" s="1"/>
  <c r="C703" i="1" s="1"/>
  <c r="T703" i="1"/>
  <c r="H703" i="1"/>
  <c r="J712" i="1"/>
  <c r="I703" i="1" l="1"/>
  <c r="L699" i="1"/>
  <c r="M699" i="1" s="1"/>
  <c r="N699" i="1" s="1"/>
  <c r="O699" i="1" s="1"/>
  <c r="Q699" i="1" s="1"/>
  <c r="B699" i="1" s="1"/>
  <c r="K700" i="1"/>
  <c r="P704" i="1"/>
  <c r="A705" i="1"/>
  <c r="D704" i="1"/>
  <c r="E703" i="1"/>
  <c r="F703" i="1" s="1"/>
  <c r="G704" i="1" s="1"/>
  <c r="U704" i="1"/>
  <c r="R703" i="1"/>
  <c r="S703" i="1" s="1"/>
  <c r="C704" i="1" s="1"/>
  <c r="T704" i="1"/>
  <c r="H704" i="1"/>
  <c r="J713" i="1"/>
  <c r="I704" i="1" l="1"/>
  <c r="E704" i="1"/>
  <c r="F704" i="1" s="1"/>
  <c r="G705" i="1" s="1"/>
  <c r="P705" i="1"/>
  <c r="A706" i="1"/>
  <c r="D705" i="1"/>
  <c r="H705" i="1"/>
  <c r="U705" i="1"/>
  <c r="R704" i="1"/>
  <c r="S704" i="1" s="1"/>
  <c r="C705" i="1" s="1"/>
  <c r="T705" i="1"/>
  <c r="L700" i="1"/>
  <c r="M700" i="1" s="1"/>
  <c r="N700" i="1" s="1"/>
  <c r="O700" i="1" s="1"/>
  <c r="Q700" i="1" s="1"/>
  <c r="B700" i="1" s="1"/>
  <c r="K701" i="1"/>
  <c r="J714" i="1"/>
  <c r="I705" i="1" l="1"/>
  <c r="E705" i="1"/>
  <c r="F705" i="1" s="1"/>
  <c r="G706" i="1" s="1"/>
  <c r="P706" i="1"/>
  <c r="A707" i="1"/>
  <c r="D706" i="1"/>
  <c r="U706" i="1"/>
  <c r="T706" i="1"/>
  <c r="H706" i="1"/>
  <c r="R705" i="1"/>
  <c r="S705" i="1" s="1"/>
  <c r="C706" i="1" s="1"/>
  <c r="L701" i="1"/>
  <c r="M701" i="1" s="1"/>
  <c r="N701" i="1" s="1"/>
  <c r="O701" i="1" s="1"/>
  <c r="Q701" i="1" s="1"/>
  <c r="B701" i="1" s="1"/>
  <c r="K702" i="1"/>
  <c r="J715" i="1"/>
  <c r="I706" i="1" l="1"/>
  <c r="E706" i="1"/>
  <c r="F706" i="1" s="1"/>
  <c r="G707" i="1" s="1"/>
  <c r="D707" i="1"/>
  <c r="A708" i="1"/>
  <c r="P707" i="1"/>
  <c r="U707" i="1"/>
  <c r="H707" i="1"/>
  <c r="T707" i="1"/>
  <c r="R706" i="1"/>
  <c r="S706" i="1" s="1"/>
  <c r="C707" i="1" s="1"/>
  <c r="L702" i="1"/>
  <c r="M702" i="1" s="1"/>
  <c r="N702" i="1" s="1"/>
  <c r="O702" i="1" s="1"/>
  <c r="Q702" i="1" s="1"/>
  <c r="B702" i="1" s="1"/>
  <c r="K703" i="1"/>
  <c r="J716" i="1"/>
  <c r="I707" i="1" l="1"/>
  <c r="H708" i="1"/>
  <c r="R707" i="1"/>
  <c r="S707" i="1" s="1"/>
  <c r="C708" i="1" s="1"/>
  <c r="T708" i="1"/>
  <c r="U708" i="1"/>
  <c r="A709" i="1"/>
  <c r="D708" i="1"/>
  <c r="P708" i="1"/>
  <c r="E707" i="1"/>
  <c r="F707" i="1" s="1"/>
  <c r="G708" i="1" s="1"/>
  <c r="L703" i="1"/>
  <c r="M703" i="1" s="1"/>
  <c r="N703" i="1" s="1"/>
  <c r="O703" i="1" s="1"/>
  <c r="Q703" i="1" s="1"/>
  <c r="B703" i="1" s="1"/>
  <c r="K704" i="1"/>
  <c r="J717" i="1"/>
  <c r="I708" i="1" l="1"/>
  <c r="U709" i="1"/>
  <c r="H709" i="1"/>
  <c r="R708" i="1"/>
  <c r="S708" i="1" s="1"/>
  <c r="C709" i="1" s="1"/>
  <c r="T709" i="1"/>
  <c r="E708" i="1"/>
  <c r="F708" i="1" s="1"/>
  <c r="G709" i="1" s="1"/>
  <c r="P709" i="1"/>
  <c r="D709" i="1"/>
  <c r="A710" i="1"/>
  <c r="L704" i="1"/>
  <c r="M704" i="1" s="1"/>
  <c r="N704" i="1" s="1"/>
  <c r="O704" i="1" s="1"/>
  <c r="Q704" i="1" s="1"/>
  <c r="B704" i="1" s="1"/>
  <c r="K705" i="1"/>
  <c r="J718" i="1"/>
  <c r="I709" i="1" l="1"/>
  <c r="U710" i="1"/>
  <c r="H710" i="1"/>
  <c r="T710" i="1"/>
  <c r="R709" i="1"/>
  <c r="S709" i="1" s="1"/>
  <c r="C710" i="1" s="1"/>
  <c r="L705" i="1"/>
  <c r="M705" i="1" s="1"/>
  <c r="N705" i="1" s="1"/>
  <c r="O705" i="1" s="1"/>
  <c r="Q705" i="1" s="1"/>
  <c r="B705" i="1" s="1"/>
  <c r="K706" i="1"/>
  <c r="D710" i="1"/>
  <c r="P710" i="1"/>
  <c r="A711" i="1"/>
  <c r="E709" i="1"/>
  <c r="F709" i="1" s="1"/>
  <c r="G710" i="1" s="1"/>
  <c r="J719" i="1"/>
  <c r="I710" i="1" l="1"/>
  <c r="L706" i="1"/>
  <c r="M706" i="1" s="1"/>
  <c r="N706" i="1" s="1"/>
  <c r="O706" i="1" s="1"/>
  <c r="Q706" i="1" s="1"/>
  <c r="B706" i="1" s="1"/>
  <c r="K707" i="1"/>
  <c r="A712" i="1"/>
  <c r="D711" i="1"/>
  <c r="P711" i="1"/>
  <c r="T711" i="1"/>
  <c r="R710" i="1"/>
  <c r="S710" i="1" s="1"/>
  <c r="C711" i="1" s="1"/>
  <c r="H711" i="1"/>
  <c r="U711" i="1"/>
  <c r="E710" i="1"/>
  <c r="F710" i="1" s="1"/>
  <c r="G711" i="1" s="1"/>
  <c r="J720" i="1"/>
  <c r="I711" i="1" l="1"/>
  <c r="U712" i="1"/>
  <c r="R711" i="1"/>
  <c r="S711" i="1" s="1"/>
  <c r="C712" i="1" s="1"/>
  <c r="T712" i="1"/>
  <c r="H712" i="1"/>
  <c r="E711" i="1"/>
  <c r="F711" i="1" s="1"/>
  <c r="G712" i="1" s="1"/>
  <c r="D712" i="1"/>
  <c r="P712" i="1"/>
  <c r="A713" i="1"/>
  <c r="L707" i="1"/>
  <c r="M707" i="1" s="1"/>
  <c r="N707" i="1" s="1"/>
  <c r="O707" i="1" s="1"/>
  <c r="Q707" i="1" s="1"/>
  <c r="B707" i="1" s="1"/>
  <c r="K708" i="1"/>
  <c r="J721" i="1"/>
  <c r="I712" i="1" l="1"/>
  <c r="L708" i="1"/>
  <c r="M708" i="1" s="1"/>
  <c r="N708" i="1" s="1"/>
  <c r="O708" i="1" s="1"/>
  <c r="Q708" i="1" s="1"/>
  <c r="B708" i="1" s="1"/>
  <c r="K709" i="1"/>
  <c r="P713" i="1"/>
  <c r="A714" i="1"/>
  <c r="D713" i="1"/>
  <c r="H713" i="1"/>
  <c r="U713" i="1"/>
  <c r="T713" i="1"/>
  <c r="R712" i="1"/>
  <c r="S712" i="1" s="1"/>
  <c r="C713" i="1" s="1"/>
  <c r="E712" i="1"/>
  <c r="F712" i="1" s="1"/>
  <c r="G713" i="1" s="1"/>
  <c r="J722" i="1"/>
  <c r="I713" i="1" l="1"/>
  <c r="E713" i="1"/>
  <c r="F713" i="1" s="1"/>
  <c r="G714" i="1" s="1"/>
  <c r="P714" i="1"/>
  <c r="D714" i="1"/>
  <c r="A715" i="1"/>
  <c r="H714" i="1"/>
  <c r="R713" i="1"/>
  <c r="S713" i="1" s="1"/>
  <c r="C714" i="1" s="1"/>
  <c r="U714" i="1"/>
  <c r="T714" i="1"/>
  <c r="L709" i="1"/>
  <c r="M709" i="1" s="1"/>
  <c r="N709" i="1" s="1"/>
  <c r="O709" i="1" s="1"/>
  <c r="Q709" i="1" s="1"/>
  <c r="B709" i="1" s="1"/>
  <c r="K710" i="1"/>
  <c r="J723" i="1"/>
  <c r="I714" i="1" l="1"/>
  <c r="L710" i="1"/>
  <c r="M710" i="1" s="1"/>
  <c r="N710" i="1" s="1"/>
  <c r="O710" i="1" s="1"/>
  <c r="Q710" i="1" s="1"/>
  <c r="B710" i="1" s="1"/>
  <c r="K711" i="1"/>
  <c r="P715" i="1"/>
  <c r="A716" i="1"/>
  <c r="D715" i="1"/>
  <c r="E714" i="1"/>
  <c r="F714" i="1" s="1"/>
  <c r="G715" i="1" s="1"/>
  <c r="T715" i="1"/>
  <c r="H715" i="1"/>
  <c r="R714" i="1"/>
  <c r="S714" i="1" s="1"/>
  <c r="C715" i="1" s="1"/>
  <c r="U715" i="1"/>
  <c r="J724" i="1"/>
  <c r="I715" i="1" l="1"/>
  <c r="E715" i="1"/>
  <c r="F715" i="1" s="1"/>
  <c r="G716" i="1" s="1"/>
  <c r="D716" i="1"/>
  <c r="P716" i="1"/>
  <c r="A717" i="1"/>
  <c r="U716" i="1"/>
  <c r="H716" i="1"/>
  <c r="R715" i="1"/>
  <c r="S715" i="1" s="1"/>
  <c r="C716" i="1" s="1"/>
  <c r="T716" i="1"/>
  <c r="L711" i="1"/>
  <c r="M711" i="1" s="1"/>
  <c r="N711" i="1" s="1"/>
  <c r="O711" i="1" s="1"/>
  <c r="Q711" i="1" s="1"/>
  <c r="B711" i="1" s="1"/>
  <c r="K712" i="1"/>
  <c r="J725" i="1"/>
  <c r="I716" i="1" l="1"/>
  <c r="D717" i="1"/>
  <c r="P717" i="1"/>
  <c r="A718" i="1"/>
  <c r="U717" i="1"/>
  <c r="H717" i="1"/>
  <c r="T717" i="1"/>
  <c r="R716" i="1"/>
  <c r="S716" i="1" s="1"/>
  <c r="C717" i="1" s="1"/>
  <c r="E716" i="1"/>
  <c r="F716" i="1" s="1"/>
  <c r="G717" i="1" s="1"/>
  <c r="L712" i="1"/>
  <c r="M712" i="1" s="1"/>
  <c r="N712" i="1" s="1"/>
  <c r="O712" i="1" s="1"/>
  <c r="Q712" i="1" s="1"/>
  <c r="B712" i="1" s="1"/>
  <c r="K713" i="1"/>
  <c r="J726" i="1"/>
  <c r="I717" i="1" l="1"/>
  <c r="L713" i="1"/>
  <c r="M713" i="1" s="1"/>
  <c r="N713" i="1" s="1"/>
  <c r="O713" i="1" s="1"/>
  <c r="Q713" i="1" s="1"/>
  <c r="B713" i="1" s="1"/>
  <c r="K714" i="1"/>
  <c r="D718" i="1"/>
  <c r="A719" i="1"/>
  <c r="P718" i="1"/>
  <c r="U718" i="1"/>
  <c r="H718" i="1"/>
  <c r="R717" i="1"/>
  <c r="S717" i="1" s="1"/>
  <c r="C718" i="1" s="1"/>
  <c r="T718" i="1"/>
  <c r="E717" i="1"/>
  <c r="F717" i="1" s="1"/>
  <c r="G718" i="1" s="1"/>
  <c r="J727" i="1"/>
  <c r="I718" i="1" l="1"/>
  <c r="U719" i="1"/>
  <c r="T719" i="1"/>
  <c r="R718" i="1"/>
  <c r="S718" i="1" s="1"/>
  <c r="C719" i="1" s="1"/>
  <c r="H719" i="1"/>
  <c r="A720" i="1"/>
  <c r="D719" i="1"/>
  <c r="P719" i="1"/>
  <c r="E718" i="1"/>
  <c r="F718" i="1" s="1"/>
  <c r="G719" i="1" s="1"/>
  <c r="L714" i="1"/>
  <c r="M714" i="1" s="1"/>
  <c r="N714" i="1" s="1"/>
  <c r="O714" i="1" s="1"/>
  <c r="Q714" i="1" s="1"/>
  <c r="B714" i="1" s="1"/>
  <c r="K715" i="1"/>
  <c r="J728" i="1"/>
  <c r="I719" i="1" l="1"/>
  <c r="E719" i="1"/>
  <c r="F719" i="1" s="1"/>
  <c r="G720" i="1" s="1"/>
  <c r="D720" i="1"/>
  <c r="A721" i="1"/>
  <c r="P720" i="1"/>
  <c r="L715" i="1"/>
  <c r="M715" i="1" s="1"/>
  <c r="N715" i="1" s="1"/>
  <c r="O715" i="1" s="1"/>
  <c r="Q715" i="1" s="1"/>
  <c r="B715" i="1" s="1"/>
  <c r="K716" i="1"/>
  <c r="U720" i="1"/>
  <c r="R719" i="1"/>
  <c r="S719" i="1" s="1"/>
  <c r="C720" i="1" s="1"/>
  <c r="H720" i="1"/>
  <c r="T720" i="1"/>
  <c r="J729" i="1"/>
  <c r="I720" i="1" l="1"/>
  <c r="L716" i="1"/>
  <c r="M716" i="1" s="1"/>
  <c r="N716" i="1" s="1"/>
  <c r="O716" i="1" s="1"/>
  <c r="Q716" i="1" s="1"/>
  <c r="B716" i="1" s="1"/>
  <c r="K717" i="1"/>
  <c r="R720" i="1"/>
  <c r="S720" i="1" s="1"/>
  <c r="C721" i="1" s="1"/>
  <c r="H721" i="1"/>
  <c r="U721" i="1"/>
  <c r="T721" i="1"/>
  <c r="A722" i="1"/>
  <c r="P721" i="1"/>
  <c r="D721" i="1"/>
  <c r="E720" i="1"/>
  <c r="F720" i="1" s="1"/>
  <c r="G721" i="1" s="1"/>
  <c r="J730" i="1"/>
  <c r="I721" i="1" l="1"/>
  <c r="A723" i="1"/>
  <c r="P722" i="1"/>
  <c r="D722" i="1"/>
  <c r="H722" i="1"/>
  <c r="T722" i="1"/>
  <c r="R721" i="1"/>
  <c r="S721" i="1" s="1"/>
  <c r="C722" i="1" s="1"/>
  <c r="U722" i="1"/>
  <c r="E721" i="1"/>
  <c r="F721" i="1" s="1"/>
  <c r="G722" i="1" s="1"/>
  <c r="L717" i="1"/>
  <c r="M717" i="1" s="1"/>
  <c r="N717" i="1" s="1"/>
  <c r="O717" i="1" s="1"/>
  <c r="Q717" i="1" s="1"/>
  <c r="B717" i="1" s="1"/>
  <c r="K718" i="1"/>
  <c r="J731" i="1"/>
  <c r="I722" i="1" l="1"/>
  <c r="L718" i="1"/>
  <c r="M718" i="1" s="1"/>
  <c r="N718" i="1" s="1"/>
  <c r="O718" i="1" s="1"/>
  <c r="Q718" i="1" s="1"/>
  <c r="B718" i="1" s="1"/>
  <c r="K719" i="1"/>
  <c r="E722" i="1"/>
  <c r="F722" i="1" s="1"/>
  <c r="G723" i="1" s="1"/>
  <c r="T723" i="1"/>
  <c r="R722" i="1"/>
  <c r="S722" i="1" s="1"/>
  <c r="C723" i="1" s="1"/>
  <c r="H723" i="1"/>
  <c r="U723" i="1"/>
  <c r="D723" i="1"/>
  <c r="A724" i="1"/>
  <c r="P723" i="1"/>
  <c r="J732" i="1"/>
  <c r="I723" i="1" l="1"/>
  <c r="D724" i="1"/>
  <c r="A725" i="1"/>
  <c r="P724" i="1"/>
  <c r="T724" i="1"/>
  <c r="U724" i="1"/>
  <c r="H724" i="1"/>
  <c r="R723" i="1"/>
  <c r="S723" i="1" s="1"/>
  <c r="C724" i="1" s="1"/>
  <c r="E723" i="1"/>
  <c r="F723" i="1" s="1"/>
  <c r="G724" i="1" s="1"/>
  <c r="L719" i="1"/>
  <c r="M719" i="1" s="1"/>
  <c r="N719" i="1" s="1"/>
  <c r="O719" i="1" s="1"/>
  <c r="Q719" i="1" s="1"/>
  <c r="B719" i="1" s="1"/>
  <c r="K720" i="1"/>
  <c r="J733" i="1"/>
  <c r="I724" i="1" l="1"/>
  <c r="L720" i="1"/>
  <c r="M720" i="1" s="1"/>
  <c r="N720" i="1" s="1"/>
  <c r="O720" i="1" s="1"/>
  <c r="Q720" i="1" s="1"/>
  <c r="B720" i="1" s="1"/>
  <c r="K721" i="1"/>
  <c r="H725" i="1"/>
  <c r="R724" i="1"/>
  <c r="S724" i="1" s="1"/>
  <c r="C725" i="1" s="1"/>
  <c r="T725" i="1"/>
  <c r="U725" i="1"/>
  <c r="P725" i="1"/>
  <c r="A726" i="1"/>
  <c r="D725" i="1"/>
  <c r="E724" i="1"/>
  <c r="F724" i="1" s="1"/>
  <c r="G725" i="1" s="1"/>
  <c r="J734" i="1"/>
  <c r="I725" i="1" l="1"/>
  <c r="P726" i="1"/>
  <c r="A727" i="1"/>
  <c r="D726" i="1"/>
  <c r="E725" i="1"/>
  <c r="F725" i="1" s="1"/>
  <c r="G726" i="1" s="1"/>
  <c r="L721" i="1"/>
  <c r="M721" i="1" s="1"/>
  <c r="N721" i="1" s="1"/>
  <c r="O721" i="1" s="1"/>
  <c r="Q721" i="1" s="1"/>
  <c r="B721" i="1" s="1"/>
  <c r="K722" i="1"/>
  <c r="R725" i="1"/>
  <c r="S725" i="1" s="1"/>
  <c r="C726" i="1" s="1"/>
  <c r="U726" i="1"/>
  <c r="T726" i="1"/>
  <c r="H726" i="1"/>
  <c r="J735" i="1"/>
  <c r="I726" i="1" l="1"/>
  <c r="E726" i="1"/>
  <c r="F726" i="1" s="1"/>
  <c r="G727" i="1" s="1"/>
  <c r="P727" i="1"/>
  <c r="D727" i="1"/>
  <c r="A728" i="1"/>
  <c r="L722" i="1"/>
  <c r="M722" i="1" s="1"/>
  <c r="N722" i="1" s="1"/>
  <c r="O722" i="1" s="1"/>
  <c r="Q722" i="1" s="1"/>
  <c r="B722" i="1" s="1"/>
  <c r="K723" i="1"/>
  <c r="T727" i="1"/>
  <c r="U727" i="1"/>
  <c r="H727" i="1"/>
  <c r="R726" i="1"/>
  <c r="S726" i="1" s="1"/>
  <c r="C727" i="1" s="1"/>
  <c r="J736" i="1"/>
  <c r="I727" i="1" l="1"/>
  <c r="L723" i="1"/>
  <c r="M723" i="1" s="1"/>
  <c r="N723" i="1" s="1"/>
  <c r="O723" i="1" s="1"/>
  <c r="Q723" i="1" s="1"/>
  <c r="B723" i="1" s="1"/>
  <c r="K724" i="1"/>
  <c r="P728" i="1"/>
  <c r="A729" i="1"/>
  <c r="D728" i="1"/>
  <c r="E727" i="1"/>
  <c r="F727" i="1" s="1"/>
  <c r="G728" i="1" s="1"/>
  <c r="T728" i="1"/>
  <c r="H728" i="1"/>
  <c r="U728" i="1"/>
  <c r="R727" i="1"/>
  <c r="S727" i="1" s="1"/>
  <c r="C728" i="1" s="1"/>
  <c r="J737" i="1"/>
  <c r="I728" i="1" l="1"/>
  <c r="E728" i="1"/>
  <c r="F728" i="1" s="1"/>
  <c r="G729" i="1" s="1"/>
  <c r="P729" i="1"/>
  <c r="A730" i="1"/>
  <c r="D729" i="1"/>
  <c r="T729" i="1"/>
  <c r="R728" i="1"/>
  <c r="S728" i="1" s="1"/>
  <c r="C729" i="1" s="1"/>
  <c r="H729" i="1"/>
  <c r="U729" i="1"/>
  <c r="L724" i="1"/>
  <c r="M724" i="1" s="1"/>
  <c r="N724" i="1" s="1"/>
  <c r="O724" i="1" s="1"/>
  <c r="Q724" i="1" s="1"/>
  <c r="B724" i="1" s="1"/>
  <c r="K725" i="1"/>
  <c r="J738" i="1"/>
  <c r="I729" i="1" l="1"/>
  <c r="E729" i="1"/>
  <c r="F729" i="1" s="1"/>
  <c r="G730" i="1" s="1"/>
  <c r="A731" i="1"/>
  <c r="P730" i="1"/>
  <c r="D730" i="1"/>
  <c r="L725" i="1"/>
  <c r="M725" i="1" s="1"/>
  <c r="N725" i="1" s="1"/>
  <c r="O725" i="1" s="1"/>
  <c r="Q725" i="1" s="1"/>
  <c r="B725" i="1" s="1"/>
  <c r="K726" i="1"/>
  <c r="R729" i="1"/>
  <c r="S729" i="1" s="1"/>
  <c r="C730" i="1" s="1"/>
  <c r="T730" i="1"/>
  <c r="H730" i="1"/>
  <c r="U730" i="1"/>
  <c r="J739" i="1"/>
  <c r="I730" i="1" l="1"/>
  <c r="L726" i="1"/>
  <c r="M726" i="1" s="1"/>
  <c r="N726" i="1" s="1"/>
  <c r="O726" i="1" s="1"/>
  <c r="Q726" i="1" s="1"/>
  <c r="B726" i="1" s="1"/>
  <c r="K727" i="1"/>
  <c r="E730" i="1"/>
  <c r="F730" i="1" s="1"/>
  <c r="G731" i="1" s="1"/>
  <c r="U731" i="1"/>
  <c r="T731" i="1"/>
  <c r="R730" i="1"/>
  <c r="S730" i="1" s="1"/>
  <c r="C731" i="1" s="1"/>
  <c r="H731" i="1"/>
  <c r="A732" i="1"/>
  <c r="P731" i="1"/>
  <c r="D731" i="1"/>
  <c r="J740" i="1"/>
  <c r="I731" i="1" l="1"/>
  <c r="T732" i="1"/>
  <c r="H732" i="1"/>
  <c r="R731" i="1"/>
  <c r="S731" i="1" s="1"/>
  <c r="C732" i="1" s="1"/>
  <c r="U732" i="1"/>
  <c r="E731" i="1"/>
  <c r="F731" i="1" s="1"/>
  <c r="G732" i="1" s="1"/>
  <c r="D732" i="1"/>
  <c r="A733" i="1"/>
  <c r="P732" i="1"/>
  <c r="L727" i="1"/>
  <c r="M727" i="1" s="1"/>
  <c r="N727" i="1" s="1"/>
  <c r="O727" i="1" s="1"/>
  <c r="Q727" i="1" s="1"/>
  <c r="B727" i="1" s="1"/>
  <c r="K728" i="1"/>
  <c r="J741" i="1"/>
  <c r="I732" i="1" l="1"/>
  <c r="L728" i="1"/>
  <c r="M728" i="1" s="1"/>
  <c r="N728" i="1" s="1"/>
  <c r="O728" i="1" s="1"/>
  <c r="Q728" i="1" s="1"/>
  <c r="B728" i="1" s="1"/>
  <c r="K729" i="1"/>
  <c r="T733" i="1"/>
  <c r="R732" i="1"/>
  <c r="S732" i="1" s="1"/>
  <c r="C733" i="1" s="1"/>
  <c r="H733" i="1"/>
  <c r="U733" i="1"/>
  <c r="P733" i="1"/>
  <c r="D733" i="1"/>
  <c r="A734" i="1"/>
  <c r="E732" i="1"/>
  <c r="F732" i="1" s="1"/>
  <c r="G733" i="1" s="1"/>
  <c r="J742" i="1"/>
  <c r="I733" i="1" l="1"/>
  <c r="E733" i="1"/>
  <c r="F733" i="1" s="1"/>
  <c r="G734" i="1" s="1"/>
  <c r="A735" i="1"/>
  <c r="P734" i="1"/>
  <c r="D734" i="1"/>
  <c r="L729" i="1"/>
  <c r="M729" i="1" s="1"/>
  <c r="N729" i="1" s="1"/>
  <c r="O729" i="1" s="1"/>
  <c r="Q729" i="1" s="1"/>
  <c r="B729" i="1" s="1"/>
  <c r="K730" i="1"/>
  <c r="H734" i="1"/>
  <c r="R733" i="1"/>
  <c r="S733" i="1" s="1"/>
  <c r="C734" i="1" s="1"/>
  <c r="U734" i="1"/>
  <c r="T734" i="1"/>
  <c r="J743" i="1"/>
  <c r="I734" i="1" l="1"/>
  <c r="E734" i="1"/>
  <c r="F734" i="1" s="1"/>
  <c r="G735" i="1" s="1"/>
  <c r="H735" i="1"/>
  <c r="U735" i="1"/>
  <c r="T735" i="1"/>
  <c r="R734" i="1"/>
  <c r="S734" i="1" s="1"/>
  <c r="C735" i="1" s="1"/>
  <c r="P735" i="1"/>
  <c r="D735" i="1"/>
  <c r="A736" i="1"/>
  <c r="L730" i="1"/>
  <c r="M730" i="1" s="1"/>
  <c r="N730" i="1" s="1"/>
  <c r="O730" i="1" s="1"/>
  <c r="Q730" i="1" s="1"/>
  <c r="B730" i="1" s="1"/>
  <c r="K731" i="1"/>
  <c r="J744" i="1"/>
  <c r="I735" i="1" l="1"/>
  <c r="H736" i="1"/>
  <c r="U736" i="1"/>
  <c r="R735" i="1"/>
  <c r="S735" i="1" s="1"/>
  <c r="C736" i="1" s="1"/>
  <c r="T736" i="1"/>
  <c r="A737" i="1"/>
  <c r="D736" i="1"/>
  <c r="P736" i="1"/>
  <c r="L731" i="1"/>
  <c r="M731" i="1" s="1"/>
  <c r="N731" i="1" s="1"/>
  <c r="O731" i="1" s="1"/>
  <c r="Q731" i="1" s="1"/>
  <c r="B731" i="1" s="1"/>
  <c r="K732" i="1"/>
  <c r="E735" i="1"/>
  <c r="F735" i="1" s="1"/>
  <c r="G736" i="1" s="1"/>
  <c r="J745" i="1"/>
  <c r="I736" i="1" l="1"/>
  <c r="H737" i="1"/>
  <c r="U737" i="1"/>
  <c r="T737" i="1"/>
  <c r="R736" i="1"/>
  <c r="S736" i="1" s="1"/>
  <c r="C737" i="1" s="1"/>
  <c r="E736" i="1"/>
  <c r="F736" i="1" s="1"/>
  <c r="G737" i="1" s="1"/>
  <c r="P737" i="1"/>
  <c r="D737" i="1"/>
  <c r="A738" i="1"/>
  <c r="L732" i="1"/>
  <c r="M732" i="1" s="1"/>
  <c r="N732" i="1" s="1"/>
  <c r="O732" i="1" s="1"/>
  <c r="Q732" i="1" s="1"/>
  <c r="B732" i="1" s="1"/>
  <c r="K733" i="1"/>
  <c r="J746" i="1"/>
  <c r="I737" i="1" l="1"/>
  <c r="L733" i="1"/>
  <c r="M733" i="1" s="1"/>
  <c r="N733" i="1" s="1"/>
  <c r="O733" i="1" s="1"/>
  <c r="Q733" i="1" s="1"/>
  <c r="B733" i="1" s="1"/>
  <c r="K734" i="1"/>
  <c r="A739" i="1"/>
  <c r="D738" i="1"/>
  <c r="P738" i="1"/>
  <c r="E737" i="1"/>
  <c r="F737" i="1" s="1"/>
  <c r="G738" i="1" s="1"/>
  <c r="T738" i="1"/>
  <c r="H738" i="1"/>
  <c r="R737" i="1"/>
  <c r="S737" i="1" s="1"/>
  <c r="C738" i="1" s="1"/>
  <c r="U738" i="1"/>
  <c r="J747" i="1"/>
  <c r="I738" i="1" l="1"/>
  <c r="U739" i="1"/>
  <c r="T739" i="1"/>
  <c r="H739" i="1"/>
  <c r="R738" i="1"/>
  <c r="S738" i="1" s="1"/>
  <c r="C739" i="1" s="1"/>
  <c r="B738" i="1"/>
  <c r="E738" i="1"/>
  <c r="F738" i="1" s="1"/>
  <c r="G739" i="1" s="1"/>
  <c r="A740" i="1"/>
  <c r="D739" i="1"/>
  <c r="P739" i="1"/>
  <c r="L734" i="1"/>
  <c r="M734" i="1" s="1"/>
  <c r="N734" i="1" s="1"/>
  <c r="O734" i="1" s="1"/>
  <c r="Q734" i="1" s="1"/>
  <c r="B734" i="1" s="1"/>
  <c r="K735" i="1"/>
  <c r="J748" i="1"/>
  <c r="I739" i="1" l="1"/>
  <c r="L735" i="1"/>
  <c r="M735" i="1" s="1"/>
  <c r="N735" i="1" s="1"/>
  <c r="O735" i="1" s="1"/>
  <c r="Q735" i="1" s="1"/>
  <c r="B735" i="1" s="1"/>
  <c r="K736" i="1"/>
  <c r="T740" i="1"/>
  <c r="U740" i="1"/>
  <c r="H740" i="1"/>
  <c r="R739" i="1"/>
  <c r="S739" i="1" s="1"/>
  <c r="C740" i="1" s="1"/>
  <c r="B739" i="1"/>
  <c r="E739" i="1"/>
  <c r="F739" i="1" s="1"/>
  <c r="G740" i="1" s="1"/>
  <c r="A741" i="1"/>
  <c r="P740" i="1"/>
  <c r="D740" i="1"/>
  <c r="J749" i="1"/>
  <c r="I740" i="1" l="1"/>
  <c r="E740" i="1"/>
  <c r="F740" i="1" s="1"/>
  <c r="G741" i="1" s="1"/>
  <c r="B740" i="1"/>
  <c r="H741" i="1"/>
  <c r="R740" i="1"/>
  <c r="S740" i="1" s="1"/>
  <c r="C741" i="1" s="1"/>
  <c r="T741" i="1"/>
  <c r="U741" i="1"/>
  <c r="A742" i="1"/>
  <c r="D741" i="1"/>
  <c r="P741" i="1"/>
  <c r="L736" i="1"/>
  <c r="M736" i="1" s="1"/>
  <c r="N736" i="1" s="1"/>
  <c r="O736" i="1" s="1"/>
  <c r="Q736" i="1" s="1"/>
  <c r="B736" i="1" s="1"/>
  <c r="K737" i="1"/>
  <c r="J750" i="1"/>
  <c r="I741" i="1" l="1"/>
  <c r="P742" i="1"/>
  <c r="D742" i="1"/>
  <c r="A743" i="1"/>
  <c r="E741" i="1"/>
  <c r="F741" i="1" s="1"/>
  <c r="G742" i="1" s="1"/>
  <c r="B741" i="1"/>
  <c r="L737" i="1"/>
  <c r="M737" i="1" s="1"/>
  <c r="N737" i="1" s="1"/>
  <c r="O737" i="1" s="1"/>
  <c r="Q737" i="1" s="1"/>
  <c r="B737" i="1" s="1"/>
  <c r="K738" i="1"/>
  <c r="T742" i="1"/>
  <c r="R741" i="1"/>
  <c r="S741" i="1" s="1"/>
  <c r="C742" i="1" s="1"/>
  <c r="U742" i="1"/>
  <c r="H742" i="1"/>
  <c r="J751" i="1"/>
  <c r="I742" i="1" l="1"/>
  <c r="L738" i="1"/>
  <c r="M738" i="1" s="1"/>
  <c r="N738" i="1" s="1"/>
  <c r="O738" i="1" s="1"/>
  <c r="Q738" i="1" s="1"/>
  <c r="K739" i="1"/>
  <c r="A744" i="1"/>
  <c r="D743" i="1"/>
  <c r="P743" i="1"/>
  <c r="B742" i="1"/>
  <c r="E742" i="1"/>
  <c r="F742" i="1" s="1"/>
  <c r="G743" i="1" s="1"/>
  <c r="U743" i="1"/>
  <c r="R742" i="1"/>
  <c r="S742" i="1" s="1"/>
  <c r="C743" i="1" s="1"/>
  <c r="T743" i="1"/>
  <c r="H743" i="1"/>
  <c r="J752" i="1"/>
  <c r="I743" i="1" l="1"/>
  <c r="U744" i="1"/>
  <c r="R743" i="1"/>
  <c r="S743" i="1" s="1"/>
  <c r="C744" i="1" s="1"/>
  <c r="T744" i="1"/>
  <c r="H744" i="1"/>
  <c r="B743" i="1"/>
  <c r="E743" i="1"/>
  <c r="F743" i="1" s="1"/>
  <c r="G744" i="1" s="1"/>
  <c r="P744" i="1"/>
  <c r="A745" i="1"/>
  <c r="D744" i="1"/>
  <c r="L739" i="1"/>
  <c r="M739" i="1" s="1"/>
  <c r="N739" i="1" s="1"/>
  <c r="O739" i="1" s="1"/>
  <c r="Q739" i="1" s="1"/>
  <c r="K740" i="1"/>
  <c r="J753" i="1"/>
  <c r="I744" i="1" l="1"/>
  <c r="L740" i="1"/>
  <c r="M740" i="1" s="1"/>
  <c r="N740" i="1" s="1"/>
  <c r="O740" i="1" s="1"/>
  <c r="Q740" i="1" s="1"/>
  <c r="K741" i="1"/>
  <c r="E744" i="1"/>
  <c r="F744" i="1" s="1"/>
  <c r="G745" i="1" s="1"/>
  <c r="B744" i="1"/>
  <c r="P745" i="1"/>
  <c r="D745" i="1"/>
  <c r="A746" i="1"/>
  <c r="U745" i="1"/>
  <c r="T745" i="1"/>
  <c r="H745" i="1"/>
  <c r="R744" i="1"/>
  <c r="S744" i="1" s="1"/>
  <c r="C745" i="1" s="1"/>
  <c r="J754" i="1"/>
  <c r="I745" i="1" l="1"/>
  <c r="B745" i="1"/>
  <c r="E745" i="1"/>
  <c r="F745" i="1" s="1"/>
  <c r="G746" i="1" s="1"/>
  <c r="T746" i="1"/>
  <c r="H746" i="1"/>
  <c r="R745" i="1"/>
  <c r="S745" i="1" s="1"/>
  <c r="C746" i="1" s="1"/>
  <c r="U746" i="1"/>
  <c r="L741" i="1"/>
  <c r="M741" i="1" s="1"/>
  <c r="N741" i="1" s="1"/>
  <c r="O741" i="1" s="1"/>
  <c r="Q741" i="1" s="1"/>
  <c r="K742" i="1"/>
  <c r="A747" i="1"/>
  <c r="D746" i="1"/>
  <c r="P746" i="1"/>
  <c r="J755" i="1"/>
  <c r="I746" i="1" l="1"/>
  <c r="L742" i="1"/>
  <c r="M742" i="1" s="1"/>
  <c r="N742" i="1" s="1"/>
  <c r="O742" i="1" s="1"/>
  <c r="Q742" i="1" s="1"/>
  <c r="K743" i="1"/>
  <c r="T747" i="1"/>
  <c r="U747" i="1"/>
  <c r="H747" i="1"/>
  <c r="R746" i="1"/>
  <c r="S746" i="1" s="1"/>
  <c r="C747" i="1" s="1"/>
  <c r="E746" i="1"/>
  <c r="F746" i="1" s="1"/>
  <c r="G747" i="1" s="1"/>
  <c r="B746" i="1"/>
  <c r="A748" i="1"/>
  <c r="D747" i="1"/>
  <c r="P747" i="1"/>
  <c r="J756" i="1"/>
  <c r="I747" i="1" l="1"/>
  <c r="H748" i="1"/>
  <c r="R747" i="1"/>
  <c r="S747" i="1" s="1"/>
  <c r="C748" i="1" s="1"/>
  <c r="T748" i="1"/>
  <c r="U748" i="1"/>
  <c r="E747" i="1"/>
  <c r="F747" i="1" s="1"/>
  <c r="G748" i="1" s="1"/>
  <c r="B747" i="1"/>
  <c r="D748" i="1"/>
  <c r="A749" i="1"/>
  <c r="P748" i="1"/>
  <c r="L743" i="1"/>
  <c r="M743" i="1" s="1"/>
  <c r="N743" i="1" s="1"/>
  <c r="O743" i="1" s="1"/>
  <c r="Q743" i="1" s="1"/>
  <c r="K744" i="1"/>
  <c r="J757" i="1"/>
  <c r="I748" i="1" l="1"/>
  <c r="L744" i="1"/>
  <c r="M744" i="1" s="1"/>
  <c r="N744" i="1" s="1"/>
  <c r="O744" i="1" s="1"/>
  <c r="Q744" i="1" s="1"/>
  <c r="K745" i="1"/>
  <c r="R748" i="1"/>
  <c r="S748" i="1" s="1"/>
  <c r="C749" i="1" s="1"/>
  <c r="T749" i="1"/>
  <c r="H749" i="1"/>
  <c r="U749" i="1"/>
  <c r="A750" i="1"/>
  <c r="P749" i="1"/>
  <c r="D749" i="1"/>
  <c r="B748" i="1"/>
  <c r="E748" i="1"/>
  <c r="F748" i="1" s="1"/>
  <c r="G749" i="1" s="1"/>
  <c r="J758" i="1"/>
  <c r="I749" i="1" l="1"/>
  <c r="T750" i="1"/>
  <c r="U750" i="1"/>
  <c r="R749" i="1"/>
  <c r="S749" i="1" s="1"/>
  <c r="C750" i="1" s="1"/>
  <c r="H750" i="1"/>
  <c r="E749" i="1"/>
  <c r="F749" i="1" s="1"/>
  <c r="G750" i="1" s="1"/>
  <c r="B749" i="1"/>
  <c r="L745" i="1"/>
  <c r="M745" i="1" s="1"/>
  <c r="N745" i="1" s="1"/>
  <c r="O745" i="1" s="1"/>
  <c r="Q745" i="1" s="1"/>
  <c r="K746" i="1"/>
  <c r="A751" i="1"/>
  <c r="D750" i="1"/>
  <c r="P750" i="1"/>
  <c r="J759" i="1"/>
  <c r="I750" i="1" l="1"/>
  <c r="U751" i="1"/>
  <c r="R750" i="1"/>
  <c r="S750" i="1" s="1"/>
  <c r="C751" i="1" s="1"/>
  <c r="T751" i="1"/>
  <c r="H751" i="1"/>
  <c r="E750" i="1"/>
  <c r="F750" i="1" s="1"/>
  <c r="G751" i="1" s="1"/>
  <c r="B750" i="1"/>
  <c r="A752" i="1"/>
  <c r="P751" i="1"/>
  <c r="D751" i="1"/>
  <c r="L746" i="1"/>
  <c r="M746" i="1" s="1"/>
  <c r="N746" i="1" s="1"/>
  <c r="O746" i="1" s="1"/>
  <c r="Q746" i="1" s="1"/>
  <c r="K747" i="1"/>
  <c r="J760" i="1"/>
  <c r="I751" i="1" l="1"/>
  <c r="L747" i="1"/>
  <c r="M747" i="1" s="1"/>
  <c r="N747" i="1" s="1"/>
  <c r="O747" i="1" s="1"/>
  <c r="Q747" i="1" s="1"/>
  <c r="K748" i="1"/>
  <c r="E751" i="1"/>
  <c r="F751" i="1" s="1"/>
  <c r="G752" i="1" s="1"/>
  <c r="B751" i="1"/>
  <c r="T752" i="1"/>
  <c r="H752" i="1"/>
  <c r="U752" i="1"/>
  <c r="R751" i="1"/>
  <c r="S751" i="1" s="1"/>
  <c r="C752" i="1" s="1"/>
  <c r="P752" i="1"/>
  <c r="A753" i="1"/>
  <c r="D752" i="1"/>
  <c r="I752" i="1" l="1"/>
  <c r="A754" i="1"/>
  <c r="D753" i="1"/>
  <c r="P753" i="1"/>
  <c r="E752" i="1"/>
  <c r="F752" i="1" s="1"/>
  <c r="G753" i="1" s="1"/>
  <c r="B752" i="1"/>
  <c r="U753" i="1"/>
  <c r="T753" i="1"/>
  <c r="R752" i="1"/>
  <c r="S752" i="1" s="1"/>
  <c r="C753" i="1" s="1"/>
  <c r="H753" i="1"/>
  <c r="L748" i="1"/>
  <c r="M748" i="1" s="1"/>
  <c r="N748" i="1" s="1"/>
  <c r="O748" i="1" s="1"/>
  <c r="Q748" i="1" s="1"/>
  <c r="K749" i="1"/>
  <c r="I753" i="1" l="1"/>
  <c r="L749" i="1"/>
  <c r="M749" i="1" s="1"/>
  <c r="N749" i="1" s="1"/>
  <c r="O749" i="1" s="1"/>
  <c r="Q749" i="1" s="1"/>
  <c r="K750" i="1"/>
  <c r="H754" i="1"/>
  <c r="R753" i="1"/>
  <c r="S753" i="1" s="1"/>
  <c r="C754" i="1" s="1"/>
  <c r="T754" i="1"/>
  <c r="U754" i="1"/>
  <c r="E753" i="1"/>
  <c r="F753" i="1" s="1"/>
  <c r="G754" i="1" s="1"/>
  <c r="B753" i="1"/>
  <c r="P754" i="1"/>
  <c r="A755" i="1"/>
  <c r="D754" i="1"/>
  <c r="I754" i="1" l="1"/>
  <c r="B754" i="1"/>
  <c r="E754" i="1"/>
  <c r="F754" i="1" s="1"/>
  <c r="G755" i="1" s="1"/>
  <c r="I755" i="1" s="1"/>
  <c r="P755" i="1"/>
  <c r="A756" i="1"/>
  <c r="D755" i="1"/>
  <c r="U755" i="1"/>
  <c r="T755" i="1"/>
  <c r="R754" i="1"/>
  <c r="S754" i="1" s="1"/>
  <c r="C755" i="1" s="1"/>
  <c r="H755" i="1"/>
  <c r="L750" i="1"/>
  <c r="M750" i="1" s="1"/>
  <c r="N750" i="1" s="1"/>
  <c r="O750" i="1" s="1"/>
  <c r="Q750" i="1" s="1"/>
  <c r="K751" i="1"/>
  <c r="L751" i="1" l="1"/>
  <c r="M751" i="1" s="1"/>
  <c r="N751" i="1" s="1"/>
  <c r="O751" i="1" s="1"/>
  <c r="Q751" i="1" s="1"/>
  <c r="K752" i="1"/>
  <c r="E755" i="1"/>
  <c r="F755" i="1" s="1"/>
  <c r="G756" i="1" s="1"/>
  <c r="B755" i="1"/>
  <c r="D756" i="1"/>
  <c r="A757" i="1"/>
  <c r="P756" i="1"/>
  <c r="U756" i="1"/>
  <c r="H756" i="1"/>
  <c r="R755" i="1"/>
  <c r="S755" i="1" s="1"/>
  <c r="C756" i="1" s="1"/>
  <c r="T756" i="1"/>
  <c r="I756" i="1" l="1"/>
  <c r="H757" i="1"/>
  <c r="R756" i="1"/>
  <c r="S756" i="1" s="1"/>
  <c r="C757" i="1" s="1"/>
  <c r="U757" i="1"/>
  <c r="T757" i="1"/>
  <c r="P757" i="1"/>
  <c r="A758" i="1"/>
  <c r="D757" i="1"/>
  <c r="B756" i="1"/>
  <c r="E756" i="1"/>
  <c r="F756" i="1" s="1"/>
  <c r="G757" i="1" s="1"/>
  <c r="I757" i="1" s="1"/>
  <c r="L752" i="1"/>
  <c r="M752" i="1" s="1"/>
  <c r="N752" i="1" s="1"/>
  <c r="O752" i="1" s="1"/>
  <c r="Q752" i="1" s="1"/>
  <c r="K753" i="1"/>
  <c r="B757" i="1" l="1"/>
  <c r="E757" i="1"/>
  <c r="F757" i="1" s="1"/>
  <c r="G758" i="1" s="1"/>
  <c r="A759" i="1"/>
  <c r="D758" i="1"/>
  <c r="P758" i="1"/>
  <c r="U758" i="1"/>
  <c r="T758" i="1"/>
  <c r="H758" i="1"/>
  <c r="R757" i="1"/>
  <c r="S757" i="1" s="1"/>
  <c r="C758" i="1" s="1"/>
  <c r="L753" i="1"/>
  <c r="M753" i="1" s="1"/>
  <c r="N753" i="1" s="1"/>
  <c r="O753" i="1" s="1"/>
  <c r="Q753" i="1" s="1"/>
  <c r="K754" i="1"/>
  <c r="I758" i="1" l="1"/>
  <c r="L754" i="1"/>
  <c r="M754" i="1" s="1"/>
  <c r="N754" i="1" s="1"/>
  <c r="O754" i="1" s="1"/>
  <c r="Q754" i="1" s="1"/>
  <c r="K755" i="1"/>
  <c r="U759" i="1"/>
  <c r="T759" i="1"/>
  <c r="R758" i="1"/>
  <c r="S758" i="1" s="1"/>
  <c r="C759" i="1" s="1"/>
  <c r="H759" i="1"/>
  <c r="E758" i="1"/>
  <c r="F758" i="1" s="1"/>
  <c r="G759" i="1" s="1"/>
  <c r="B758" i="1"/>
  <c r="P759" i="1"/>
  <c r="A760" i="1"/>
  <c r="D759" i="1"/>
  <c r="I759" i="1" l="1"/>
  <c r="E759" i="1"/>
  <c r="F759" i="1" s="1"/>
  <c r="G760" i="1" s="1"/>
  <c r="B759" i="1"/>
  <c r="P760" i="1"/>
  <c r="R760" i="1" s="1"/>
  <c r="S760" i="1" s="1"/>
  <c r="D760" i="1"/>
  <c r="R759" i="1"/>
  <c r="S759" i="1" s="1"/>
  <c r="C760" i="1" s="1"/>
  <c r="T760" i="1"/>
  <c r="H760" i="1"/>
  <c r="U760" i="1"/>
  <c r="L755" i="1"/>
  <c r="M755" i="1" s="1"/>
  <c r="N755" i="1" s="1"/>
  <c r="O755" i="1" s="1"/>
  <c r="Q755" i="1" s="1"/>
  <c r="K756" i="1"/>
  <c r="I760" i="1" l="1"/>
  <c r="B760" i="1"/>
  <c r="E760" i="1"/>
  <c r="F760" i="1" s="1"/>
  <c r="L756" i="1"/>
  <c r="M756" i="1" s="1"/>
  <c r="N756" i="1" s="1"/>
  <c r="O756" i="1" s="1"/>
  <c r="Q756" i="1" s="1"/>
  <c r="K757" i="1"/>
  <c r="L757" i="1" l="1"/>
  <c r="M757" i="1" s="1"/>
  <c r="N757" i="1" s="1"/>
  <c r="O757" i="1" s="1"/>
  <c r="Q757" i="1" s="1"/>
  <c r="K758" i="1"/>
  <c r="L758" i="1" l="1"/>
  <c r="M758" i="1" s="1"/>
  <c r="N758" i="1" s="1"/>
  <c r="O758" i="1" s="1"/>
  <c r="Q758" i="1" s="1"/>
  <c r="K759" i="1"/>
  <c r="L759" i="1" l="1"/>
  <c r="M759" i="1" s="1"/>
  <c r="N759" i="1" s="1"/>
  <c r="O759" i="1" s="1"/>
  <c r="Q759" i="1" s="1"/>
  <c r="K760" i="1"/>
  <c r="L760" i="1" s="1"/>
  <c r="M760" i="1" l="1"/>
  <c r="N760" i="1" s="1"/>
  <c r="O760" i="1" s="1"/>
  <c r="Q760" i="1" l="1"/>
</calcChain>
</file>

<file path=xl/sharedStrings.xml><?xml version="1.0" encoding="utf-8"?>
<sst xmlns="http://schemas.openxmlformats.org/spreadsheetml/2006/main" count="127" uniqueCount="89">
  <si>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</si>
  <si>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</si>
  <si>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</si>
  <si>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</si>
  <si>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</si>
  <si>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</si>
  <si>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</si>
  <si>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</si>
  <si>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</si>
  <si>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</si>
  <si>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</si>
  <si>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</si>
  <si>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</si>
  <si>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</si>
  <si>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</si>
  <si>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</si>
  <si>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</si>
  <si>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</si>
  <si>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</si>
  <si>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</si>
  <si>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</si>
  <si>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</si>
  <si>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</si>
  <si>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</si>
  <si>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</si>
  <si>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</si>
  <si>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</si>
  <si>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</si>
  <si>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</si>
  <si>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</si>
  <si>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</si>
  <si>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</si>
  <si>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</si>
  <si>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</si>
  <si>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</si>
  <si>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</si>
  <si>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</si>
  <si>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</si>
  <si>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</si>
  <si>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</si>
  <si>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</si>
  <si>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</si>
  <si>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</si>
  <si>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</si>
  <si>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</si>
  <si>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</si>
  <si>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</si>
  <si>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</si>
  <si>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</si>
  <si>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</si>
  <si>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</si>
  <si>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</si>
  <si>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</si>
  <si>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</si>
  <si>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</si>
  <si>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</si>
  <si>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</si>
  <si>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</si>
  <si>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</si>
  <si>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</si>
  <si>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</si>
  <si>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</si>
  <si>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</si>
  <si>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</si>
  <si>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</si>
  <si>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</si>
  <si>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</si>
  <si>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</si>
  <si>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</si>
  <si>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</si>
  <si>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</si>
  <si>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</si>
  <si>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</si>
  <si>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</si>
  <si>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</si>
  <si>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</si>
  <si>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</si>
  <si>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</si>
  <si>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</si>
  <si>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</si>
  <si>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</si>
  <si>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</si>
  <si>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PLANETA SECURITIZADORA S.A. - 32ª EMISSÃO DE CRA - 1ª SÉRIE - R$ 60.000.000,00</t>
  </si>
  <si>
    <t>DI + 2,50% (base 252)</t>
  </si>
  <si>
    <t>32ª EMI / 1ª SER</t>
  </si>
  <si>
    <t>PLANETA / MEGAPROD</t>
  </si>
  <si>
    <t>CRA022006N8</t>
  </si>
  <si>
    <t>BRGAIACRA1A4</t>
  </si>
  <si>
    <t>PAGAMENTO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</si>
</sst>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4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/>
    </xf>
    <xf numFmtId="175" fontId="16" fillId="6" borderId="1" xfId="1" applyNumberFormat="1" applyFont="1" applyBorder="1" applyAlignment="1">
      <alignment horizontal="center"/>
    </xf>
    <xf numFmtId="0" fontId="16" fillId="6" borderId="0" xfId="1" applyFont="1" applyAlignment="1">
      <alignment horizontal="centerContinuous"/>
    </xf>
    <xf numFmtId="166" fontId="16" fillId="6" borderId="0" xfId="1" applyNumberFormat="1" applyFont="1" applyAlignment="1">
      <alignment horizontal="centerContinuous"/>
    </xf>
    <xf numFmtId="167" fontId="16" fillId="6" borderId="0" xfId="1" applyNumberFormat="1" applyFont="1" applyAlignment="1">
      <alignment horizontal="centerContinuous"/>
    </xf>
    <xf numFmtId="10" fontId="16" fillId="6" borderId="0" xfId="1" applyNumberFormat="1" applyFont="1" applyAlignment="1">
      <alignment horizontal="centerContinuous"/>
    </xf>
    <xf numFmtId="168" fontId="16" fillId="6" borderId="0" xfId="1" applyNumberFormat="1" applyFont="1" applyAlignment="1">
      <alignment horizontal="centerContinuous"/>
    </xf>
    <xf numFmtId="1" fontId="16" fillId="6" borderId="0" xfId="1" applyNumberFormat="1" applyFont="1" applyAlignment="1">
      <alignment horizontal="centerContinuous"/>
    </xf>
    <xf numFmtId="165" fontId="16" fillId="6" borderId="0" xfId="1" applyNumberFormat="1" applyFont="1" applyAlignment="1">
      <alignment horizontal="centerContinuous"/>
    </xf>
    <xf numFmtId="4" fontId="16" fillId="6" borderId="0" xfId="1" applyNumberFormat="1" applyFont="1" applyAlignment="1">
      <alignment horizontal="centerContinuous"/>
    </xf>
    <xf numFmtId="164" fontId="16" fillId="6" borderId="0" xfId="1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5" fillId="6" borderId="0" xfId="1" applyNumberFormat="1" applyAlignment="1">
      <alignment horizontal="center"/>
    </xf>
    <xf numFmtId="4" fontId="15" fillId="6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1417158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3.710937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2.85546875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8">
        <f ca="1">WORKDAY(TODAY(),1,$X$160:$X$544)</f>
        <v>45789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59" t="s">
        <v>0</v>
      </c>
      <c r="Y1" s="38"/>
      <c r="Z1" s="159" t="s">
        <v>81</v>
      </c>
      <c r="AA1" s="32"/>
      <c r="AB1" s="32"/>
      <c r="AC1" s="159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19" t="s">
        <v>82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83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7" t="s">
        <v>87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4" t="str">
        <f>IF(A4="Sim",VLOOKUP($B$1,$A$12:$U$4692,16),"")</f>
        <v/>
      </c>
      <c r="B5" s="145" t="s">
        <v>60</v>
      </c>
      <c r="C5" s="145" t="s">
        <v>61</v>
      </c>
      <c r="D5" s="145" t="s">
        <v>62</v>
      </c>
      <c r="E5" s="145" t="s">
        <v>63</v>
      </c>
      <c r="F5" s="146" t="s">
        <v>64</v>
      </c>
      <c r="G5" s="147" t="s">
        <v>65</v>
      </c>
      <c r="H5" s="147" t="s">
        <v>66</v>
      </c>
      <c r="I5" s="147" t="s">
        <v>67</v>
      </c>
      <c r="J5" s="148" t="s">
        <v>68</v>
      </c>
      <c r="K5" s="148" t="s">
        <v>69</v>
      </c>
      <c r="L5" s="146" t="s">
        <v>70</v>
      </c>
      <c r="M5" s="146" t="s">
        <v>71</v>
      </c>
      <c r="N5" s="149" t="s">
        <v>72</v>
      </c>
      <c r="O5" s="149" t="s">
        <v>73</v>
      </c>
      <c r="P5" s="150" t="s">
        <v>74</v>
      </c>
      <c r="Q5" s="151" t="s">
        <v>75</v>
      </c>
      <c r="R5" s="151" t="s">
        <v>76</v>
      </c>
      <c r="S5" s="152" t="s">
        <v>77</v>
      </c>
      <c r="T5" s="145" t="s">
        <v>78</v>
      </c>
      <c r="U5" s="153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4">
        <v>2</v>
      </c>
      <c r="C6" s="154">
        <f t="shared" ref="C6" si="0">(B6+1)</f>
        <v>3</v>
      </c>
      <c r="D6" s="154">
        <f t="shared" ref="D6" si="1">(C6+1)</f>
        <v>4</v>
      </c>
      <c r="E6" s="154">
        <f t="shared" ref="E6" si="2">(D6+1)</f>
        <v>5</v>
      </c>
      <c r="F6" s="154">
        <f t="shared" ref="F6" si="3">(E6+1)</f>
        <v>6</v>
      </c>
      <c r="G6" s="154">
        <f t="shared" ref="G6" si="4">(F6+1)</f>
        <v>7</v>
      </c>
      <c r="H6" s="154">
        <f t="shared" ref="H6" si="5">(G6+1)</f>
        <v>8</v>
      </c>
      <c r="I6" s="154">
        <f t="shared" ref="I6" si="6">(H6+1)</f>
        <v>9</v>
      </c>
      <c r="J6" s="154">
        <f t="shared" ref="J6" si="7">(I6+1)</f>
        <v>10</v>
      </c>
      <c r="K6" s="154">
        <f t="shared" ref="K6" si="8">(J6+1)</f>
        <v>11</v>
      </c>
      <c r="L6" s="154">
        <f t="shared" ref="L6" si="9">(K6+1)</f>
        <v>12</v>
      </c>
      <c r="M6" s="154">
        <f t="shared" ref="M6" si="10">(L6+1)</f>
        <v>13</v>
      </c>
      <c r="N6" s="154">
        <f t="shared" ref="N6" si="11">(M6+1)</f>
        <v>14</v>
      </c>
      <c r="O6" s="154">
        <f t="shared" ref="O6" si="12">(N6+1)</f>
        <v>15</v>
      </c>
      <c r="P6" s="154">
        <f t="shared" ref="P6" si="13">(O6+1)</f>
        <v>16</v>
      </c>
      <c r="Q6" s="154">
        <f t="shared" ref="Q6" si="14">(P6+1)</f>
        <v>17</v>
      </c>
      <c r="R6" s="154">
        <f t="shared" ref="R6" si="15">(Q6+1)</f>
        <v>18</v>
      </c>
      <c r="S6" s="154">
        <f t="shared" ref="S6" si="16">(R6+1)</f>
        <v>19</v>
      </c>
      <c r="T6" s="154">
        <f t="shared" ref="T6" si="17">(S6+1)</f>
        <v>20</v>
      </c>
      <c r="U6" s="154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2">
        <v>44727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84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2">
        <v>44735</v>
      </c>
      <c r="B9" s="155" t="s">
        <v>86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85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3">
        <v>45823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2.5000000000000001E-2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6">
        <f>A9</f>
        <v>44735</v>
      </c>
      <c r="B12" s="116">
        <f ca="1">IF(D12&lt;=TODAY(),C12+Q12,IF(AND(D12&gt;TODAY(),A12&lt;=$B$1),IF(VLOOKUP(TODAY(),$A$10:$E$5000,4,FALSE)=0,"n.d",C12+Q12),"n.d"))</f>
        <v>1000</v>
      </c>
      <c r="C12" s="160">
        <v>1000</v>
      </c>
      <c r="D12" s="95">
        <f>WORKDAY($A12,-4,$X$160:$X$544)</f>
        <v>44729</v>
      </c>
      <c r="E12" s="13">
        <f ca="1">IF(D12&lt;$B$1,VLOOKUP(D12,[1]DI!$A$4:$B$15000,2,FALSE),0)</f>
        <v>0.13150000000000001</v>
      </c>
      <c r="F12" s="14">
        <f t="shared" ref="F12:F13" ca="1" si="19">ROUND(((1+E12)^(1/252)),8)</f>
        <v>1.0004903700000001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7">
        <v>2.5000000000000001E-2</v>
      </c>
      <c r="K12" s="158">
        <f>AE160</f>
        <v>44735</v>
      </c>
      <c r="L12" s="17">
        <v>0</v>
      </c>
      <c r="M12" s="17">
        <f>IF(L12&gt;0,IF(L12=L11,L12+1,L12),0)</f>
        <v>0</v>
      </c>
      <c r="N12" s="12">
        <f t="shared" ref="N12:N14" si="21">ROUND((J12+1)^(M12/252),9)</f>
        <v>1</v>
      </c>
      <c r="O12" s="12">
        <f t="shared" ref="O12:O14" si="22">ROUND(I12*N12,9)</f>
        <v>1</v>
      </c>
      <c r="P12" s="17">
        <v>0</v>
      </c>
      <c r="Q12" s="14">
        <f t="shared" ref="Q12:Q14" si="23">TRUNC(((O12-1)*C12),8)</f>
        <v>0</v>
      </c>
      <c r="R12" s="20">
        <f t="shared" ref="R12:R75" si="24">IF($P12&gt;0,VLOOKUP($P12,$X$12:$AD$150,7),0)</f>
        <v>0</v>
      </c>
      <c r="S12" s="14">
        <f t="shared" ref="S12:S14" si="25">IF(R12&gt;0,TRUNC(R12*C12,8),0)</f>
        <v>0</v>
      </c>
      <c r="T12" s="18" t="str">
        <f>AG12</f>
        <v>A+J=</v>
      </c>
      <c r="U12" s="29">
        <f>AH12</f>
        <v>45824</v>
      </c>
      <c r="V12" s="3"/>
      <c r="W12" s="19"/>
      <c r="X12" s="120">
        <v>0</v>
      </c>
      <c r="Y12" s="121">
        <f t="shared" ref="Y12:Y13" si="26">AE160</f>
        <v>44735</v>
      </c>
      <c r="Z12" s="122">
        <f>C12</f>
        <v>1000</v>
      </c>
      <c r="AA12" s="123"/>
      <c r="AB12" s="124"/>
      <c r="AC12" s="123"/>
      <c r="AD12" s="125"/>
      <c r="AE12" s="124"/>
      <c r="AF12" s="120">
        <v>0</v>
      </c>
      <c r="AG12" s="126" t="s">
        <v>51</v>
      </c>
      <c r="AH12" s="121">
        <f t="shared" ref="AH12" si="27">Y13</f>
        <v>45824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44736</v>
      </c>
      <c r="B13" s="116">
        <f ca="1">IF(D13&lt;=TODAY(),C13+Q13,IF(AND(D13&gt;TODAY(),A13&lt;=$B$1),IF(VLOOKUP(TODAY(),$A$10:$E$5000,4,FALSE)=0,"n.d",C13+Q13),"n.d"))</f>
        <v>1000.5884089899999</v>
      </c>
      <c r="C13" s="14">
        <f t="shared" ref="C13:C14" si="29">(C12-S12)</f>
        <v>1000</v>
      </c>
      <c r="D13" s="95">
        <f t="shared" ref="D13:D76" si="30">WORKDAY($A13,-4,$X$160:$X$544)</f>
        <v>44732</v>
      </c>
      <c r="E13" s="93">
        <f ca="1">IF(D13&lt;$B$1,VLOOKUP(D13,[1]DI!$A$4:$B$15000,2,FALSE),0)</f>
        <v>0.13150000000000001</v>
      </c>
      <c r="F13" s="14">
        <f t="shared" ca="1" si="19"/>
        <v>1.0004903700000001</v>
      </c>
      <c r="G13" s="14">
        <f ca="1">(TRUNC(PRODUCT($F$12:$F12),16))</f>
        <v>1.0004903700000001</v>
      </c>
      <c r="H13" s="14">
        <f t="shared" ref="H13" si="31">IF(P12&gt;0,G12,H12)</f>
        <v>1</v>
      </c>
      <c r="I13" s="14">
        <f t="shared" ca="1" si="20"/>
        <v>1.0004903700000001</v>
      </c>
      <c r="J13" s="13">
        <f t="shared" ref="J13:J76" si="32">J12</f>
        <v>2.5000000000000001E-2</v>
      </c>
      <c r="K13" s="29">
        <f t="shared" ref="K13:K14" si="33">IF(P12&gt;0,VLOOKUP(P12,X$12:AH$150,2),K12)</f>
        <v>44735</v>
      </c>
      <c r="L13" s="2">
        <f t="shared" ref="L13:L14" si="34">IF(A13&gt;K13,IF(NETWORKDAYS(K13,A13,$X$160:$X$544)-1=0,1,NETWORKDAYS(K13,A13,$X$160:$X$544)-1),0)</f>
        <v>1</v>
      </c>
      <c r="M13" s="17">
        <f t="shared" ref="M13:M14" si="35">IF(AND(L13=1,L12=1),1,IF(L13&gt;0,IF(L13=L12,L13+1,L13),0))</f>
        <v>1</v>
      </c>
      <c r="N13" s="12">
        <f t="shared" si="21"/>
        <v>1.0000979910000001</v>
      </c>
      <c r="O13" s="12">
        <f t="shared" ca="1" si="22"/>
        <v>1.0005884089999999</v>
      </c>
      <c r="P13" s="17">
        <f t="shared" ref="P13:P14" si="36">IF(VLOOKUP(A13,Y$12:AF$150,8)=VLOOKUP(A12,Y$12:AF$150,8),0,VLOOKUP(A13,Y$12:AF$150,8))</f>
        <v>0</v>
      </c>
      <c r="Q13" s="14">
        <f t="shared" ca="1" si="23"/>
        <v>0.58840899000000002</v>
      </c>
      <c r="R13" s="20">
        <f t="shared" si="24"/>
        <v>0</v>
      </c>
      <c r="S13" s="14">
        <f t="shared" si="25"/>
        <v>0</v>
      </c>
      <c r="T13" s="4" t="str">
        <f t="shared" ref="T13:T14" si="37">IF(P12&gt;0,VLOOKUP(P12,X$12:AH$150,10),T12)</f>
        <v>A+J=</v>
      </c>
      <c r="U13" s="29">
        <f t="shared" ref="U13:U14" si="38">IF(P12&gt;0,VLOOKUP(P12,X$12:AH$150,11),U12)</f>
        <v>45824</v>
      </c>
      <c r="V13" s="3"/>
      <c r="W13" s="4"/>
      <c r="X13" s="120">
        <f t="shared" ref="X13" si="39">X12+1</f>
        <v>1</v>
      </c>
      <c r="Y13" s="121">
        <f t="shared" si="26"/>
        <v>45824</v>
      </c>
      <c r="Z13" s="123">
        <f t="shared" ref="Z13" si="40">(Z12-AC13)</f>
        <v>1000</v>
      </c>
      <c r="AA13" s="124">
        <f t="shared" ref="AA13" si="41">NETWORKDAYS(Y12,Y13,X$160:X$444)-1</f>
        <v>747</v>
      </c>
      <c r="AB13" s="127">
        <f>TRUNC((ROUND(((1+AB$11)^(AA13/252)),9)-1)*Z12,8)</f>
        <v>75.941355999999999</v>
      </c>
      <c r="AC13" s="127">
        <f>TRUNC(Z$12*AD13,8)</f>
        <v>0</v>
      </c>
      <c r="AD13" s="125">
        <v>0</v>
      </c>
      <c r="AE13" s="127">
        <f t="shared" ref="AE13" si="42">(AB13+AC13)</f>
        <v>75.941355999999999</v>
      </c>
      <c r="AF13" s="120">
        <f t="shared" ref="AF13" si="43">AF12+1</f>
        <v>1</v>
      </c>
      <c r="AG13" s="126"/>
      <c r="AH13" s="121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44739</v>
      </c>
      <c r="B14" s="116">
        <f t="shared" ref="B14" ca="1" si="44">IF(D14&lt;=TODAY(),C14+Q14,IF(AND(D14&gt;TODAY(),A14&lt;=$B$1),IF(VLOOKUP(TODAY(),$A$10:$E$5000,4,FALSE)=0,"n.d",C14+Q14),"n.d"))</f>
        <v>1001.1771639999999</v>
      </c>
      <c r="C14" s="14">
        <f t="shared" si="29"/>
        <v>1000</v>
      </c>
      <c r="D14" s="95">
        <f t="shared" si="30"/>
        <v>44733</v>
      </c>
      <c r="E14" s="93">
        <f ca="1">IF(D14&lt;$B$1,VLOOKUP(D14,[1]DI!$A$4:$B$15000,2,FALSE),0)</f>
        <v>0.13150000000000001</v>
      </c>
      <c r="F14" s="14">
        <f t="shared" ref="F14" ca="1" si="45">ROUND(((1+E14)^(1/252)),8)</f>
        <v>1.0004903700000001</v>
      </c>
      <c r="G14" s="14">
        <f ca="1">(TRUNC(PRODUCT($F$12:$F13),16))</f>
        <v>1.0009809804627401</v>
      </c>
      <c r="H14" s="14">
        <f t="shared" ref="H14" si="46">IF(P13&gt;0,G13,H13)</f>
        <v>1</v>
      </c>
      <c r="I14" s="14">
        <f t="shared" ref="I14" ca="1" si="47">ROUND(G14/H14,8)</f>
        <v>1.00098098</v>
      </c>
      <c r="J14" s="13">
        <f t="shared" si="32"/>
        <v>2.5000000000000001E-2</v>
      </c>
      <c r="K14" s="29">
        <f t="shared" si="33"/>
        <v>44735</v>
      </c>
      <c r="L14" s="2">
        <f t="shared" si="34"/>
        <v>2</v>
      </c>
      <c r="M14" s="17">
        <f t="shared" si="35"/>
        <v>2</v>
      </c>
      <c r="N14" s="12">
        <f t="shared" si="21"/>
        <v>1.0001959920000001</v>
      </c>
      <c r="O14" s="12">
        <f t="shared" ca="1" si="22"/>
        <v>1.001177164</v>
      </c>
      <c r="P14" s="17">
        <f t="shared" si="36"/>
        <v>0</v>
      </c>
      <c r="Q14" s="14">
        <f t="shared" ca="1" si="23"/>
        <v>1.1771640000000001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45824</v>
      </c>
      <c r="V14" s="3"/>
      <c r="W14" s="4"/>
      <c r="X14" s="120"/>
      <c r="Y14" s="121"/>
      <c r="Z14" s="123"/>
      <c r="AA14" s="124"/>
      <c r="AB14" s="127"/>
      <c r="AC14" s="127"/>
      <c r="AD14" s="125"/>
      <c r="AE14" s="127"/>
      <c r="AF14" s="120"/>
      <c r="AG14" s="126"/>
      <c r="AH14" s="121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44740</v>
      </c>
      <c r="B15" s="116">
        <f t="shared" ref="B15:B78" ca="1" si="48">IF(D15&lt;=TODAY(),C15+Q15,IF(AND(D15&gt;TODAY(),A15&lt;=$B$1),IF(VLOOKUP(TODAY(),$A$10:$E$5000,4,FALSE)=0,"n.d",C15+Q15),"n.d"))</f>
        <v>1001.76626599</v>
      </c>
      <c r="C15" s="14">
        <f t="shared" ref="C15:C78" si="49">(C14-S14)</f>
        <v>1000</v>
      </c>
      <c r="D15" s="95">
        <f t="shared" si="30"/>
        <v>44734</v>
      </c>
      <c r="E15" s="93">
        <f ca="1">IF(D15&lt;$B$1,VLOOKUP(D15,[1]DI!$A$4:$B$15000,2,FALSE),0)</f>
        <v>0.13150000000000001</v>
      </c>
      <c r="F15" s="14">
        <f t="shared" ref="F15:F78" ca="1" si="50">ROUND(((1+E15)^(1/252)),8)</f>
        <v>1.0004903700000001</v>
      </c>
      <c r="G15" s="14">
        <f ca="1">(TRUNC(PRODUCT($F$12:$F14),16))</f>
        <v>1.00147183150613</v>
      </c>
      <c r="H15" s="14">
        <f t="shared" ref="H15:H78" si="51">IF(P14&gt;0,G14,H14)</f>
        <v>1</v>
      </c>
      <c r="I15" s="14">
        <f t="shared" ref="I15:I78" ca="1" si="52">ROUND(G15/H15,8)</f>
        <v>1.0014718300000001</v>
      </c>
      <c r="J15" s="13">
        <f t="shared" si="32"/>
        <v>2.5000000000000001E-2</v>
      </c>
      <c r="K15" s="29">
        <f t="shared" ref="K15:K78" si="53">IF(P14&gt;0,VLOOKUP(P14,X$12:AH$150,2),K14)</f>
        <v>44735</v>
      </c>
      <c r="L15" s="2">
        <f t="shared" ref="L15:L78" si="54">IF(A15&gt;K15,IF(NETWORKDAYS(K15,A15,$X$160:$X$544)-1=0,1,NETWORKDAYS(K15,A15,$X$160:$X$544)-1),0)</f>
        <v>3</v>
      </c>
      <c r="M15" s="17">
        <f t="shared" ref="M15:M78" si="55">IF(AND(L15=1,L14=1),1,IF(L15&gt;0,IF(L15=L14,L15+1,L15),0))</f>
        <v>3</v>
      </c>
      <c r="N15" s="12">
        <f t="shared" ref="N15:N78" si="56">ROUND((J15+1)^(M15/252),9)</f>
        <v>1.000294003</v>
      </c>
      <c r="O15" s="12">
        <f t="shared" ref="O15:O78" ca="1" si="57">ROUND(I15*N15,9)</f>
        <v>1.001766266</v>
      </c>
      <c r="P15" s="17">
        <f t="shared" ref="P15:P78" si="58">IF(VLOOKUP(A15,Y$12:AF$150,8)=VLOOKUP(A14,Y$12:AF$150,8),0,VLOOKUP(A15,Y$12:AF$150,8))</f>
        <v>0</v>
      </c>
      <c r="Q15" s="14">
        <f t="shared" ref="Q15:Q78" ca="1" si="59">TRUNC(((O15-1)*C15),8)</f>
        <v>1.76626599</v>
      </c>
      <c r="R15" s="20">
        <f t="shared" si="24"/>
        <v>0</v>
      </c>
      <c r="S15" s="14">
        <f t="shared" ref="S15:S78" si="60">IF(R15&gt;0,TRUNC(R15*C15,8),0)</f>
        <v>0</v>
      </c>
      <c r="T15" s="4" t="str">
        <f t="shared" ref="T15:T78" si="61">IF(P14&gt;0,VLOOKUP(P14,X$12:AH$150,10),T14)</f>
        <v>A+J=</v>
      </c>
      <c r="U15" s="29">
        <f t="shared" ref="U15:U78" si="62">IF(P14&gt;0,VLOOKUP(P14,X$12:AH$150,11),U14)</f>
        <v>45824</v>
      </c>
      <c r="V15" s="3"/>
      <c r="W15" s="4"/>
      <c r="X15" s="120"/>
      <c r="Y15" s="121"/>
      <c r="Z15" s="123"/>
      <c r="AA15" s="124"/>
      <c r="AB15" s="127"/>
      <c r="AC15" s="127"/>
      <c r="AD15" s="125"/>
      <c r="AE15" s="127"/>
      <c r="AF15" s="120"/>
      <c r="AG15" s="126"/>
      <c r="AH15" s="121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44741</v>
      </c>
      <c r="B16" s="116">
        <f t="shared" ca="1" si="48"/>
        <v>1002.355713</v>
      </c>
      <c r="C16" s="14">
        <f t="shared" si="49"/>
        <v>1000</v>
      </c>
      <c r="D16" s="95">
        <f t="shared" si="30"/>
        <v>44735</v>
      </c>
      <c r="E16" s="93">
        <f ca="1">IF(D16&lt;$B$1,VLOOKUP(D16,[1]DI!$A$4:$B$15000,2,FALSE),0)</f>
        <v>0.13150000000000001</v>
      </c>
      <c r="F16" s="14">
        <f t="shared" ca="1" si="50"/>
        <v>1.0004903700000001</v>
      </c>
      <c r="G16" s="14">
        <f ca="1">(TRUNC(PRODUCT($F$12:$F15),16))</f>
        <v>1.00196292324814</v>
      </c>
      <c r="H16" s="14">
        <f t="shared" si="51"/>
        <v>1</v>
      </c>
      <c r="I16" s="14">
        <f t="shared" ca="1" si="52"/>
        <v>1.00196292</v>
      </c>
      <c r="J16" s="13">
        <f t="shared" si="32"/>
        <v>2.5000000000000001E-2</v>
      </c>
      <c r="K16" s="29">
        <f t="shared" si="53"/>
        <v>44735</v>
      </c>
      <c r="L16" s="2">
        <f t="shared" si="54"/>
        <v>4</v>
      </c>
      <c r="M16" s="17">
        <f t="shared" si="55"/>
        <v>4</v>
      </c>
      <c r="N16" s="12">
        <f t="shared" si="56"/>
        <v>1.0003920230000001</v>
      </c>
      <c r="O16" s="12">
        <f t="shared" ca="1" si="57"/>
        <v>1.002355713</v>
      </c>
      <c r="P16" s="17">
        <f t="shared" si="58"/>
        <v>0</v>
      </c>
      <c r="Q16" s="14">
        <f t="shared" ca="1" si="59"/>
        <v>2.3557130000000002</v>
      </c>
      <c r="R16" s="20">
        <f t="shared" si="24"/>
        <v>0</v>
      </c>
      <c r="S16" s="14">
        <f t="shared" si="60"/>
        <v>0</v>
      </c>
      <c r="T16" s="4" t="str">
        <f t="shared" si="61"/>
        <v>A+J=</v>
      </c>
      <c r="U16" s="29">
        <f t="shared" si="62"/>
        <v>45824</v>
      </c>
      <c r="V16" s="3"/>
      <c r="W16" s="4"/>
      <c r="X16" s="120"/>
      <c r="Y16" s="121"/>
      <c r="Z16" s="123"/>
      <c r="AA16" s="124"/>
      <c r="AB16" s="127"/>
      <c r="AC16" s="127"/>
      <c r="AD16" s="125"/>
      <c r="AE16" s="127"/>
      <c r="AF16" s="120"/>
      <c r="AG16" s="126"/>
      <c r="AH16" s="121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44742</v>
      </c>
      <c r="B17" s="116">
        <f t="shared" ca="1" si="48"/>
        <v>1002.945516</v>
      </c>
      <c r="C17" s="14">
        <f t="shared" si="49"/>
        <v>1000</v>
      </c>
      <c r="D17" s="95">
        <f t="shared" si="30"/>
        <v>44736</v>
      </c>
      <c r="E17" s="93">
        <f ca="1">IF(D17&lt;$B$1,VLOOKUP(D17,[1]DI!$A$4:$B$15000,2,FALSE),0)</f>
        <v>0.13150000000000001</v>
      </c>
      <c r="F17" s="14">
        <f t="shared" ca="1" si="50"/>
        <v>1.0004903700000001</v>
      </c>
      <c r="G17" s="14">
        <f ca="1">(TRUNC(PRODUCT($F$12:$F16),16))</f>
        <v>1.0024542558068199</v>
      </c>
      <c r="H17" s="14">
        <f t="shared" si="51"/>
        <v>1</v>
      </c>
      <c r="I17" s="14">
        <f t="shared" ca="1" si="52"/>
        <v>1.0024542599999999</v>
      </c>
      <c r="J17" s="13">
        <f t="shared" si="32"/>
        <v>2.5000000000000001E-2</v>
      </c>
      <c r="K17" s="29">
        <f t="shared" si="53"/>
        <v>44735</v>
      </c>
      <c r="L17" s="2">
        <f t="shared" si="54"/>
        <v>5</v>
      </c>
      <c r="M17" s="17">
        <f t="shared" si="55"/>
        <v>5</v>
      </c>
      <c r="N17" s="12">
        <f t="shared" si="56"/>
        <v>1.000490053</v>
      </c>
      <c r="O17" s="12">
        <f t="shared" ca="1" si="57"/>
        <v>1.002945516</v>
      </c>
      <c r="P17" s="17">
        <f t="shared" si="58"/>
        <v>0</v>
      </c>
      <c r="Q17" s="14">
        <f t="shared" ca="1" si="59"/>
        <v>2.945516</v>
      </c>
      <c r="R17" s="20">
        <f t="shared" si="24"/>
        <v>0</v>
      </c>
      <c r="S17" s="14">
        <f t="shared" si="60"/>
        <v>0</v>
      </c>
      <c r="T17" s="4" t="str">
        <f t="shared" si="61"/>
        <v>A+J=</v>
      </c>
      <c r="U17" s="29">
        <f t="shared" si="62"/>
        <v>45824</v>
      </c>
      <c r="V17" s="3"/>
      <c r="W17" s="4"/>
      <c r="X17" s="120"/>
      <c r="Y17" s="121"/>
      <c r="Z17" s="123"/>
      <c r="AA17" s="124"/>
      <c r="AB17" s="127"/>
      <c r="AC17" s="127"/>
      <c r="AD17" s="125"/>
      <c r="AE17" s="127"/>
      <c r="AF17" s="120"/>
      <c r="AG17" s="126"/>
      <c r="AH17" s="121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44743</v>
      </c>
      <c r="B18" s="116">
        <f t="shared" ca="1" si="48"/>
        <v>1003.535654</v>
      </c>
      <c r="C18" s="14">
        <f t="shared" si="49"/>
        <v>1000</v>
      </c>
      <c r="D18" s="95">
        <f t="shared" si="30"/>
        <v>44739</v>
      </c>
      <c r="E18" s="93">
        <f ca="1">IF(D18&lt;$B$1,VLOOKUP(D18,[1]DI!$A$4:$B$15000,2,FALSE),0)</f>
        <v>0.13150000000000001</v>
      </c>
      <c r="F18" s="14">
        <f t="shared" ca="1" si="50"/>
        <v>1.0004903700000001</v>
      </c>
      <c r="G18" s="14">
        <f ca="1">(TRUNC(PRODUCT($F$12:$F17),16))</f>
        <v>1.00294582930024</v>
      </c>
      <c r="H18" s="14">
        <f t="shared" si="51"/>
        <v>1</v>
      </c>
      <c r="I18" s="14">
        <f t="shared" ca="1" si="52"/>
        <v>1.00294583</v>
      </c>
      <c r="J18" s="13">
        <f t="shared" si="32"/>
        <v>2.5000000000000001E-2</v>
      </c>
      <c r="K18" s="29">
        <f t="shared" si="53"/>
        <v>44735</v>
      </c>
      <c r="L18" s="2">
        <f t="shared" si="54"/>
        <v>6</v>
      </c>
      <c r="M18" s="17">
        <f t="shared" si="55"/>
        <v>6</v>
      </c>
      <c r="N18" s="12">
        <f t="shared" si="56"/>
        <v>1.0005880920000001</v>
      </c>
      <c r="O18" s="12">
        <f t="shared" ca="1" si="57"/>
        <v>1.003535654</v>
      </c>
      <c r="P18" s="17">
        <f t="shared" si="58"/>
        <v>0</v>
      </c>
      <c r="Q18" s="14">
        <f t="shared" ca="1" si="59"/>
        <v>3.5356540000000001</v>
      </c>
      <c r="R18" s="20">
        <f t="shared" si="24"/>
        <v>0</v>
      </c>
      <c r="S18" s="14">
        <f t="shared" si="60"/>
        <v>0</v>
      </c>
      <c r="T18" s="4" t="str">
        <f t="shared" si="61"/>
        <v>A+J=</v>
      </c>
      <c r="U18" s="29">
        <f t="shared" si="62"/>
        <v>45824</v>
      </c>
      <c r="V18" s="3"/>
      <c r="W18" s="4"/>
      <c r="X18" s="120"/>
      <c r="Y18" s="121"/>
      <c r="Z18" s="123"/>
      <c r="AA18" s="124"/>
      <c r="AB18" s="127"/>
      <c r="AC18" s="127"/>
      <c r="AD18" s="125"/>
      <c r="AE18" s="127"/>
      <c r="AF18" s="120"/>
      <c r="AG18" s="126"/>
      <c r="AH18" s="121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44746</v>
      </c>
      <c r="B19" s="116">
        <f t="shared" ca="1" si="48"/>
        <v>1004.12613999</v>
      </c>
      <c r="C19" s="14">
        <f t="shared" si="49"/>
        <v>1000</v>
      </c>
      <c r="D19" s="95">
        <f t="shared" si="30"/>
        <v>44740</v>
      </c>
      <c r="E19" s="93">
        <f ca="1">IF(D19&lt;$B$1,VLOOKUP(D19,[1]DI!$A$4:$B$15000,2,FALSE),0)</f>
        <v>0.13150000000000001</v>
      </c>
      <c r="F19" s="14">
        <f t="shared" ca="1" si="50"/>
        <v>1.0004903700000001</v>
      </c>
      <c r="G19" s="14">
        <f ca="1">(TRUNC(PRODUCT($F$12:$F18),16))</f>
        <v>1.00343764384655</v>
      </c>
      <c r="H19" s="14">
        <f t="shared" si="51"/>
        <v>1</v>
      </c>
      <c r="I19" s="14">
        <f t="shared" ca="1" si="52"/>
        <v>1.00343764</v>
      </c>
      <c r="J19" s="13">
        <f t="shared" si="32"/>
        <v>2.5000000000000001E-2</v>
      </c>
      <c r="K19" s="29">
        <f t="shared" si="53"/>
        <v>44735</v>
      </c>
      <c r="L19" s="2">
        <f t="shared" si="54"/>
        <v>7</v>
      </c>
      <c r="M19" s="17">
        <f t="shared" si="55"/>
        <v>7</v>
      </c>
      <c r="N19" s="12">
        <f t="shared" si="56"/>
        <v>1.0006861410000001</v>
      </c>
      <c r="O19" s="12">
        <f t="shared" ca="1" si="57"/>
        <v>1.0041261399999999</v>
      </c>
      <c r="P19" s="17">
        <f t="shared" si="58"/>
        <v>0</v>
      </c>
      <c r="Q19" s="14">
        <f t="shared" ca="1" si="59"/>
        <v>4.1261399900000004</v>
      </c>
      <c r="R19" s="20">
        <f t="shared" si="24"/>
        <v>0</v>
      </c>
      <c r="S19" s="14">
        <f t="shared" si="60"/>
        <v>0</v>
      </c>
      <c r="T19" s="4" t="str">
        <f t="shared" si="61"/>
        <v>A+J=</v>
      </c>
      <c r="U19" s="29">
        <f t="shared" si="62"/>
        <v>45824</v>
      </c>
      <c r="V19" s="3"/>
      <c r="W19" s="4"/>
      <c r="X19" s="120"/>
      <c r="Y19" s="121"/>
      <c r="Z19" s="123"/>
      <c r="AA19" s="124"/>
      <c r="AB19" s="127"/>
      <c r="AC19" s="127"/>
      <c r="AD19" s="125"/>
      <c r="AE19" s="127"/>
      <c r="AF19" s="120"/>
      <c r="AG19" s="126"/>
      <c r="AH19" s="121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44747</v>
      </c>
      <c r="B20" s="116">
        <f t="shared" ca="1" si="48"/>
        <v>1004.71698199</v>
      </c>
      <c r="C20" s="14">
        <f t="shared" si="49"/>
        <v>1000</v>
      </c>
      <c r="D20" s="95">
        <f t="shared" si="30"/>
        <v>44741</v>
      </c>
      <c r="E20" s="93">
        <f ca="1">IF(D20&lt;$B$1,VLOOKUP(D20,[1]DI!$A$4:$B$15000,2,FALSE),0)</f>
        <v>0.13150000000000001</v>
      </c>
      <c r="F20" s="14">
        <f t="shared" ca="1" si="50"/>
        <v>1.0004903700000001</v>
      </c>
      <c r="G20" s="14">
        <f ca="1">(TRUNC(PRODUCT($F$12:$F19),16))</f>
        <v>1.0039296995639599</v>
      </c>
      <c r="H20" s="14">
        <f t="shared" si="51"/>
        <v>1</v>
      </c>
      <c r="I20" s="14">
        <f t="shared" ca="1" si="52"/>
        <v>1.0039297</v>
      </c>
      <c r="J20" s="13">
        <f t="shared" si="32"/>
        <v>2.5000000000000001E-2</v>
      </c>
      <c r="K20" s="29">
        <f t="shared" si="53"/>
        <v>44735</v>
      </c>
      <c r="L20" s="2">
        <f t="shared" si="54"/>
        <v>8</v>
      </c>
      <c r="M20" s="17">
        <f t="shared" si="55"/>
        <v>8</v>
      </c>
      <c r="N20" s="12">
        <f t="shared" si="56"/>
        <v>1.0007842</v>
      </c>
      <c r="O20" s="12">
        <f t="shared" ca="1" si="57"/>
        <v>1.0047169819999999</v>
      </c>
      <c r="P20" s="17">
        <f t="shared" si="58"/>
        <v>0</v>
      </c>
      <c r="Q20" s="14">
        <f t="shared" ca="1" si="59"/>
        <v>4.7169819899999998</v>
      </c>
      <c r="R20" s="20">
        <f t="shared" si="24"/>
        <v>0</v>
      </c>
      <c r="S20" s="14">
        <f t="shared" si="60"/>
        <v>0</v>
      </c>
      <c r="T20" s="4" t="str">
        <f t="shared" si="61"/>
        <v>A+J=</v>
      </c>
      <c r="U20" s="29">
        <f t="shared" si="62"/>
        <v>45824</v>
      </c>
      <c r="V20" s="3"/>
      <c r="W20" s="4"/>
      <c r="X20" s="120"/>
      <c r="Y20" s="121"/>
      <c r="Z20" s="123"/>
      <c r="AA20" s="124"/>
      <c r="AB20" s="127"/>
      <c r="AC20" s="127"/>
      <c r="AD20" s="125"/>
      <c r="AE20" s="127"/>
      <c r="AF20" s="120"/>
      <c r="AG20" s="126"/>
      <c r="AH20" s="121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44748</v>
      </c>
      <c r="B21" s="116">
        <f t="shared" ca="1" si="48"/>
        <v>1005.308169</v>
      </c>
      <c r="C21" s="14">
        <f t="shared" si="49"/>
        <v>1000</v>
      </c>
      <c r="D21" s="95">
        <f t="shared" si="30"/>
        <v>44742</v>
      </c>
      <c r="E21" s="93">
        <f ca="1">IF(D21&lt;$B$1,VLOOKUP(D21,[1]DI!$A$4:$B$15000,2,FALSE),0)</f>
        <v>0.13150000000000001</v>
      </c>
      <c r="F21" s="14">
        <f t="shared" ca="1" si="50"/>
        <v>1.0004903700000001</v>
      </c>
      <c r="G21" s="14">
        <f ca="1">(TRUNC(PRODUCT($F$12:$F20),16))</f>
        <v>1.0044219965707399</v>
      </c>
      <c r="H21" s="14">
        <f t="shared" si="51"/>
        <v>1</v>
      </c>
      <c r="I21" s="14">
        <f t="shared" ca="1" si="52"/>
        <v>1.0044219999999999</v>
      </c>
      <c r="J21" s="13">
        <f t="shared" si="32"/>
        <v>2.5000000000000001E-2</v>
      </c>
      <c r="K21" s="29">
        <f t="shared" si="53"/>
        <v>44735</v>
      </c>
      <c r="L21" s="2">
        <f t="shared" si="54"/>
        <v>9</v>
      </c>
      <c r="M21" s="17">
        <f t="shared" si="55"/>
        <v>9</v>
      </c>
      <c r="N21" s="12">
        <f t="shared" si="56"/>
        <v>1.000882268</v>
      </c>
      <c r="O21" s="12">
        <f t="shared" ca="1" si="57"/>
        <v>1.0053081690000001</v>
      </c>
      <c r="P21" s="17">
        <f t="shared" si="58"/>
        <v>0</v>
      </c>
      <c r="Q21" s="14">
        <f t="shared" ca="1" si="59"/>
        <v>5.3081690000000004</v>
      </c>
      <c r="R21" s="20">
        <f t="shared" si="24"/>
        <v>0</v>
      </c>
      <c r="S21" s="14">
        <f t="shared" si="60"/>
        <v>0</v>
      </c>
      <c r="T21" s="4" t="str">
        <f t="shared" si="61"/>
        <v>A+J=</v>
      </c>
      <c r="U21" s="29">
        <f t="shared" si="62"/>
        <v>45824</v>
      </c>
      <c r="V21" s="3"/>
      <c r="W21" s="4"/>
      <c r="X21" s="120"/>
      <c r="Y21" s="121"/>
      <c r="Z21" s="123"/>
      <c r="AA21" s="124"/>
      <c r="AB21" s="127"/>
      <c r="AC21" s="127"/>
      <c r="AD21" s="125"/>
      <c r="AE21" s="127"/>
      <c r="AF21" s="120"/>
      <c r="AG21" s="126"/>
      <c r="AH21" s="121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44749</v>
      </c>
      <c r="B22" s="116">
        <f t="shared" ca="1" si="48"/>
        <v>1005.899694</v>
      </c>
      <c r="C22" s="14">
        <f t="shared" si="49"/>
        <v>1000</v>
      </c>
      <c r="D22" s="95">
        <f t="shared" si="30"/>
        <v>44743</v>
      </c>
      <c r="E22" s="93">
        <f ca="1">IF(D22&lt;$B$1,VLOOKUP(D22,[1]DI!$A$4:$B$15000,2,FALSE),0)</f>
        <v>0.13150000000000001</v>
      </c>
      <c r="F22" s="14">
        <f t="shared" ca="1" si="50"/>
        <v>1.0004903700000001</v>
      </c>
      <c r="G22" s="14">
        <f ca="1">(TRUNC(PRODUCT($F$12:$F21),16))</f>
        <v>1.0049145349852</v>
      </c>
      <c r="H22" s="14">
        <f t="shared" si="51"/>
        <v>1</v>
      </c>
      <c r="I22" s="14">
        <f t="shared" ca="1" si="52"/>
        <v>1.00491453</v>
      </c>
      <c r="J22" s="13">
        <f t="shared" si="32"/>
        <v>2.5000000000000001E-2</v>
      </c>
      <c r="K22" s="29">
        <f t="shared" si="53"/>
        <v>44735</v>
      </c>
      <c r="L22" s="2">
        <f t="shared" si="54"/>
        <v>10</v>
      </c>
      <c r="M22" s="17">
        <f t="shared" si="55"/>
        <v>10</v>
      </c>
      <c r="N22" s="12">
        <f t="shared" si="56"/>
        <v>1.000980346</v>
      </c>
      <c r="O22" s="12">
        <f t="shared" ca="1" si="57"/>
        <v>1.005899694</v>
      </c>
      <c r="P22" s="17">
        <f t="shared" si="58"/>
        <v>0</v>
      </c>
      <c r="Q22" s="14">
        <f t="shared" ca="1" si="59"/>
        <v>5.8996940000000002</v>
      </c>
      <c r="R22" s="20">
        <f t="shared" si="24"/>
        <v>0</v>
      </c>
      <c r="S22" s="14">
        <f t="shared" si="60"/>
        <v>0</v>
      </c>
      <c r="T22" s="4" t="str">
        <f t="shared" si="61"/>
        <v>A+J=</v>
      </c>
      <c r="U22" s="29">
        <f t="shared" si="62"/>
        <v>45824</v>
      </c>
      <c r="V22" s="3"/>
      <c r="W22" s="4"/>
      <c r="X22" s="120"/>
      <c r="Y22" s="121"/>
      <c r="Z22" s="123"/>
      <c r="AA22" s="124"/>
      <c r="AB22" s="127"/>
      <c r="AC22" s="127"/>
      <c r="AD22" s="125"/>
      <c r="AE22" s="127"/>
      <c r="AF22" s="120"/>
      <c r="AG22" s="126"/>
      <c r="AH22" s="12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44750</v>
      </c>
      <c r="B23" s="116">
        <f t="shared" ca="1" si="48"/>
        <v>1006.491574</v>
      </c>
      <c r="C23" s="14">
        <f t="shared" si="49"/>
        <v>1000</v>
      </c>
      <c r="D23" s="95">
        <f t="shared" si="30"/>
        <v>44746</v>
      </c>
      <c r="E23" s="93">
        <f ca="1">IF(D23&lt;$B$1,VLOOKUP(D23,[1]DI!$A$4:$B$15000,2,FALSE),0)</f>
        <v>0.13150000000000001</v>
      </c>
      <c r="F23" s="14">
        <f t="shared" ca="1" si="50"/>
        <v>1.0004903700000001</v>
      </c>
      <c r="G23" s="14">
        <f ca="1">(TRUNC(PRODUCT($F$12:$F22),16))</f>
        <v>1.0054073149257201</v>
      </c>
      <c r="H23" s="14">
        <f t="shared" si="51"/>
        <v>1</v>
      </c>
      <c r="I23" s="14">
        <f t="shared" ca="1" si="52"/>
        <v>1.0054073100000001</v>
      </c>
      <c r="J23" s="13">
        <f t="shared" si="32"/>
        <v>2.5000000000000001E-2</v>
      </c>
      <c r="K23" s="29">
        <f t="shared" si="53"/>
        <v>44735</v>
      </c>
      <c r="L23" s="2">
        <f t="shared" si="54"/>
        <v>11</v>
      </c>
      <c r="M23" s="17">
        <f t="shared" si="55"/>
        <v>11</v>
      </c>
      <c r="N23" s="12">
        <f t="shared" si="56"/>
        <v>1.001078433</v>
      </c>
      <c r="O23" s="12">
        <f t="shared" ca="1" si="57"/>
        <v>1.006491574</v>
      </c>
      <c r="P23" s="17">
        <f t="shared" si="58"/>
        <v>0</v>
      </c>
      <c r="Q23" s="14">
        <f t="shared" ca="1" si="59"/>
        <v>6.491574</v>
      </c>
      <c r="R23" s="20">
        <f t="shared" si="24"/>
        <v>0</v>
      </c>
      <c r="S23" s="14">
        <f t="shared" si="60"/>
        <v>0</v>
      </c>
      <c r="T23" s="4" t="str">
        <f t="shared" si="61"/>
        <v>A+J=</v>
      </c>
      <c r="U23" s="29">
        <f t="shared" si="62"/>
        <v>45824</v>
      </c>
      <c r="V23" s="3"/>
      <c r="W23" s="4"/>
      <c r="X23" s="120"/>
      <c r="Y23" s="121"/>
      <c r="Z23" s="123"/>
      <c r="AA23" s="124"/>
      <c r="AB23" s="127"/>
      <c r="AC23" s="127"/>
      <c r="AD23" s="125"/>
      <c r="AE23" s="127"/>
      <c r="AF23" s="120"/>
      <c r="AG23" s="126"/>
      <c r="AH23" s="12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44753</v>
      </c>
      <c r="B24" s="116">
        <f t="shared" ca="1" si="48"/>
        <v>1007.083812</v>
      </c>
      <c r="C24" s="14">
        <f t="shared" si="49"/>
        <v>1000</v>
      </c>
      <c r="D24" s="95">
        <f t="shared" si="30"/>
        <v>44747</v>
      </c>
      <c r="E24" s="93">
        <f ca="1">IF(D24&lt;$B$1,VLOOKUP(D24,[1]DI!$A$4:$B$15000,2,FALSE),0)</f>
        <v>0.13150000000000001</v>
      </c>
      <c r="F24" s="14">
        <f t="shared" ca="1" si="50"/>
        <v>1.0004903700000001</v>
      </c>
      <c r="G24" s="14">
        <f ca="1">(TRUNC(PRODUCT($F$12:$F23),16))</f>
        <v>1.00590033651074</v>
      </c>
      <c r="H24" s="14">
        <f t="shared" si="51"/>
        <v>1</v>
      </c>
      <c r="I24" s="14">
        <f t="shared" ca="1" si="52"/>
        <v>1.0059003399999999</v>
      </c>
      <c r="J24" s="13">
        <f t="shared" si="32"/>
        <v>2.5000000000000001E-2</v>
      </c>
      <c r="K24" s="29">
        <f t="shared" si="53"/>
        <v>44735</v>
      </c>
      <c r="L24" s="2">
        <f t="shared" si="54"/>
        <v>12</v>
      </c>
      <c r="M24" s="17">
        <f t="shared" si="55"/>
        <v>12</v>
      </c>
      <c r="N24" s="12">
        <f t="shared" si="56"/>
        <v>1.00117653</v>
      </c>
      <c r="O24" s="12">
        <f t="shared" ca="1" si="57"/>
        <v>1.0070838120000001</v>
      </c>
      <c r="P24" s="17">
        <f t="shared" si="58"/>
        <v>0</v>
      </c>
      <c r="Q24" s="14">
        <f t="shared" ca="1" si="59"/>
        <v>7.083812</v>
      </c>
      <c r="R24" s="20">
        <f t="shared" si="24"/>
        <v>0</v>
      </c>
      <c r="S24" s="14">
        <f t="shared" si="60"/>
        <v>0</v>
      </c>
      <c r="T24" s="4" t="str">
        <f t="shared" si="61"/>
        <v>A+J=</v>
      </c>
      <c r="U24" s="29">
        <f t="shared" si="62"/>
        <v>45824</v>
      </c>
      <c r="V24" s="3"/>
      <c r="W24" s="4"/>
      <c r="X24" s="120"/>
      <c r="Y24" s="121"/>
      <c r="Z24" s="123"/>
      <c r="AA24" s="124"/>
      <c r="AB24" s="127"/>
      <c r="AC24" s="127"/>
      <c r="AD24" s="125"/>
      <c r="AE24" s="127"/>
      <c r="AF24" s="120"/>
      <c r="AG24" s="126"/>
      <c r="AH24" s="12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44754</v>
      </c>
      <c r="B25" s="116">
        <f t="shared" ca="1" si="48"/>
        <v>1007.676387</v>
      </c>
      <c r="C25" s="14">
        <f t="shared" si="49"/>
        <v>1000</v>
      </c>
      <c r="D25" s="95">
        <f t="shared" si="30"/>
        <v>44748</v>
      </c>
      <c r="E25" s="93">
        <f ca="1">IF(D25&lt;$B$1,VLOOKUP(D25,[1]DI!$A$4:$B$15000,2,FALSE),0)</f>
        <v>0.13150000000000001</v>
      </c>
      <c r="F25" s="14">
        <f t="shared" ca="1" si="50"/>
        <v>1.0004903700000001</v>
      </c>
      <c r="G25" s="14">
        <f ca="1">(TRUNC(PRODUCT($F$12:$F24),16))</f>
        <v>1.0063935998587501</v>
      </c>
      <c r="H25" s="14">
        <f t="shared" si="51"/>
        <v>1</v>
      </c>
      <c r="I25" s="14">
        <f t="shared" ca="1" si="52"/>
        <v>1.0063936</v>
      </c>
      <c r="J25" s="13">
        <f t="shared" si="32"/>
        <v>2.5000000000000001E-2</v>
      </c>
      <c r="K25" s="29">
        <f t="shared" si="53"/>
        <v>44735</v>
      </c>
      <c r="L25" s="2">
        <f t="shared" si="54"/>
        <v>13</v>
      </c>
      <c r="M25" s="17">
        <f t="shared" si="55"/>
        <v>13</v>
      </c>
      <c r="N25" s="12">
        <f t="shared" si="56"/>
        <v>1.0012746370000001</v>
      </c>
      <c r="O25" s="12">
        <f t="shared" ca="1" si="57"/>
        <v>1.0076763870000001</v>
      </c>
      <c r="P25" s="17">
        <f t="shared" si="58"/>
        <v>0</v>
      </c>
      <c r="Q25" s="14">
        <f t="shared" ca="1" si="59"/>
        <v>7.6763870000000001</v>
      </c>
      <c r="R25" s="20">
        <f t="shared" si="24"/>
        <v>0</v>
      </c>
      <c r="S25" s="14">
        <f t="shared" si="60"/>
        <v>0</v>
      </c>
      <c r="T25" s="4" t="str">
        <f t="shared" si="61"/>
        <v>A+J=</v>
      </c>
      <c r="U25" s="29">
        <f t="shared" si="62"/>
        <v>45824</v>
      </c>
      <c r="V25" s="3"/>
      <c r="W25" s="4"/>
      <c r="X25" s="120"/>
      <c r="Y25" s="121"/>
      <c r="Z25" s="123"/>
      <c r="AA25" s="124"/>
      <c r="AB25" s="127"/>
      <c r="AC25" s="127"/>
      <c r="AD25" s="125"/>
      <c r="AE25" s="127"/>
      <c r="AF25" s="120"/>
      <c r="AG25" s="126"/>
      <c r="AH25" s="12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44755</v>
      </c>
      <c r="B26" s="116">
        <f t="shared" ca="1" si="48"/>
        <v>1008.269317</v>
      </c>
      <c r="C26" s="14">
        <f t="shared" si="49"/>
        <v>1000</v>
      </c>
      <c r="D26" s="95">
        <f t="shared" si="30"/>
        <v>44749</v>
      </c>
      <c r="E26" s="93">
        <f ca="1">IF(D26&lt;$B$1,VLOOKUP(D26,[1]DI!$A$4:$B$15000,2,FALSE),0)</f>
        <v>0.13150000000000001</v>
      </c>
      <c r="F26" s="14">
        <f t="shared" ca="1" si="50"/>
        <v>1.0004903700000001</v>
      </c>
      <c r="G26" s="14">
        <f ca="1">(TRUNC(PRODUCT($F$12:$F25),16))</f>
        <v>1.0068871050883199</v>
      </c>
      <c r="H26" s="14">
        <f t="shared" si="51"/>
        <v>1</v>
      </c>
      <c r="I26" s="14">
        <f t="shared" ca="1" si="52"/>
        <v>1.0068871100000001</v>
      </c>
      <c r="J26" s="13">
        <f t="shared" si="32"/>
        <v>2.5000000000000001E-2</v>
      </c>
      <c r="K26" s="29">
        <f t="shared" si="53"/>
        <v>44735</v>
      </c>
      <c r="L26" s="2">
        <f t="shared" si="54"/>
        <v>14</v>
      </c>
      <c r="M26" s="17">
        <f t="shared" si="55"/>
        <v>14</v>
      </c>
      <c r="N26" s="12">
        <f t="shared" si="56"/>
        <v>1.0013727530000001</v>
      </c>
      <c r="O26" s="12">
        <f t="shared" ca="1" si="57"/>
        <v>1.0082693170000001</v>
      </c>
      <c r="P26" s="17">
        <f t="shared" si="58"/>
        <v>0</v>
      </c>
      <c r="Q26" s="14">
        <f t="shared" ca="1" si="59"/>
        <v>8.2693169999999991</v>
      </c>
      <c r="R26" s="20">
        <f t="shared" si="24"/>
        <v>0</v>
      </c>
      <c r="S26" s="14">
        <f t="shared" si="60"/>
        <v>0</v>
      </c>
      <c r="T26" s="4" t="str">
        <f t="shared" si="61"/>
        <v>A+J=</v>
      </c>
      <c r="U26" s="29">
        <f t="shared" si="62"/>
        <v>45824</v>
      </c>
      <c r="V26" s="3"/>
      <c r="W26" s="4"/>
      <c r="X26" s="120"/>
      <c r="Y26" s="121"/>
      <c r="Z26" s="123"/>
      <c r="AA26" s="124"/>
      <c r="AB26" s="127"/>
      <c r="AC26" s="127"/>
      <c r="AD26" s="125"/>
      <c r="AE26" s="127"/>
      <c r="AF26" s="120"/>
      <c r="AG26" s="126"/>
      <c r="AH26" s="12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44756</v>
      </c>
      <c r="B27" s="116">
        <f t="shared" ca="1" si="48"/>
        <v>1008.86258499</v>
      </c>
      <c r="C27" s="14">
        <f t="shared" si="49"/>
        <v>1000</v>
      </c>
      <c r="D27" s="95">
        <f t="shared" si="30"/>
        <v>44750</v>
      </c>
      <c r="E27" s="93">
        <f ca="1">IF(D27&lt;$B$1,VLOOKUP(D27,[1]DI!$A$4:$B$15000,2,FALSE),0)</f>
        <v>0.13150000000000001</v>
      </c>
      <c r="F27" s="14">
        <f t="shared" ca="1" si="50"/>
        <v>1.0004903700000001</v>
      </c>
      <c r="G27" s="14">
        <f ca="1">(TRUNC(PRODUCT($F$12:$F26),16))</f>
        <v>1.0073808523180401</v>
      </c>
      <c r="H27" s="14">
        <f t="shared" si="51"/>
        <v>1</v>
      </c>
      <c r="I27" s="14">
        <f t="shared" ca="1" si="52"/>
        <v>1.0073808500000001</v>
      </c>
      <c r="J27" s="13">
        <f t="shared" si="32"/>
        <v>2.5000000000000001E-2</v>
      </c>
      <c r="K27" s="29">
        <f t="shared" si="53"/>
        <v>44735</v>
      </c>
      <c r="L27" s="2">
        <f t="shared" si="54"/>
        <v>15</v>
      </c>
      <c r="M27" s="17">
        <f t="shared" si="55"/>
        <v>15</v>
      </c>
      <c r="N27" s="12">
        <f t="shared" si="56"/>
        <v>1.001470879</v>
      </c>
      <c r="O27" s="12">
        <f t="shared" ca="1" si="57"/>
        <v>1.0088625849999999</v>
      </c>
      <c r="P27" s="17">
        <f t="shared" si="58"/>
        <v>0</v>
      </c>
      <c r="Q27" s="14">
        <f t="shared" ca="1" si="59"/>
        <v>8.8625849900000002</v>
      </c>
      <c r="R27" s="20">
        <f t="shared" si="24"/>
        <v>0</v>
      </c>
      <c r="S27" s="14">
        <f t="shared" si="60"/>
        <v>0</v>
      </c>
      <c r="T27" s="4" t="str">
        <f t="shared" si="61"/>
        <v>A+J=</v>
      </c>
      <c r="U27" s="29">
        <f t="shared" si="62"/>
        <v>45824</v>
      </c>
      <c r="V27" s="3"/>
      <c r="W27" s="4"/>
      <c r="X27" s="120"/>
      <c r="Y27" s="121"/>
      <c r="Z27" s="123"/>
      <c r="AA27" s="124"/>
      <c r="AB27" s="127"/>
      <c r="AC27" s="127"/>
      <c r="AD27" s="125"/>
      <c r="AE27" s="127"/>
      <c r="AF27" s="120"/>
      <c r="AG27" s="126"/>
      <c r="AH27" s="12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44757</v>
      </c>
      <c r="B28" s="116">
        <f t="shared" ca="1" si="48"/>
        <v>1009.4562110000001</v>
      </c>
      <c r="C28" s="14">
        <f t="shared" si="49"/>
        <v>1000</v>
      </c>
      <c r="D28" s="95">
        <f t="shared" si="30"/>
        <v>44753</v>
      </c>
      <c r="E28" s="93">
        <f ca="1">IF(D28&lt;$B$1,VLOOKUP(D28,[1]DI!$A$4:$B$15000,2,FALSE),0)</f>
        <v>0.13150000000000001</v>
      </c>
      <c r="F28" s="14">
        <f t="shared" ca="1" si="50"/>
        <v>1.0004903700000001</v>
      </c>
      <c r="G28" s="14">
        <f ca="1">(TRUNC(PRODUCT($F$12:$F27),16))</f>
        <v>1.0078748416665899</v>
      </c>
      <c r="H28" s="14">
        <f t="shared" si="51"/>
        <v>1</v>
      </c>
      <c r="I28" s="14">
        <f t="shared" ca="1" si="52"/>
        <v>1.0078748399999999</v>
      </c>
      <c r="J28" s="13">
        <f t="shared" si="32"/>
        <v>2.5000000000000001E-2</v>
      </c>
      <c r="K28" s="29">
        <f t="shared" si="53"/>
        <v>44735</v>
      </c>
      <c r="L28" s="2">
        <f t="shared" si="54"/>
        <v>16</v>
      </c>
      <c r="M28" s="17">
        <f t="shared" si="55"/>
        <v>16</v>
      </c>
      <c r="N28" s="12">
        <f t="shared" si="56"/>
        <v>1.0015690150000001</v>
      </c>
      <c r="O28" s="12">
        <f t="shared" ca="1" si="57"/>
        <v>1.009456211</v>
      </c>
      <c r="P28" s="17">
        <f t="shared" si="58"/>
        <v>0</v>
      </c>
      <c r="Q28" s="14">
        <f t="shared" ca="1" si="59"/>
        <v>9.4562109999999997</v>
      </c>
      <c r="R28" s="20">
        <f t="shared" si="24"/>
        <v>0</v>
      </c>
      <c r="S28" s="14">
        <f t="shared" si="60"/>
        <v>0</v>
      </c>
      <c r="T28" s="4" t="str">
        <f t="shared" si="61"/>
        <v>A+J=</v>
      </c>
      <c r="U28" s="29">
        <f t="shared" si="62"/>
        <v>45824</v>
      </c>
      <c r="V28" s="3"/>
      <c r="W28" s="4"/>
      <c r="X28" s="120"/>
      <c r="Y28" s="121"/>
      <c r="Z28" s="123"/>
      <c r="AA28" s="124"/>
      <c r="AB28" s="127"/>
      <c r="AC28" s="127"/>
      <c r="AD28" s="125"/>
      <c r="AE28" s="127"/>
      <c r="AF28" s="120"/>
      <c r="AG28" s="126"/>
      <c r="AH28" s="12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44760</v>
      </c>
      <c r="B29" s="116">
        <f t="shared" ca="1" si="48"/>
        <v>1010.0501829900001</v>
      </c>
      <c r="C29" s="14">
        <f t="shared" si="49"/>
        <v>1000</v>
      </c>
      <c r="D29" s="95">
        <f t="shared" si="30"/>
        <v>44754</v>
      </c>
      <c r="E29" s="93">
        <f ca="1">IF(D29&lt;$B$1,VLOOKUP(D29,[1]DI!$A$4:$B$15000,2,FALSE),0)</f>
        <v>0.13150000000000001</v>
      </c>
      <c r="F29" s="14">
        <f t="shared" ca="1" si="50"/>
        <v>1.0004903700000001</v>
      </c>
      <c r="G29" s="14">
        <f ca="1">(TRUNC(PRODUCT($F$12:$F28),16))</f>
        <v>1.0083690732527</v>
      </c>
      <c r="H29" s="14">
        <f t="shared" si="51"/>
        <v>1</v>
      </c>
      <c r="I29" s="14">
        <f t="shared" ca="1" si="52"/>
        <v>1.0083690700000001</v>
      </c>
      <c r="J29" s="13">
        <f t="shared" si="32"/>
        <v>2.5000000000000001E-2</v>
      </c>
      <c r="K29" s="29">
        <f t="shared" si="53"/>
        <v>44735</v>
      </c>
      <c r="L29" s="2">
        <f t="shared" si="54"/>
        <v>17</v>
      </c>
      <c r="M29" s="17">
        <f t="shared" si="55"/>
        <v>17</v>
      </c>
      <c r="N29" s="12">
        <f t="shared" si="56"/>
        <v>1.00166716</v>
      </c>
      <c r="O29" s="12">
        <f t="shared" ca="1" si="57"/>
        <v>1.0100501829999999</v>
      </c>
      <c r="P29" s="17">
        <f t="shared" si="58"/>
        <v>0</v>
      </c>
      <c r="Q29" s="14">
        <f t="shared" ca="1" si="59"/>
        <v>10.05018299</v>
      </c>
      <c r="R29" s="20">
        <f t="shared" si="24"/>
        <v>0</v>
      </c>
      <c r="S29" s="14">
        <f t="shared" si="60"/>
        <v>0</v>
      </c>
      <c r="T29" s="4" t="str">
        <f t="shared" si="61"/>
        <v>A+J=</v>
      </c>
      <c r="U29" s="29">
        <f t="shared" si="62"/>
        <v>45824</v>
      </c>
      <c r="V29" s="3"/>
      <c r="W29" s="4"/>
      <c r="X29" s="120"/>
      <c r="Y29" s="121"/>
      <c r="Z29" s="123"/>
      <c r="AA29" s="124"/>
      <c r="AB29" s="127"/>
      <c r="AC29" s="127"/>
      <c r="AD29" s="125"/>
      <c r="AE29" s="127"/>
      <c r="AF29" s="120"/>
      <c r="AG29" s="126"/>
      <c r="AH29" s="12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44761</v>
      </c>
      <c r="B30" s="116">
        <f t="shared" ca="1" si="48"/>
        <v>1010.644511</v>
      </c>
      <c r="C30" s="14">
        <f t="shared" si="49"/>
        <v>1000</v>
      </c>
      <c r="D30" s="95">
        <f t="shared" si="30"/>
        <v>44755</v>
      </c>
      <c r="E30" s="93">
        <f ca="1">IF(D30&lt;$B$1,VLOOKUP(D30,[1]DI!$A$4:$B$15000,2,FALSE),0)</f>
        <v>0.13150000000000001</v>
      </c>
      <c r="F30" s="14">
        <f t="shared" ca="1" si="50"/>
        <v>1.0004903700000001</v>
      </c>
      <c r="G30" s="14">
        <f ca="1">(TRUNC(PRODUCT($F$12:$F29),16))</f>
        <v>1.0088635471951499</v>
      </c>
      <c r="H30" s="14">
        <f t="shared" si="51"/>
        <v>1</v>
      </c>
      <c r="I30" s="14">
        <f t="shared" ca="1" si="52"/>
        <v>1.0088635500000001</v>
      </c>
      <c r="J30" s="13">
        <f t="shared" si="32"/>
        <v>2.5000000000000001E-2</v>
      </c>
      <c r="K30" s="29">
        <f t="shared" si="53"/>
        <v>44735</v>
      </c>
      <c r="L30" s="2">
        <f t="shared" si="54"/>
        <v>18</v>
      </c>
      <c r="M30" s="17">
        <f t="shared" si="55"/>
        <v>18</v>
      </c>
      <c r="N30" s="12">
        <f t="shared" si="56"/>
        <v>1.001765314</v>
      </c>
      <c r="O30" s="12">
        <f t="shared" ca="1" si="57"/>
        <v>1.010644511</v>
      </c>
      <c r="P30" s="17">
        <f t="shared" si="58"/>
        <v>0</v>
      </c>
      <c r="Q30" s="14">
        <f t="shared" ca="1" si="59"/>
        <v>10.644511</v>
      </c>
      <c r="R30" s="20">
        <f t="shared" si="24"/>
        <v>0</v>
      </c>
      <c r="S30" s="14">
        <f t="shared" si="60"/>
        <v>0</v>
      </c>
      <c r="T30" s="4" t="str">
        <f t="shared" si="61"/>
        <v>A+J=</v>
      </c>
      <c r="U30" s="29">
        <f t="shared" si="62"/>
        <v>45824</v>
      </c>
      <c r="V30" s="3"/>
      <c r="W30" s="4"/>
      <c r="X30" s="120"/>
      <c r="Y30" s="121"/>
      <c r="Z30" s="123"/>
      <c r="AA30" s="124"/>
      <c r="AB30" s="127"/>
      <c r="AC30" s="127"/>
      <c r="AD30" s="125"/>
      <c r="AE30" s="127"/>
      <c r="AF30" s="120"/>
      <c r="AG30" s="126"/>
      <c r="AH30" s="12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44762</v>
      </c>
      <c r="B31" s="116">
        <f t="shared" ca="1" si="48"/>
        <v>1011.239178</v>
      </c>
      <c r="C31" s="14">
        <f t="shared" si="49"/>
        <v>1000</v>
      </c>
      <c r="D31" s="95">
        <f t="shared" si="30"/>
        <v>44756</v>
      </c>
      <c r="E31" s="93">
        <f ca="1">IF(D31&lt;$B$1,VLOOKUP(D31,[1]DI!$A$4:$B$15000,2,FALSE),0)</f>
        <v>0.13150000000000001</v>
      </c>
      <c r="F31" s="14">
        <f t="shared" ca="1" si="50"/>
        <v>1.0004903700000001</v>
      </c>
      <c r="G31" s="14">
        <f ca="1">(TRUNC(PRODUCT($F$12:$F30),16))</f>
        <v>1.00935826361279</v>
      </c>
      <c r="H31" s="14">
        <f t="shared" si="51"/>
        <v>1</v>
      </c>
      <c r="I31" s="14">
        <f t="shared" ca="1" si="52"/>
        <v>1.00935826</v>
      </c>
      <c r="J31" s="13">
        <f t="shared" si="32"/>
        <v>2.5000000000000001E-2</v>
      </c>
      <c r="K31" s="29">
        <f t="shared" si="53"/>
        <v>44735</v>
      </c>
      <c r="L31" s="2">
        <f t="shared" si="54"/>
        <v>19</v>
      </c>
      <c r="M31" s="17">
        <f t="shared" si="55"/>
        <v>19</v>
      </c>
      <c r="N31" s="12">
        <f t="shared" si="56"/>
        <v>1.0018634790000001</v>
      </c>
      <c r="O31" s="12">
        <f t="shared" ca="1" si="57"/>
        <v>1.0112391780000001</v>
      </c>
      <c r="P31" s="17">
        <f t="shared" si="58"/>
        <v>0</v>
      </c>
      <c r="Q31" s="14">
        <f t="shared" ca="1" si="59"/>
        <v>11.239178000000001</v>
      </c>
      <c r="R31" s="20">
        <f t="shared" si="24"/>
        <v>0</v>
      </c>
      <c r="S31" s="14">
        <f t="shared" si="60"/>
        <v>0</v>
      </c>
      <c r="T31" s="4" t="str">
        <f t="shared" si="61"/>
        <v>A+J=</v>
      </c>
      <c r="U31" s="29">
        <f t="shared" si="62"/>
        <v>45824</v>
      </c>
      <c r="V31" s="3"/>
      <c r="W31" s="4"/>
      <c r="X31" s="120"/>
      <c r="Y31" s="121"/>
      <c r="Z31" s="123"/>
      <c r="AA31" s="124"/>
      <c r="AB31" s="127"/>
      <c r="AC31" s="127"/>
      <c r="AD31" s="125"/>
      <c r="AE31" s="127"/>
      <c r="AF31" s="120"/>
      <c r="AG31" s="126"/>
      <c r="AH31" s="12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44763</v>
      </c>
      <c r="B32" s="116">
        <f t="shared" ca="1" si="48"/>
        <v>1011.834202</v>
      </c>
      <c r="C32" s="14">
        <f t="shared" si="49"/>
        <v>1000</v>
      </c>
      <c r="D32" s="95">
        <f t="shared" si="30"/>
        <v>44757</v>
      </c>
      <c r="E32" s="93">
        <f ca="1">IF(D32&lt;$B$1,VLOOKUP(D32,[1]DI!$A$4:$B$15000,2,FALSE),0)</f>
        <v>0.13150000000000001</v>
      </c>
      <c r="F32" s="14">
        <f t="shared" ca="1" si="50"/>
        <v>1.0004903700000001</v>
      </c>
      <c r="G32" s="14">
        <f ca="1">(TRUNC(PRODUCT($F$12:$F31),16))</f>
        <v>1.00985322262451</v>
      </c>
      <c r="H32" s="14">
        <f t="shared" si="51"/>
        <v>1</v>
      </c>
      <c r="I32" s="14">
        <f t="shared" ca="1" si="52"/>
        <v>1.0098532200000001</v>
      </c>
      <c r="J32" s="13">
        <f t="shared" si="32"/>
        <v>2.5000000000000001E-2</v>
      </c>
      <c r="K32" s="29">
        <f t="shared" si="53"/>
        <v>44735</v>
      </c>
      <c r="L32" s="2">
        <f t="shared" si="54"/>
        <v>20</v>
      </c>
      <c r="M32" s="17">
        <f t="shared" si="55"/>
        <v>20</v>
      </c>
      <c r="N32" s="12">
        <f t="shared" si="56"/>
        <v>1.001961653</v>
      </c>
      <c r="O32" s="12">
        <f t="shared" ca="1" si="57"/>
        <v>1.011834202</v>
      </c>
      <c r="P32" s="17">
        <f t="shared" si="58"/>
        <v>0</v>
      </c>
      <c r="Q32" s="14">
        <f t="shared" ca="1" si="59"/>
        <v>11.834201999999999</v>
      </c>
      <c r="R32" s="20">
        <f t="shared" si="24"/>
        <v>0</v>
      </c>
      <c r="S32" s="14">
        <f t="shared" si="60"/>
        <v>0</v>
      </c>
      <c r="T32" s="4" t="str">
        <f t="shared" si="61"/>
        <v>A+J=</v>
      </c>
      <c r="U32" s="29">
        <f t="shared" si="62"/>
        <v>45824</v>
      </c>
      <c r="V32" s="3"/>
      <c r="W32" s="4"/>
      <c r="X32" s="120"/>
      <c r="Y32" s="121"/>
      <c r="Z32" s="123"/>
      <c r="AA32" s="124"/>
      <c r="AB32" s="127"/>
      <c r="AC32" s="127"/>
      <c r="AD32" s="125"/>
      <c r="AE32" s="127"/>
      <c r="AF32" s="120"/>
      <c r="AG32" s="126"/>
      <c r="AH32" s="12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44764</v>
      </c>
      <c r="B33" s="116">
        <f t="shared" ca="1" si="48"/>
        <v>1012.429572</v>
      </c>
      <c r="C33" s="14">
        <f t="shared" si="49"/>
        <v>1000</v>
      </c>
      <c r="D33" s="95">
        <f t="shared" si="30"/>
        <v>44760</v>
      </c>
      <c r="E33" s="93">
        <f ca="1">IF(D33&lt;$B$1,VLOOKUP(D33,[1]DI!$A$4:$B$15000,2,FALSE),0)</f>
        <v>0.13150000000000001</v>
      </c>
      <c r="F33" s="14">
        <f t="shared" ca="1" si="50"/>
        <v>1.0004903700000001</v>
      </c>
      <c r="G33" s="14">
        <f ca="1">(TRUNC(PRODUCT($F$12:$F32),16))</f>
        <v>1.01034842434929</v>
      </c>
      <c r="H33" s="14">
        <f t="shared" si="51"/>
        <v>1</v>
      </c>
      <c r="I33" s="14">
        <f t="shared" ca="1" si="52"/>
        <v>1.0103484199999999</v>
      </c>
      <c r="J33" s="13">
        <f t="shared" si="32"/>
        <v>2.5000000000000001E-2</v>
      </c>
      <c r="K33" s="29">
        <f t="shared" si="53"/>
        <v>44735</v>
      </c>
      <c r="L33" s="2">
        <f t="shared" si="54"/>
        <v>21</v>
      </c>
      <c r="M33" s="17">
        <f t="shared" si="55"/>
        <v>21</v>
      </c>
      <c r="N33" s="12">
        <f t="shared" si="56"/>
        <v>1.0020598359999999</v>
      </c>
      <c r="O33" s="12">
        <f t="shared" ca="1" si="57"/>
        <v>1.0124295720000001</v>
      </c>
      <c r="P33" s="17">
        <f t="shared" si="58"/>
        <v>0</v>
      </c>
      <c r="Q33" s="14">
        <f t="shared" ca="1" si="59"/>
        <v>12.429572</v>
      </c>
      <c r="R33" s="20">
        <f t="shared" si="24"/>
        <v>0</v>
      </c>
      <c r="S33" s="14">
        <f t="shared" si="60"/>
        <v>0</v>
      </c>
      <c r="T33" s="4" t="str">
        <f t="shared" si="61"/>
        <v>A+J=</v>
      </c>
      <c r="U33" s="29">
        <f t="shared" si="62"/>
        <v>45824</v>
      </c>
      <c r="V33" s="3"/>
      <c r="W33" s="4"/>
      <c r="X33" s="120"/>
      <c r="Y33" s="121"/>
      <c r="Z33" s="123"/>
      <c r="AA33" s="124"/>
      <c r="AB33" s="127"/>
      <c r="AC33" s="127"/>
      <c r="AD33" s="125"/>
      <c r="AE33" s="127"/>
      <c r="AF33" s="120"/>
      <c r="AG33" s="126"/>
      <c r="AH33" s="12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44767</v>
      </c>
      <c r="B34" s="116">
        <f t="shared" ca="1" si="48"/>
        <v>1013.0253</v>
      </c>
      <c r="C34" s="14">
        <f t="shared" si="49"/>
        <v>1000</v>
      </c>
      <c r="D34" s="95">
        <f t="shared" si="30"/>
        <v>44761</v>
      </c>
      <c r="E34" s="93">
        <f ca="1">IF(D34&lt;$B$1,VLOOKUP(D34,[1]DI!$A$4:$B$15000,2,FALSE),0)</f>
        <v>0.13150000000000001</v>
      </c>
      <c r="F34" s="14">
        <f t="shared" ca="1" si="50"/>
        <v>1.0004903700000001</v>
      </c>
      <c r="G34" s="14">
        <f ca="1">(TRUNC(PRODUCT($F$12:$F33),16))</f>
        <v>1.0108438689061401</v>
      </c>
      <c r="H34" s="14">
        <f t="shared" si="51"/>
        <v>1</v>
      </c>
      <c r="I34" s="14">
        <f t="shared" ca="1" si="52"/>
        <v>1.01084387</v>
      </c>
      <c r="J34" s="13">
        <f t="shared" si="32"/>
        <v>2.5000000000000001E-2</v>
      </c>
      <c r="K34" s="29">
        <f t="shared" si="53"/>
        <v>44735</v>
      </c>
      <c r="L34" s="2">
        <f t="shared" si="54"/>
        <v>22</v>
      </c>
      <c r="M34" s="17">
        <f t="shared" si="55"/>
        <v>22</v>
      </c>
      <c r="N34" s="12">
        <f t="shared" si="56"/>
        <v>1.0021580290000001</v>
      </c>
      <c r="O34" s="12">
        <f t="shared" ca="1" si="57"/>
        <v>1.0130253</v>
      </c>
      <c r="P34" s="17">
        <f t="shared" si="58"/>
        <v>0</v>
      </c>
      <c r="Q34" s="14">
        <f t="shared" ca="1" si="59"/>
        <v>13.0253</v>
      </c>
      <c r="R34" s="20">
        <f t="shared" si="24"/>
        <v>0</v>
      </c>
      <c r="S34" s="14">
        <f t="shared" si="60"/>
        <v>0</v>
      </c>
      <c r="T34" s="4" t="str">
        <f t="shared" si="61"/>
        <v>A+J=</v>
      </c>
      <c r="U34" s="29">
        <f t="shared" si="62"/>
        <v>45824</v>
      </c>
      <c r="V34" s="3"/>
      <c r="W34" s="4"/>
      <c r="X34" s="120"/>
      <c r="Y34" s="121"/>
      <c r="Z34" s="123"/>
      <c r="AA34" s="124"/>
      <c r="AB34" s="127"/>
      <c r="AC34" s="127"/>
      <c r="AD34" s="125"/>
      <c r="AE34" s="127"/>
      <c r="AF34" s="120"/>
      <c r="AG34" s="126"/>
      <c r="AH34" s="12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44768</v>
      </c>
      <c r="B35" s="116">
        <f t="shared" ca="1" si="48"/>
        <v>1013.6213770000001</v>
      </c>
      <c r="C35" s="14">
        <f t="shared" si="49"/>
        <v>1000</v>
      </c>
      <c r="D35" s="95">
        <f t="shared" si="30"/>
        <v>44762</v>
      </c>
      <c r="E35" s="93">
        <f ca="1">IF(D35&lt;$B$1,VLOOKUP(D35,[1]DI!$A$4:$B$15000,2,FALSE),0)</f>
        <v>0.13150000000000001</v>
      </c>
      <c r="F35" s="14">
        <f t="shared" ca="1" si="50"/>
        <v>1.0004903700000001</v>
      </c>
      <c r="G35" s="14">
        <f ca="1">(TRUNC(PRODUCT($F$12:$F34),16))</f>
        <v>1.0113395564141401</v>
      </c>
      <c r="H35" s="14">
        <f t="shared" si="51"/>
        <v>1</v>
      </c>
      <c r="I35" s="14">
        <f t="shared" ca="1" si="52"/>
        <v>1.0113395599999999</v>
      </c>
      <c r="J35" s="13">
        <f t="shared" si="32"/>
        <v>2.5000000000000001E-2</v>
      </c>
      <c r="K35" s="29">
        <f t="shared" si="53"/>
        <v>44735</v>
      </c>
      <c r="L35" s="2">
        <f t="shared" si="54"/>
        <v>23</v>
      </c>
      <c r="M35" s="17">
        <f t="shared" si="55"/>
        <v>23</v>
      </c>
      <c r="N35" s="12">
        <f t="shared" si="56"/>
        <v>1.0022562319999999</v>
      </c>
      <c r="O35" s="12">
        <f t="shared" ca="1" si="57"/>
        <v>1.013621377</v>
      </c>
      <c r="P35" s="17">
        <f t="shared" si="58"/>
        <v>0</v>
      </c>
      <c r="Q35" s="14">
        <f t="shared" ca="1" si="59"/>
        <v>13.621377000000001</v>
      </c>
      <c r="R35" s="20">
        <f t="shared" si="24"/>
        <v>0</v>
      </c>
      <c r="S35" s="14">
        <f t="shared" si="60"/>
        <v>0</v>
      </c>
      <c r="T35" s="4" t="str">
        <f t="shared" si="61"/>
        <v>A+J=</v>
      </c>
      <c r="U35" s="29">
        <f t="shared" si="62"/>
        <v>45824</v>
      </c>
      <c r="V35" s="3"/>
      <c r="W35" s="4"/>
      <c r="X35" s="120"/>
      <c r="Y35" s="121"/>
      <c r="Z35" s="123"/>
      <c r="AA35" s="124"/>
      <c r="AB35" s="127"/>
      <c r="AC35" s="127"/>
      <c r="AD35" s="125"/>
      <c r="AE35" s="127"/>
      <c r="AF35" s="120"/>
      <c r="AG35" s="126"/>
      <c r="AH35" s="12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44769</v>
      </c>
      <c r="B36" s="116">
        <f t="shared" ca="1" si="48"/>
        <v>1014.217801</v>
      </c>
      <c r="C36" s="14">
        <f t="shared" si="49"/>
        <v>1000</v>
      </c>
      <c r="D36" s="95">
        <f t="shared" si="30"/>
        <v>44763</v>
      </c>
      <c r="E36" s="93">
        <f ca="1">IF(D36&lt;$B$1,VLOOKUP(D36,[1]DI!$A$4:$B$15000,2,FALSE),0)</f>
        <v>0.13150000000000001</v>
      </c>
      <c r="F36" s="14">
        <f t="shared" ca="1" si="50"/>
        <v>1.0004903700000001</v>
      </c>
      <c r="G36" s="14">
        <f ca="1">(TRUNC(PRODUCT($F$12:$F35),16))</f>
        <v>1.01183548699241</v>
      </c>
      <c r="H36" s="14">
        <f t="shared" si="51"/>
        <v>1</v>
      </c>
      <c r="I36" s="14">
        <f t="shared" ca="1" si="52"/>
        <v>1.0118354899999999</v>
      </c>
      <c r="J36" s="13">
        <f t="shared" si="32"/>
        <v>2.5000000000000001E-2</v>
      </c>
      <c r="K36" s="29">
        <f t="shared" si="53"/>
        <v>44735</v>
      </c>
      <c r="L36" s="2">
        <f t="shared" si="54"/>
        <v>24</v>
      </c>
      <c r="M36" s="17">
        <f t="shared" si="55"/>
        <v>24</v>
      </c>
      <c r="N36" s="12">
        <f t="shared" si="56"/>
        <v>1.0023544449999999</v>
      </c>
      <c r="O36" s="12">
        <f t="shared" ca="1" si="57"/>
        <v>1.014217801</v>
      </c>
      <c r="P36" s="17">
        <f t="shared" si="58"/>
        <v>0</v>
      </c>
      <c r="Q36" s="14">
        <f t="shared" ca="1" si="59"/>
        <v>14.217801</v>
      </c>
      <c r="R36" s="20">
        <f t="shared" si="24"/>
        <v>0</v>
      </c>
      <c r="S36" s="14">
        <f t="shared" si="60"/>
        <v>0</v>
      </c>
      <c r="T36" s="4" t="str">
        <f t="shared" si="61"/>
        <v>A+J=</v>
      </c>
      <c r="U36" s="29">
        <f t="shared" si="62"/>
        <v>45824</v>
      </c>
      <c r="V36" s="3"/>
      <c r="W36" s="4"/>
      <c r="X36" s="120"/>
      <c r="Y36" s="121"/>
      <c r="Z36" s="123"/>
      <c r="AA36" s="124"/>
      <c r="AB36" s="127"/>
      <c r="AC36" s="127"/>
      <c r="AD36" s="125"/>
      <c r="AE36" s="127"/>
      <c r="AF36" s="120"/>
      <c r="AG36" s="126"/>
      <c r="AH36" s="12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44770</v>
      </c>
      <c r="B37" s="116">
        <f t="shared" ca="1" si="48"/>
        <v>1014.81457199</v>
      </c>
      <c r="C37" s="14">
        <f t="shared" si="49"/>
        <v>1000</v>
      </c>
      <c r="D37" s="95">
        <f t="shared" si="30"/>
        <v>44764</v>
      </c>
      <c r="E37" s="93">
        <f ca="1">IF(D37&lt;$B$1,VLOOKUP(D37,[1]DI!$A$4:$B$15000,2,FALSE),0)</f>
        <v>0.13150000000000001</v>
      </c>
      <c r="F37" s="14">
        <f t="shared" ca="1" si="50"/>
        <v>1.0004903700000001</v>
      </c>
      <c r="G37" s="14">
        <f ca="1">(TRUNC(PRODUCT($F$12:$F36),16))</f>
        <v>1.01233166076017</v>
      </c>
      <c r="H37" s="14">
        <f t="shared" si="51"/>
        <v>1</v>
      </c>
      <c r="I37" s="14">
        <f t="shared" ca="1" si="52"/>
        <v>1.0123316600000001</v>
      </c>
      <c r="J37" s="13">
        <f t="shared" si="32"/>
        <v>2.5000000000000001E-2</v>
      </c>
      <c r="K37" s="29">
        <f t="shared" si="53"/>
        <v>44735</v>
      </c>
      <c r="L37" s="2">
        <f t="shared" si="54"/>
        <v>25</v>
      </c>
      <c r="M37" s="17">
        <f t="shared" si="55"/>
        <v>25</v>
      </c>
      <c r="N37" s="12">
        <f t="shared" si="56"/>
        <v>1.002452667</v>
      </c>
      <c r="O37" s="12">
        <f t="shared" ca="1" si="57"/>
        <v>1.0148145719999999</v>
      </c>
      <c r="P37" s="17">
        <f t="shared" si="58"/>
        <v>0</v>
      </c>
      <c r="Q37" s="14">
        <f t="shared" ca="1" si="59"/>
        <v>14.814571989999999</v>
      </c>
      <c r="R37" s="20">
        <f t="shared" si="24"/>
        <v>0</v>
      </c>
      <c r="S37" s="14">
        <f t="shared" si="60"/>
        <v>0</v>
      </c>
      <c r="T37" s="4" t="str">
        <f t="shared" si="61"/>
        <v>A+J=</v>
      </c>
      <c r="U37" s="29">
        <f t="shared" si="62"/>
        <v>45824</v>
      </c>
      <c r="V37" s="3"/>
      <c r="W37" s="4"/>
      <c r="X37" s="120"/>
      <c r="Y37" s="121"/>
      <c r="Z37" s="123"/>
      <c r="AA37" s="124"/>
      <c r="AB37" s="127"/>
      <c r="AC37" s="127"/>
      <c r="AD37" s="125"/>
      <c r="AE37" s="127"/>
      <c r="AF37" s="120"/>
      <c r="AG37" s="126"/>
      <c r="AH37" s="12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44771</v>
      </c>
      <c r="B38" s="116">
        <f t="shared" ca="1" si="48"/>
        <v>1015.411702</v>
      </c>
      <c r="C38" s="14">
        <f t="shared" si="49"/>
        <v>1000</v>
      </c>
      <c r="D38" s="95">
        <f t="shared" si="30"/>
        <v>44767</v>
      </c>
      <c r="E38" s="93">
        <f ca="1">IF(D38&lt;$B$1,VLOOKUP(D38,[1]DI!$A$4:$B$15000,2,FALSE),0)</f>
        <v>0.13150000000000001</v>
      </c>
      <c r="F38" s="14">
        <f t="shared" ca="1" si="50"/>
        <v>1.0004903700000001</v>
      </c>
      <c r="G38" s="14">
        <f ca="1">(TRUNC(PRODUCT($F$12:$F37),16))</f>
        <v>1.0128280778366601</v>
      </c>
      <c r="H38" s="14">
        <f t="shared" si="51"/>
        <v>1</v>
      </c>
      <c r="I38" s="14">
        <f t="shared" ca="1" si="52"/>
        <v>1.01282808</v>
      </c>
      <c r="J38" s="13">
        <f t="shared" si="32"/>
        <v>2.5000000000000001E-2</v>
      </c>
      <c r="K38" s="29">
        <f t="shared" si="53"/>
        <v>44735</v>
      </c>
      <c r="L38" s="2">
        <f t="shared" si="54"/>
        <v>26</v>
      </c>
      <c r="M38" s="17">
        <f t="shared" si="55"/>
        <v>26</v>
      </c>
      <c r="N38" s="12">
        <f t="shared" si="56"/>
        <v>1.0025508990000001</v>
      </c>
      <c r="O38" s="12">
        <f t="shared" ca="1" si="57"/>
        <v>1.015411702</v>
      </c>
      <c r="P38" s="17">
        <f t="shared" si="58"/>
        <v>0</v>
      </c>
      <c r="Q38" s="14">
        <f t="shared" ca="1" si="59"/>
        <v>15.411702</v>
      </c>
      <c r="R38" s="20">
        <f t="shared" si="24"/>
        <v>0</v>
      </c>
      <c r="S38" s="14">
        <f t="shared" si="60"/>
        <v>0</v>
      </c>
      <c r="T38" s="4" t="str">
        <f t="shared" si="61"/>
        <v>A+J=</v>
      </c>
      <c r="U38" s="29">
        <f t="shared" si="62"/>
        <v>45824</v>
      </c>
      <c r="V38" s="3"/>
      <c r="W38" s="4"/>
      <c r="X38" s="120"/>
      <c r="Y38" s="121"/>
      <c r="Z38" s="123"/>
      <c r="AA38" s="124"/>
      <c r="AB38" s="127"/>
      <c r="AC38" s="127"/>
      <c r="AD38" s="125"/>
      <c r="AE38" s="127"/>
      <c r="AF38" s="120"/>
      <c r="AG38" s="126"/>
      <c r="AH38" s="12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44774</v>
      </c>
      <c r="B39" s="116">
        <f t="shared" ca="1" si="48"/>
        <v>1016.009179</v>
      </c>
      <c r="C39" s="14">
        <f t="shared" si="49"/>
        <v>1000</v>
      </c>
      <c r="D39" s="95">
        <f t="shared" si="30"/>
        <v>44768</v>
      </c>
      <c r="E39" s="93">
        <f ca="1">IF(D39&lt;$B$1,VLOOKUP(D39,[1]DI!$A$4:$B$15000,2,FALSE),0)</f>
        <v>0.13150000000000001</v>
      </c>
      <c r="F39" s="14">
        <f t="shared" ca="1" si="50"/>
        <v>1.0004903700000001</v>
      </c>
      <c r="G39" s="14">
        <f ca="1">(TRUNC(PRODUCT($F$12:$F38),16))</f>
        <v>1.0133247383411901</v>
      </c>
      <c r="H39" s="14">
        <f t="shared" si="51"/>
        <v>1</v>
      </c>
      <c r="I39" s="14">
        <f t="shared" ca="1" si="52"/>
        <v>1.0133247400000001</v>
      </c>
      <c r="J39" s="13">
        <f t="shared" si="32"/>
        <v>2.5000000000000001E-2</v>
      </c>
      <c r="K39" s="29">
        <f t="shared" si="53"/>
        <v>44735</v>
      </c>
      <c r="L39" s="2">
        <f t="shared" si="54"/>
        <v>27</v>
      </c>
      <c r="M39" s="17">
        <f t="shared" si="55"/>
        <v>27</v>
      </c>
      <c r="N39" s="12">
        <f t="shared" si="56"/>
        <v>1.0026491399999999</v>
      </c>
      <c r="O39" s="12">
        <f t="shared" ca="1" si="57"/>
        <v>1.0160091790000001</v>
      </c>
      <c r="P39" s="17">
        <f t="shared" si="58"/>
        <v>0</v>
      </c>
      <c r="Q39" s="14">
        <f t="shared" ca="1" si="59"/>
        <v>16.009179</v>
      </c>
      <c r="R39" s="20">
        <f t="shared" si="24"/>
        <v>0</v>
      </c>
      <c r="S39" s="14">
        <f t="shared" si="60"/>
        <v>0</v>
      </c>
      <c r="T39" s="4" t="str">
        <f t="shared" si="61"/>
        <v>A+J=</v>
      </c>
      <c r="U39" s="29">
        <f t="shared" si="62"/>
        <v>45824</v>
      </c>
      <c r="V39" s="3"/>
      <c r="W39" s="4"/>
      <c r="X39" s="120"/>
      <c r="Y39" s="121"/>
      <c r="Z39" s="123"/>
      <c r="AA39" s="124"/>
      <c r="AB39" s="127"/>
      <c r="AC39" s="127"/>
      <c r="AD39" s="125"/>
      <c r="AE39" s="127"/>
      <c r="AF39" s="120"/>
      <c r="AG39" s="126"/>
      <c r="AH39" s="12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44775</v>
      </c>
      <c r="B40" s="116">
        <f t="shared" ca="1" si="48"/>
        <v>1016.60700399</v>
      </c>
      <c r="C40" s="14">
        <f t="shared" si="49"/>
        <v>1000</v>
      </c>
      <c r="D40" s="95">
        <f t="shared" si="30"/>
        <v>44769</v>
      </c>
      <c r="E40" s="93">
        <f ca="1">IF(D40&lt;$B$1,VLOOKUP(D40,[1]DI!$A$4:$B$15000,2,FALSE),0)</f>
        <v>0.13150000000000001</v>
      </c>
      <c r="F40" s="14">
        <f t="shared" ca="1" si="50"/>
        <v>1.0004903700000001</v>
      </c>
      <c r="G40" s="14">
        <f ca="1">(TRUNC(PRODUCT($F$12:$F39),16))</f>
        <v>1.0138216423931301</v>
      </c>
      <c r="H40" s="14">
        <f t="shared" si="51"/>
        <v>1</v>
      </c>
      <c r="I40" s="14">
        <f t="shared" ca="1" si="52"/>
        <v>1.01382164</v>
      </c>
      <c r="J40" s="13">
        <f t="shared" si="32"/>
        <v>2.5000000000000001E-2</v>
      </c>
      <c r="K40" s="29">
        <f t="shared" si="53"/>
        <v>44735</v>
      </c>
      <c r="L40" s="2">
        <f t="shared" si="54"/>
        <v>28</v>
      </c>
      <c r="M40" s="17">
        <f t="shared" si="55"/>
        <v>28</v>
      </c>
      <c r="N40" s="12">
        <f t="shared" si="56"/>
        <v>1.002747391</v>
      </c>
      <c r="O40" s="12">
        <f t="shared" ca="1" si="57"/>
        <v>1.0166070039999999</v>
      </c>
      <c r="P40" s="17">
        <f t="shared" si="58"/>
        <v>0</v>
      </c>
      <c r="Q40" s="14">
        <f t="shared" ca="1" si="59"/>
        <v>16.607003989999999</v>
      </c>
      <c r="R40" s="20">
        <f t="shared" si="24"/>
        <v>0</v>
      </c>
      <c r="S40" s="14">
        <f t="shared" si="60"/>
        <v>0</v>
      </c>
      <c r="T40" s="4" t="str">
        <f t="shared" si="61"/>
        <v>A+J=</v>
      </c>
      <c r="U40" s="29">
        <f t="shared" si="62"/>
        <v>45824</v>
      </c>
      <c r="V40" s="3"/>
      <c r="W40" s="4"/>
      <c r="X40" s="120"/>
      <c r="Y40" s="121"/>
      <c r="Z40" s="123"/>
      <c r="AA40" s="124"/>
      <c r="AB40" s="127"/>
      <c r="AC40" s="127"/>
      <c r="AD40" s="125"/>
      <c r="AE40" s="127"/>
      <c r="AF40" s="120"/>
      <c r="AG40" s="126"/>
      <c r="AH40" s="12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44776</v>
      </c>
      <c r="B41" s="116">
        <f t="shared" ca="1" si="48"/>
        <v>1017.205187</v>
      </c>
      <c r="C41" s="14">
        <f t="shared" si="49"/>
        <v>1000</v>
      </c>
      <c r="D41" s="95">
        <f t="shared" si="30"/>
        <v>44770</v>
      </c>
      <c r="E41" s="93">
        <f ca="1">IF(D41&lt;$B$1,VLOOKUP(D41,[1]DI!$A$4:$B$15000,2,FALSE),0)</f>
        <v>0.13150000000000001</v>
      </c>
      <c r="F41" s="14">
        <f t="shared" ca="1" si="50"/>
        <v>1.0004903700000001</v>
      </c>
      <c r="G41" s="14">
        <f ca="1">(TRUNC(PRODUCT($F$12:$F40),16))</f>
        <v>1.01431879011191</v>
      </c>
      <c r="H41" s="14">
        <f t="shared" si="51"/>
        <v>1</v>
      </c>
      <c r="I41" s="14">
        <f t="shared" ca="1" si="52"/>
        <v>1.0143187899999999</v>
      </c>
      <c r="J41" s="13">
        <f t="shared" si="32"/>
        <v>2.5000000000000001E-2</v>
      </c>
      <c r="K41" s="29">
        <f t="shared" si="53"/>
        <v>44735</v>
      </c>
      <c r="L41" s="2">
        <f t="shared" si="54"/>
        <v>29</v>
      </c>
      <c r="M41" s="17">
        <f t="shared" si="55"/>
        <v>29</v>
      </c>
      <c r="N41" s="12">
        <f t="shared" si="56"/>
        <v>1.0028456509999999</v>
      </c>
      <c r="O41" s="12">
        <f t="shared" ca="1" si="57"/>
        <v>1.0172051870000001</v>
      </c>
      <c r="P41" s="17">
        <f t="shared" si="58"/>
        <v>0</v>
      </c>
      <c r="Q41" s="14">
        <f t="shared" ca="1" si="59"/>
        <v>17.205186999999999</v>
      </c>
      <c r="R41" s="20">
        <f t="shared" si="24"/>
        <v>0</v>
      </c>
      <c r="S41" s="14">
        <f t="shared" si="60"/>
        <v>0</v>
      </c>
      <c r="T41" s="4" t="str">
        <f t="shared" si="61"/>
        <v>A+J=</v>
      </c>
      <c r="U41" s="29">
        <f t="shared" si="62"/>
        <v>45824</v>
      </c>
      <c r="V41" s="3"/>
      <c r="W41" s="4"/>
      <c r="X41" s="120"/>
      <c r="Y41" s="121"/>
      <c r="Z41" s="123"/>
      <c r="AA41" s="124"/>
      <c r="AB41" s="127"/>
      <c r="AC41" s="127"/>
      <c r="AD41" s="125"/>
      <c r="AE41" s="127"/>
      <c r="AF41" s="120"/>
      <c r="AG41" s="126"/>
      <c r="AH41" s="12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44777</v>
      </c>
      <c r="B42" s="116">
        <f t="shared" ca="1" si="48"/>
        <v>1017.80372</v>
      </c>
      <c r="C42" s="14">
        <f t="shared" si="49"/>
        <v>1000</v>
      </c>
      <c r="D42" s="95">
        <f t="shared" si="30"/>
        <v>44771</v>
      </c>
      <c r="E42" s="93">
        <f ca="1">IF(D42&lt;$B$1,VLOOKUP(D42,[1]DI!$A$4:$B$15000,2,FALSE),0)</f>
        <v>0.13150000000000001</v>
      </c>
      <c r="F42" s="14">
        <f t="shared" ca="1" si="50"/>
        <v>1.0004903700000001</v>
      </c>
      <c r="G42" s="14">
        <f ca="1">(TRUNC(PRODUCT($F$12:$F41),16))</f>
        <v>1.01481618161701</v>
      </c>
      <c r="H42" s="14">
        <f t="shared" si="51"/>
        <v>1</v>
      </c>
      <c r="I42" s="14">
        <f t="shared" ca="1" si="52"/>
        <v>1.01481618</v>
      </c>
      <c r="J42" s="13">
        <f t="shared" si="32"/>
        <v>2.5000000000000001E-2</v>
      </c>
      <c r="K42" s="29">
        <f t="shared" si="53"/>
        <v>44735</v>
      </c>
      <c r="L42" s="2">
        <f t="shared" si="54"/>
        <v>30</v>
      </c>
      <c r="M42" s="17">
        <f t="shared" si="55"/>
        <v>30</v>
      </c>
      <c r="N42" s="12">
        <f t="shared" si="56"/>
        <v>1.002943922</v>
      </c>
      <c r="O42" s="12">
        <f t="shared" ca="1" si="57"/>
        <v>1.0178037200000001</v>
      </c>
      <c r="P42" s="17">
        <f t="shared" si="58"/>
        <v>0</v>
      </c>
      <c r="Q42" s="14">
        <f t="shared" ca="1" si="59"/>
        <v>17.803719999999998</v>
      </c>
      <c r="R42" s="20">
        <f t="shared" si="24"/>
        <v>0</v>
      </c>
      <c r="S42" s="14">
        <f t="shared" si="60"/>
        <v>0</v>
      </c>
      <c r="T42" s="4" t="str">
        <f t="shared" si="61"/>
        <v>A+J=</v>
      </c>
      <c r="U42" s="29">
        <f t="shared" si="62"/>
        <v>45824</v>
      </c>
      <c r="V42" s="3"/>
      <c r="W42" s="4"/>
      <c r="X42" s="120"/>
      <c r="Y42" s="121"/>
      <c r="Z42" s="123"/>
      <c r="AA42" s="124"/>
      <c r="AB42" s="127"/>
      <c r="AC42" s="127"/>
      <c r="AD42" s="125"/>
      <c r="AE42" s="127"/>
      <c r="AF42" s="120"/>
      <c r="AG42" s="126"/>
      <c r="AH42" s="12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44778</v>
      </c>
      <c r="B43" s="116">
        <f t="shared" ca="1" si="48"/>
        <v>1018.402609</v>
      </c>
      <c r="C43" s="14">
        <f t="shared" si="49"/>
        <v>1000</v>
      </c>
      <c r="D43" s="95">
        <f t="shared" si="30"/>
        <v>44774</v>
      </c>
      <c r="E43" s="93">
        <f ca="1">IF(D43&lt;$B$1,VLOOKUP(D43,[1]DI!$A$4:$B$15000,2,FALSE),0)</f>
        <v>0.13150000000000001</v>
      </c>
      <c r="F43" s="14">
        <f t="shared" ca="1" si="50"/>
        <v>1.0004903700000001</v>
      </c>
      <c r="G43" s="14">
        <f ca="1">(TRUNC(PRODUCT($F$12:$F42),16))</f>
        <v>1.0153138170279901</v>
      </c>
      <c r="H43" s="14">
        <f t="shared" si="51"/>
        <v>1</v>
      </c>
      <c r="I43" s="14">
        <f t="shared" ca="1" si="52"/>
        <v>1.01531382</v>
      </c>
      <c r="J43" s="13">
        <f t="shared" si="32"/>
        <v>2.5000000000000001E-2</v>
      </c>
      <c r="K43" s="29">
        <f t="shared" si="53"/>
        <v>44735</v>
      </c>
      <c r="L43" s="2">
        <f t="shared" si="54"/>
        <v>31</v>
      </c>
      <c r="M43" s="17">
        <f t="shared" si="55"/>
        <v>31</v>
      </c>
      <c r="N43" s="12">
        <f t="shared" si="56"/>
        <v>1.003042201</v>
      </c>
      <c r="O43" s="12">
        <f t="shared" ca="1" si="57"/>
        <v>1.018402609</v>
      </c>
      <c r="P43" s="17">
        <f t="shared" si="58"/>
        <v>0</v>
      </c>
      <c r="Q43" s="14">
        <f t="shared" ca="1" si="59"/>
        <v>18.402609000000002</v>
      </c>
      <c r="R43" s="20">
        <f t="shared" si="24"/>
        <v>0</v>
      </c>
      <c r="S43" s="14">
        <f t="shared" si="60"/>
        <v>0</v>
      </c>
      <c r="T43" s="4" t="str">
        <f t="shared" si="61"/>
        <v>A+J=</v>
      </c>
      <c r="U43" s="29">
        <f t="shared" si="62"/>
        <v>45824</v>
      </c>
      <c r="V43" s="3"/>
      <c r="W43" s="4"/>
      <c r="X43" s="120"/>
      <c r="Y43" s="121"/>
      <c r="Z43" s="123"/>
      <c r="AA43" s="124"/>
      <c r="AB43" s="127"/>
      <c r="AC43" s="127"/>
      <c r="AD43" s="125"/>
      <c r="AE43" s="127"/>
      <c r="AF43" s="120"/>
      <c r="AG43" s="126"/>
      <c r="AH43" s="12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44781</v>
      </c>
      <c r="B44" s="116">
        <f t="shared" ca="1" si="48"/>
        <v>1019.001848</v>
      </c>
      <c r="C44" s="14">
        <f t="shared" si="49"/>
        <v>1000</v>
      </c>
      <c r="D44" s="95">
        <f t="shared" si="30"/>
        <v>44775</v>
      </c>
      <c r="E44" s="93">
        <f ca="1">IF(D44&lt;$B$1,VLOOKUP(D44,[1]DI!$A$4:$B$15000,2,FALSE),0)</f>
        <v>0.13150000000000001</v>
      </c>
      <c r="F44" s="14">
        <f t="shared" ca="1" si="50"/>
        <v>1.0004903700000001</v>
      </c>
      <c r="G44" s="14">
        <f ca="1">(TRUNC(PRODUCT($F$12:$F43),16))</f>
        <v>1.0158116964644499</v>
      </c>
      <c r="H44" s="14">
        <f t="shared" si="51"/>
        <v>1</v>
      </c>
      <c r="I44" s="14">
        <f t="shared" ca="1" si="52"/>
        <v>1.0158117</v>
      </c>
      <c r="J44" s="13">
        <f t="shared" si="32"/>
        <v>2.5000000000000001E-2</v>
      </c>
      <c r="K44" s="29">
        <f t="shared" si="53"/>
        <v>44735</v>
      </c>
      <c r="L44" s="2">
        <f t="shared" si="54"/>
        <v>32</v>
      </c>
      <c r="M44" s="17">
        <f t="shared" si="55"/>
        <v>32</v>
      </c>
      <c r="N44" s="12">
        <f t="shared" si="56"/>
        <v>1.0031404909999999</v>
      </c>
      <c r="O44" s="12">
        <f t="shared" ca="1" si="57"/>
        <v>1.019001848</v>
      </c>
      <c r="P44" s="17">
        <f t="shared" si="58"/>
        <v>0</v>
      </c>
      <c r="Q44" s="14">
        <f t="shared" ca="1" si="59"/>
        <v>19.001847999999999</v>
      </c>
      <c r="R44" s="20">
        <f t="shared" si="24"/>
        <v>0</v>
      </c>
      <c r="S44" s="14">
        <f t="shared" si="60"/>
        <v>0</v>
      </c>
      <c r="T44" s="4" t="str">
        <f t="shared" si="61"/>
        <v>A+J=</v>
      </c>
      <c r="U44" s="29">
        <f t="shared" si="62"/>
        <v>45824</v>
      </c>
      <c r="V44" s="3"/>
      <c r="W44" s="4"/>
      <c r="X44" s="120"/>
      <c r="Y44" s="121"/>
      <c r="Z44" s="123"/>
      <c r="AA44" s="124"/>
      <c r="AB44" s="127"/>
      <c r="AC44" s="127"/>
      <c r="AD44" s="125"/>
      <c r="AE44" s="127"/>
      <c r="AF44" s="120"/>
      <c r="AG44" s="126"/>
      <c r="AH44" s="12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44782</v>
      </c>
      <c r="B45" s="116">
        <f t="shared" ca="1" si="48"/>
        <v>1019.60143399</v>
      </c>
      <c r="C45" s="14">
        <f t="shared" si="49"/>
        <v>1000</v>
      </c>
      <c r="D45" s="95">
        <f t="shared" si="30"/>
        <v>44776</v>
      </c>
      <c r="E45" s="93">
        <f ca="1">IF(D45&lt;$B$1,VLOOKUP(D45,[1]DI!$A$4:$B$15000,2,FALSE),0)</f>
        <v>0.13150000000000001</v>
      </c>
      <c r="F45" s="14">
        <f t="shared" ca="1" si="50"/>
        <v>1.0004903700000001</v>
      </c>
      <c r="G45" s="14">
        <f ca="1">(TRUNC(PRODUCT($F$12:$F44),16))</f>
        <v>1.0163098200460501</v>
      </c>
      <c r="H45" s="14">
        <f t="shared" si="51"/>
        <v>1</v>
      </c>
      <c r="I45" s="14">
        <f t="shared" ca="1" si="52"/>
        <v>1.01630982</v>
      </c>
      <c r="J45" s="13">
        <f t="shared" si="32"/>
        <v>2.5000000000000001E-2</v>
      </c>
      <c r="K45" s="29">
        <f t="shared" si="53"/>
        <v>44735</v>
      </c>
      <c r="L45" s="2">
        <f t="shared" si="54"/>
        <v>33</v>
      </c>
      <c r="M45" s="17">
        <f t="shared" si="55"/>
        <v>33</v>
      </c>
      <c r="N45" s="12">
        <f t="shared" si="56"/>
        <v>1.0032387899999999</v>
      </c>
      <c r="O45" s="12">
        <f t="shared" ca="1" si="57"/>
        <v>1.0196014339999999</v>
      </c>
      <c r="P45" s="17">
        <f t="shared" si="58"/>
        <v>0</v>
      </c>
      <c r="Q45" s="14">
        <f t="shared" ca="1" si="59"/>
        <v>19.60143399</v>
      </c>
      <c r="R45" s="20">
        <f t="shared" si="24"/>
        <v>0</v>
      </c>
      <c r="S45" s="14">
        <f t="shared" si="60"/>
        <v>0</v>
      </c>
      <c r="T45" s="4" t="str">
        <f t="shared" si="61"/>
        <v>A+J=</v>
      </c>
      <c r="U45" s="29">
        <f t="shared" si="62"/>
        <v>45824</v>
      </c>
      <c r="V45" s="3"/>
      <c r="W45" s="4"/>
      <c r="X45" s="120"/>
      <c r="Y45" s="121"/>
      <c r="Z45" s="123"/>
      <c r="AA45" s="124"/>
      <c r="AB45" s="127"/>
      <c r="AC45" s="127"/>
      <c r="AD45" s="125"/>
      <c r="AE45" s="127"/>
      <c r="AF45" s="120"/>
      <c r="AG45" s="126"/>
      <c r="AH45" s="12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44783</v>
      </c>
      <c r="B46" s="116">
        <f t="shared" ca="1" si="48"/>
        <v>1020.20138</v>
      </c>
      <c r="C46" s="14">
        <f t="shared" si="49"/>
        <v>1000</v>
      </c>
      <c r="D46" s="95">
        <f t="shared" si="30"/>
        <v>44777</v>
      </c>
      <c r="E46" s="93">
        <f ca="1">IF(D46&lt;$B$1,VLOOKUP(D46,[1]DI!$A$4:$B$15000,2,FALSE),0)</f>
        <v>0.13650000000000001</v>
      </c>
      <c r="F46" s="14">
        <f t="shared" ca="1" si="50"/>
        <v>1.00050788</v>
      </c>
      <c r="G46" s="14">
        <f ca="1">(TRUNC(PRODUCT($F$12:$F45),16))</f>
        <v>1.0168081878924999</v>
      </c>
      <c r="H46" s="14">
        <f t="shared" si="51"/>
        <v>1</v>
      </c>
      <c r="I46" s="14">
        <f t="shared" ca="1" si="52"/>
        <v>1.0168081899999999</v>
      </c>
      <c r="J46" s="13">
        <f t="shared" si="32"/>
        <v>2.5000000000000001E-2</v>
      </c>
      <c r="K46" s="29">
        <f t="shared" si="53"/>
        <v>44735</v>
      </c>
      <c r="L46" s="2">
        <f t="shared" si="54"/>
        <v>34</v>
      </c>
      <c r="M46" s="17">
        <f t="shared" si="55"/>
        <v>34</v>
      </c>
      <c r="N46" s="12">
        <f t="shared" si="56"/>
        <v>1.0033370989999999</v>
      </c>
      <c r="O46" s="12">
        <f t="shared" ca="1" si="57"/>
        <v>1.02020138</v>
      </c>
      <c r="P46" s="17">
        <f t="shared" si="58"/>
        <v>0</v>
      </c>
      <c r="Q46" s="14">
        <f t="shared" ca="1" si="59"/>
        <v>20.20138</v>
      </c>
      <c r="R46" s="20">
        <f t="shared" si="24"/>
        <v>0</v>
      </c>
      <c r="S46" s="14">
        <f t="shared" si="60"/>
        <v>0</v>
      </c>
      <c r="T46" s="4" t="str">
        <f t="shared" si="61"/>
        <v>A+J=</v>
      </c>
      <c r="U46" s="29">
        <f t="shared" si="62"/>
        <v>45824</v>
      </c>
      <c r="V46" s="3"/>
      <c r="W46" s="4"/>
      <c r="X46" s="120"/>
      <c r="Y46" s="121"/>
      <c r="Z46" s="123"/>
      <c r="AA46" s="124"/>
      <c r="AB46" s="127"/>
      <c r="AC46" s="127"/>
      <c r="AD46" s="125"/>
      <c r="AE46" s="127"/>
      <c r="AF46" s="120"/>
      <c r="AG46" s="126"/>
      <c r="AH46" s="12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44784</v>
      </c>
      <c r="B47" s="116">
        <f t="shared" ca="1" si="48"/>
        <v>1020.81953399</v>
      </c>
      <c r="C47" s="14">
        <f t="shared" si="49"/>
        <v>1000</v>
      </c>
      <c r="D47" s="95">
        <f t="shared" si="30"/>
        <v>44778</v>
      </c>
      <c r="E47" s="93">
        <f ca="1">IF(D47&lt;$B$1,VLOOKUP(D47,[1]DI!$A$4:$B$15000,2,FALSE),0)</f>
        <v>0.13650000000000001</v>
      </c>
      <c r="F47" s="14">
        <f t="shared" ca="1" si="50"/>
        <v>1.00050788</v>
      </c>
      <c r="G47" s="14">
        <f ca="1">(TRUNC(PRODUCT($F$12:$F46),16))</f>
        <v>1.01732460443497</v>
      </c>
      <c r="H47" s="14">
        <f t="shared" si="51"/>
        <v>1</v>
      </c>
      <c r="I47" s="14">
        <f t="shared" ca="1" si="52"/>
        <v>1.0173246</v>
      </c>
      <c r="J47" s="13">
        <f t="shared" si="32"/>
        <v>2.5000000000000001E-2</v>
      </c>
      <c r="K47" s="29">
        <f t="shared" si="53"/>
        <v>44735</v>
      </c>
      <c r="L47" s="2">
        <f t="shared" si="54"/>
        <v>35</v>
      </c>
      <c r="M47" s="17">
        <f t="shared" si="55"/>
        <v>35</v>
      </c>
      <c r="N47" s="12">
        <f t="shared" si="56"/>
        <v>1.0034354169999999</v>
      </c>
      <c r="O47" s="12">
        <f t="shared" ca="1" si="57"/>
        <v>1.0208195339999999</v>
      </c>
      <c r="P47" s="17">
        <f t="shared" si="58"/>
        <v>0</v>
      </c>
      <c r="Q47" s="14">
        <f t="shared" ca="1" si="59"/>
        <v>20.81953399</v>
      </c>
      <c r="R47" s="20">
        <f t="shared" si="24"/>
        <v>0</v>
      </c>
      <c r="S47" s="14">
        <f t="shared" si="60"/>
        <v>0</v>
      </c>
      <c r="T47" s="4" t="str">
        <f t="shared" si="61"/>
        <v>A+J=</v>
      </c>
      <c r="U47" s="29">
        <f t="shared" si="62"/>
        <v>45824</v>
      </c>
      <c r="V47" s="3"/>
      <c r="W47" s="4"/>
      <c r="X47" s="120"/>
      <c r="Y47" s="121"/>
      <c r="Z47" s="123"/>
      <c r="AA47" s="124"/>
      <c r="AB47" s="127"/>
      <c r="AC47" s="127"/>
      <c r="AD47" s="125"/>
      <c r="AE47" s="127"/>
      <c r="AF47" s="120"/>
      <c r="AG47" s="126"/>
      <c r="AH47" s="12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44785</v>
      </c>
      <c r="B48" s="116">
        <f t="shared" ca="1" si="48"/>
        <v>1021.438072</v>
      </c>
      <c r="C48" s="14">
        <f t="shared" si="49"/>
        <v>1000</v>
      </c>
      <c r="D48" s="95">
        <f t="shared" si="30"/>
        <v>44781</v>
      </c>
      <c r="E48" s="93">
        <f ca="1">IF(D48&lt;$B$1,VLOOKUP(D48,[1]DI!$A$4:$B$15000,2,FALSE),0)</f>
        <v>0.13650000000000001</v>
      </c>
      <c r="F48" s="14">
        <f t="shared" ca="1" si="50"/>
        <v>1.00050788</v>
      </c>
      <c r="G48" s="14">
        <f ca="1">(TRUNC(PRODUCT($F$12:$F47),16))</f>
        <v>1.0178412832550701</v>
      </c>
      <c r="H48" s="14">
        <f t="shared" si="51"/>
        <v>1</v>
      </c>
      <c r="I48" s="14">
        <f t="shared" ca="1" si="52"/>
        <v>1.0178412800000001</v>
      </c>
      <c r="J48" s="13">
        <f t="shared" si="32"/>
        <v>2.5000000000000001E-2</v>
      </c>
      <c r="K48" s="29">
        <f t="shared" si="53"/>
        <v>44735</v>
      </c>
      <c r="L48" s="2">
        <f t="shared" si="54"/>
        <v>36</v>
      </c>
      <c r="M48" s="17">
        <f t="shared" si="55"/>
        <v>36</v>
      </c>
      <c r="N48" s="12">
        <f t="shared" si="56"/>
        <v>1.0035337449999999</v>
      </c>
      <c r="O48" s="12">
        <f t="shared" ca="1" si="57"/>
        <v>1.021438072</v>
      </c>
      <c r="P48" s="17">
        <f t="shared" si="58"/>
        <v>0</v>
      </c>
      <c r="Q48" s="14">
        <f t="shared" ca="1" si="59"/>
        <v>21.438071999999998</v>
      </c>
      <c r="R48" s="20">
        <f t="shared" si="24"/>
        <v>0</v>
      </c>
      <c r="S48" s="14">
        <f t="shared" si="60"/>
        <v>0</v>
      </c>
      <c r="T48" s="4" t="str">
        <f t="shared" si="61"/>
        <v>A+J=</v>
      </c>
      <c r="U48" s="29">
        <f t="shared" si="62"/>
        <v>45824</v>
      </c>
      <c r="V48" s="3"/>
      <c r="W48" s="4"/>
      <c r="X48" s="120"/>
      <c r="Y48" s="121"/>
      <c r="Z48" s="123"/>
      <c r="AA48" s="124"/>
      <c r="AB48" s="127"/>
      <c r="AC48" s="127"/>
      <c r="AD48" s="125"/>
      <c r="AE48" s="127"/>
      <c r="AF48" s="120"/>
      <c r="AG48" s="126"/>
      <c r="AH48" s="12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44788</v>
      </c>
      <c r="B49" s="116">
        <f t="shared" ca="1" si="48"/>
        <v>1022.0569819999999</v>
      </c>
      <c r="C49" s="14">
        <f t="shared" si="49"/>
        <v>1000</v>
      </c>
      <c r="D49" s="95">
        <f t="shared" si="30"/>
        <v>44782</v>
      </c>
      <c r="E49" s="93">
        <f ca="1">IF(D49&lt;$B$1,VLOOKUP(D49,[1]DI!$A$4:$B$15000,2,FALSE),0)</f>
        <v>0.13650000000000001</v>
      </c>
      <c r="F49" s="14">
        <f t="shared" ca="1" si="50"/>
        <v>1.00050788</v>
      </c>
      <c r="G49" s="14">
        <f ca="1">(TRUNC(PRODUCT($F$12:$F48),16))</f>
        <v>1.0183582244860101</v>
      </c>
      <c r="H49" s="14">
        <f t="shared" si="51"/>
        <v>1</v>
      </c>
      <c r="I49" s="14">
        <f t="shared" ca="1" si="52"/>
        <v>1.0183582200000001</v>
      </c>
      <c r="J49" s="13">
        <f t="shared" si="32"/>
        <v>2.5000000000000001E-2</v>
      </c>
      <c r="K49" s="29">
        <f t="shared" si="53"/>
        <v>44735</v>
      </c>
      <c r="L49" s="2">
        <f t="shared" si="54"/>
        <v>37</v>
      </c>
      <c r="M49" s="17">
        <f t="shared" si="55"/>
        <v>37</v>
      </c>
      <c r="N49" s="12">
        <f t="shared" si="56"/>
        <v>1.0036320830000001</v>
      </c>
      <c r="O49" s="12">
        <f t="shared" ca="1" si="57"/>
        <v>1.0220569820000001</v>
      </c>
      <c r="P49" s="17">
        <f t="shared" si="58"/>
        <v>0</v>
      </c>
      <c r="Q49" s="14">
        <f t="shared" ca="1" si="59"/>
        <v>22.056982000000001</v>
      </c>
      <c r="R49" s="20">
        <f t="shared" si="24"/>
        <v>0</v>
      </c>
      <c r="S49" s="14">
        <f t="shared" si="60"/>
        <v>0</v>
      </c>
      <c r="T49" s="4" t="str">
        <f t="shared" si="61"/>
        <v>A+J=</v>
      </c>
      <c r="U49" s="29">
        <f t="shared" si="62"/>
        <v>45824</v>
      </c>
      <c r="V49" s="3"/>
      <c r="W49" s="4"/>
      <c r="X49" s="120"/>
      <c r="Y49" s="121"/>
      <c r="Z49" s="123"/>
      <c r="AA49" s="124"/>
      <c r="AB49" s="127"/>
      <c r="AC49" s="127"/>
      <c r="AD49" s="125"/>
      <c r="AE49" s="127"/>
      <c r="AF49" s="120"/>
      <c r="AG49" s="126"/>
      <c r="AH49" s="12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44789</v>
      </c>
      <c r="B50" s="116">
        <f t="shared" ca="1" si="48"/>
        <v>1022.676273</v>
      </c>
      <c r="C50" s="14">
        <f t="shared" si="49"/>
        <v>1000</v>
      </c>
      <c r="D50" s="95">
        <f t="shared" si="30"/>
        <v>44783</v>
      </c>
      <c r="E50" s="93">
        <f ca="1">IF(D50&lt;$B$1,VLOOKUP(D50,[1]DI!$A$4:$B$15000,2,FALSE),0)</f>
        <v>0.13650000000000001</v>
      </c>
      <c r="F50" s="14">
        <f t="shared" ca="1" si="50"/>
        <v>1.00050788</v>
      </c>
      <c r="G50" s="14">
        <f ca="1">(TRUNC(PRODUCT($F$12:$F49),16))</f>
        <v>1.0188754282610599</v>
      </c>
      <c r="H50" s="14">
        <f t="shared" si="51"/>
        <v>1</v>
      </c>
      <c r="I50" s="14">
        <f t="shared" ca="1" si="52"/>
        <v>1.01887543</v>
      </c>
      <c r="J50" s="13">
        <f t="shared" si="32"/>
        <v>2.5000000000000001E-2</v>
      </c>
      <c r="K50" s="29">
        <f t="shared" si="53"/>
        <v>44735</v>
      </c>
      <c r="L50" s="2">
        <f t="shared" si="54"/>
        <v>38</v>
      </c>
      <c r="M50" s="17">
        <f t="shared" si="55"/>
        <v>38</v>
      </c>
      <c r="N50" s="12">
        <f t="shared" si="56"/>
        <v>1.0037304300000001</v>
      </c>
      <c r="O50" s="12">
        <f t="shared" ca="1" si="57"/>
        <v>1.0226762730000001</v>
      </c>
      <c r="P50" s="17">
        <f t="shared" si="58"/>
        <v>0</v>
      </c>
      <c r="Q50" s="14">
        <f t="shared" ca="1" si="59"/>
        <v>22.676272999999998</v>
      </c>
      <c r="R50" s="20">
        <f t="shared" si="24"/>
        <v>0</v>
      </c>
      <c r="S50" s="14">
        <f t="shared" si="60"/>
        <v>0</v>
      </c>
      <c r="T50" s="4" t="str">
        <f t="shared" si="61"/>
        <v>A+J=</v>
      </c>
      <c r="U50" s="29">
        <f t="shared" si="62"/>
        <v>45824</v>
      </c>
      <c r="V50" s="3"/>
      <c r="W50" s="4"/>
      <c r="X50" s="120"/>
      <c r="Y50" s="121"/>
      <c r="Z50" s="123"/>
      <c r="AA50" s="124"/>
      <c r="AB50" s="127"/>
      <c r="AC50" s="127"/>
      <c r="AD50" s="125"/>
      <c r="AE50" s="127"/>
      <c r="AF50" s="120"/>
      <c r="AG50" s="126"/>
      <c r="AH50" s="12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44790</v>
      </c>
      <c r="B51" s="116">
        <f t="shared" ca="1" si="48"/>
        <v>1023.295928</v>
      </c>
      <c r="C51" s="14">
        <f t="shared" si="49"/>
        <v>1000</v>
      </c>
      <c r="D51" s="95">
        <f t="shared" si="30"/>
        <v>44784</v>
      </c>
      <c r="E51" s="93">
        <f ca="1">IF(D51&lt;$B$1,VLOOKUP(D51,[1]DI!$A$4:$B$15000,2,FALSE),0)</f>
        <v>0.13650000000000001</v>
      </c>
      <c r="F51" s="14">
        <f t="shared" ca="1" si="50"/>
        <v>1.00050788</v>
      </c>
      <c r="G51" s="14">
        <f ca="1">(TRUNC(PRODUCT($F$12:$F50),16))</f>
        <v>1.01939289471357</v>
      </c>
      <c r="H51" s="14">
        <f t="shared" si="51"/>
        <v>1</v>
      </c>
      <c r="I51" s="14">
        <f t="shared" ca="1" si="52"/>
        <v>1.01939289</v>
      </c>
      <c r="J51" s="13">
        <f t="shared" si="32"/>
        <v>2.5000000000000001E-2</v>
      </c>
      <c r="K51" s="29">
        <f t="shared" si="53"/>
        <v>44735</v>
      </c>
      <c r="L51" s="2">
        <f t="shared" si="54"/>
        <v>39</v>
      </c>
      <c r="M51" s="17">
        <f t="shared" si="55"/>
        <v>39</v>
      </c>
      <c r="N51" s="12">
        <f t="shared" si="56"/>
        <v>1.003828787</v>
      </c>
      <c r="O51" s="12">
        <f t="shared" ca="1" si="57"/>
        <v>1.023295928</v>
      </c>
      <c r="P51" s="17">
        <f t="shared" si="58"/>
        <v>0</v>
      </c>
      <c r="Q51" s="14">
        <f t="shared" ca="1" si="59"/>
        <v>23.295928</v>
      </c>
      <c r="R51" s="20">
        <f t="shared" si="24"/>
        <v>0</v>
      </c>
      <c r="S51" s="14">
        <f t="shared" si="60"/>
        <v>0</v>
      </c>
      <c r="T51" s="4" t="str">
        <f t="shared" si="61"/>
        <v>A+J=</v>
      </c>
      <c r="U51" s="29">
        <f t="shared" si="62"/>
        <v>45824</v>
      </c>
      <c r="V51" s="3"/>
      <c r="W51" s="4"/>
      <c r="X51" s="120"/>
      <c r="Y51" s="121"/>
      <c r="Z51" s="123"/>
      <c r="AA51" s="124"/>
      <c r="AB51" s="127"/>
      <c r="AC51" s="127"/>
      <c r="AD51" s="125"/>
      <c r="AE51" s="127"/>
      <c r="AF51" s="120"/>
      <c r="AG51" s="126"/>
      <c r="AH51" s="12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44791</v>
      </c>
      <c r="B52" s="116">
        <f t="shared" ca="1" si="48"/>
        <v>1023.915965</v>
      </c>
      <c r="C52" s="14">
        <f t="shared" si="49"/>
        <v>1000</v>
      </c>
      <c r="D52" s="95">
        <f t="shared" si="30"/>
        <v>44785</v>
      </c>
      <c r="E52" s="93">
        <f ca="1">IF(D52&lt;$B$1,VLOOKUP(D52,[1]DI!$A$4:$B$15000,2,FALSE),0)</f>
        <v>0.13650000000000001</v>
      </c>
      <c r="F52" s="14">
        <f t="shared" ca="1" si="50"/>
        <v>1.00050788</v>
      </c>
      <c r="G52" s="14">
        <f ca="1">(TRUNC(PRODUCT($F$12:$F51),16))</f>
        <v>1.01991062397693</v>
      </c>
      <c r="H52" s="14">
        <f t="shared" si="51"/>
        <v>1</v>
      </c>
      <c r="I52" s="14">
        <f t="shared" ca="1" si="52"/>
        <v>1.0199106200000001</v>
      </c>
      <c r="J52" s="13">
        <f t="shared" si="32"/>
        <v>2.5000000000000001E-2</v>
      </c>
      <c r="K52" s="29">
        <f t="shared" si="53"/>
        <v>44735</v>
      </c>
      <c r="L52" s="2">
        <f t="shared" si="54"/>
        <v>40</v>
      </c>
      <c r="M52" s="17">
        <f t="shared" si="55"/>
        <v>40</v>
      </c>
      <c r="N52" s="12">
        <f t="shared" si="56"/>
        <v>1.003927153</v>
      </c>
      <c r="O52" s="12">
        <f t="shared" ca="1" si="57"/>
        <v>1.023915965</v>
      </c>
      <c r="P52" s="17">
        <f t="shared" si="58"/>
        <v>0</v>
      </c>
      <c r="Q52" s="14">
        <f t="shared" ca="1" si="59"/>
        <v>23.915965</v>
      </c>
      <c r="R52" s="20">
        <f t="shared" si="24"/>
        <v>0</v>
      </c>
      <c r="S52" s="14">
        <f t="shared" si="60"/>
        <v>0</v>
      </c>
      <c r="T52" s="4" t="str">
        <f t="shared" si="61"/>
        <v>A+J=</v>
      </c>
      <c r="U52" s="29">
        <f t="shared" si="62"/>
        <v>45824</v>
      </c>
      <c r="V52" s="3"/>
      <c r="W52" s="4"/>
      <c r="X52" s="120"/>
      <c r="Y52" s="121"/>
      <c r="Z52" s="123"/>
      <c r="AA52" s="124"/>
      <c r="AB52" s="127"/>
      <c r="AC52" s="127"/>
      <c r="AD52" s="125"/>
      <c r="AE52" s="127"/>
      <c r="AF52" s="120"/>
      <c r="AG52" s="126"/>
      <c r="AH52" s="12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44792</v>
      </c>
      <c r="B53" s="116">
        <f t="shared" ca="1" si="48"/>
        <v>1024.536386</v>
      </c>
      <c r="C53" s="14">
        <f t="shared" si="49"/>
        <v>1000</v>
      </c>
      <c r="D53" s="95">
        <f t="shared" si="30"/>
        <v>44788</v>
      </c>
      <c r="E53" s="93">
        <f ca="1">IF(D53&lt;$B$1,VLOOKUP(D53,[1]DI!$A$4:$B$15000,2,FALSE),0)</f>
        <v>0.13650000000000001</v>
      </c>
      <c r="F53" s="14">
        <f t="shared" ca="1" si="50"/>
        <v>1.00050788</v>
      </c>
      <c r="G53" s="14">
        <f ca="1">(TRUNC(PRODUCT($F$12:$F52),16))</f>
        <v>1.0204286161846401</v>
      </c>
      <c r="H53" s="14">
        <f t="shared" si="51"/>
        <v>1</v>
      </c>
      <c r="I53" s="14">
        <f t="shared" ca="1" si="52"/>
        <v>1.0204286199999999</v>
      </c>
      <c r="J53" s="13">
        <f t="shared" si="32"/>
        <v>2.5000000000000001E-2</v>
      </c>
      <c r="K53" s="29">
        <f t="shared" si="53"/>
        <v>44735</v>
      </c>
      <c r="L53" s="2">
        <f t="shared" si="54"/>
        <v>41</v>
      </c>
      <c r="M53" s="17">
        <f t="shared" si="55"/>
        <v>41</v>
      </c>
      <c r="N53" s="12">
        <f t="shared" si="56"/>
        <v>1.0040255300000001</v>
      </c>
      <c r="O53" s="12">
        <f t="shared" ca="1" si="57"/>
        <v>1.0245363860000001</v>
      </c>
      <c r="P53" s="17">
        <f t="shared" si="58"/>
        <v>0</v>
      </c>
      <c r="Q53" s="14">
        <f t="shared" ca="1" si="59"/>
        <v>24.536386</v>
      </c>
      <c r="R53" s="20">
        <f t="shared" si="24"/>
        <v>0</v>
      </c>
      <c r="S53" s="14">
        <f t="shared" si="60"/>
        <v>0</v>
      </c>
      <c r="T53" s="4" t="str">
        <f t="shared" si="61"/>
        <v>A+J=</v>
      </c>
      <c r="U53" s="29">
        <f t="shared" si="62"/>
        <v>45824</v>
      </c>
      <c r="V53" s="3"/>
      <c r="W53" s="4"/>
      <c r="X53" s="120"/>
      <c r="Y53" s="121"/>
      <c r="Z53" s="123"/>
      <c r="AA53" s="124"/>
      <c r="AB53" s="127"/>
      <c r="AC53" s="127"/>
      <c r="AD53" s="125"/>
      <c r="AE53" s="127"/>
      <c r="AF53" s="120"/>
      <c r="AG53" s="126"/>
      <c r="AH53" s="12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44795</v>
      </c>
      <c r="B54" s="116">
        <f t="shared" ca="1" si="48"/>
        <v>1025.157168</v>
      </c>
      <c r="C54" s="14">
        <f t="shared" si="49"/>
        <v>1000</v>
      </c>
      <c r="D54" s="95">
        <f t="shared" si="30"/>
        <v>44789</v>
      </c>
      <c r="E54" s="93">
        <f ca="1">IF(D54&lt;$B$1,VLOOKUP(D54,[1]DI!$A$4:$B$15000,2,FALSE),0)</f>
        <v>0.13650000000000001</v>
      </c>
      <c r="F54" s="14">
        <f t="shared" ca="1" si="50"/>
        <v>1.00050788</v>
      </c>
      <c r="G54" s="14">
        <f ca="1">(TRUNC(PRODUCT($F$12:$F53),16))</f>
        <v>1.0209468714702301</v>
      </c>
      <c r="H54" s="14">
        <f t="shared" si="51"/>
        <v>1</v>
      </c>
      <c r="I54" s="14">
        <f t="shared" ca="1" si="52"/>
        <v>1.02094687</v>
      </c>
      <c r="J54" s="13">
        <f t="shared" si="32"/>
        <v>2.5000000000000001E-2</v>
      </c>
      <c r="K54" s="29">
        <f t="shared" si="53"/>
        <v>44735</v>
      </c>
      <c r="L54" s="2">
        <f t="shared" si="54"/>
        <v>42</v>
      </c>
      <c r="M54" s="17">
        <f t="shared" si="55"/>
        <v>42</v>
      </c>
      <c r="N54" s="12">
        <f t="shared" si="56"/>
        <v>1.0041239150000001</v>
      </c>
      <c r="O54" s="12">
        <f t="shared" ca="1" si="57"/>
        <v>1.025157168</v>
      </c>
      <c r="P54" s="17">
        <f t="shared" si="58"/>
        <v>0</v>
      </c>
      <c r="Q54" s="14">
        <f t="shared" ca="1" si="59"/>
        <v>25.157167999999999</v>
      </c>
      <c r="R54" s="20">
        <f t="shared" si="24"/>
        <v>0</v>
      </c>
      <c r="S54" s="14">
        <f t="shared" si="60"/>
        <v>0</v>
      </c>
      <c r="T54" s="4" t="str">
        <f t="shared" si="61"/>
        <v>A+J=</v>
      </c>
      <c r="U54" s="29">
        <f t="shared" si="62"/>
        <v>45824</v>
      </c>
      <c r="V54" s="3"/>
      <c r="W54" s="4"/>
      <c r="X54" s="120"/>
      <c r="Y54" s="121"/>
      <c r="Z54" s="123"/>
      <c r="AA54" s="124"/>
      <c r="AB54" s="127"/>
      <c r="AC54" s="127"/>
      <c r="AD54" s="125"/>
      <c r="AE54" s="127"/>
      <c r="AF54" s="120"/>
      <c r="AG54" s="126"/>
      <c r="AH54" s="12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44796</v>
      </c>
      <c r="B55" s="116">
        <f t="shared" ca="1" si="48"/>
        <v>1025.778335</v>
      </c>
      <c r="C55" s="14">
        <f t="shared" si="49"/>
        <v>1000</v>
      </c>
      <c r="D55" s="95">
        <f t="shared" si="30"/>
        <v>44790</v>
      </c>
      <c r="E55" s="93">
        <f ca="1">IF(D55&lt;$B$1,VLOOKUP(D55,[1]DI!$A$4:$B$15000,2,FALSE),0)</f>
        <v>0.13650000000000001</v>
      </c>
      <c r="F55" s="14">
        <f t="shared" ca="1" si="50"/>
        <v>1.00050788</v>
      </c>
      <c r="G55" s="14">
        <f ca="1">(TRUNC(PRODUCT($F$12:$F54),16))</f>
        <v>1.0214653899673101</v>
      </c>
      <c r="H55" s="14">
        <f t="shared" si="51"/>
        <v>1</v>
      </c>
      <c r="I55" s="14">
        <f t="shared" ca="1" si="52"/>
        <v>1.0214653899999999</v>
      </c>
      <c r="J55" s="13">
        <f t="shared" si="32"/>
        <v>2.5000000000000001E-2</v>
      </c>
      <c r="K55" s="29">
        <f t="shared" si="53"/>
        <v>44735</v>
      </c>
      <c r="L55" s="2">
        <f t="shared" si="54"/>
        <v>43</v>
      </c>
      <c r="M55" s="17">
        <f t="shared" si="55"/>
        <v>43</v>
      </c>
      <c r="N55" s="12">
        <f t="shared" si="56"/>
        <v>1.0042223109999999</v>
      </c>
      <c r="O55" s="12">
        <f t="shared" ca="1" si="57"/>
        <v>1.025778335</v>
      </c>
      <c r="P55" s="17">
        <f t="shared" si="58"/>
        <v>0</v>
      </c>
      <c r="Q55" s="14">
        <f t="shared" ca="1" si="59"/>
        <v>25.778334999999998</v>
      </c>
      <c r="R55" s="20">
        <f t="shared" si="24"/>
        <v>0</v>
      </c>
      <c r="S55" s="14">
        <f t="shared" si="60"/>
        <v>0</v>
      </c>
      <c r="T55" s="4" t="str">
        <f t="shared" si="61"/>
        <v>A+J=</v>
      </c>
      <c r="U55" s="29">
        <f t="shared" si="62"/>
        <v>45824</v>
      </c>
      <c r="V55" s="3"/>
      <c r="W55" s="4"/>
      <c r="X55" s="120"/>
      <c r="Y55" s="121"/>
      <c r="Z55" s="123"/>
      <c r="AA55" s="124"/>
      <c r="AB55" s="127"/>
      <c r="AC55" s="127"/>
      <c r="AD55" s="125"/>
      <c r="AE55" s="127"/>
      <c r="AF55" s="120"/>
      <c r="AG55" s="126"/>
      <c r="AH55" s="12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44797</v>
      </c>
      <c r="B56" s="116">
        <f t="shared" ca="1" si="48"/>
        <v>1026.3998729899999</v>
      </c>
      <c r="C56" s="14">
        <f t="shared" si="49"/>
        <v>1000</v>
      </c>
      <c r="D56" s="95">
        <f t="shared" si="30"/>
        <v>44791</v>
      </c>
      <c r="E56" s="93">
        <f ca="1">IF(D56&lt;$B$1,VLOOKUP(D56,[1]DI!$A$4:$B$15000,2,FALSE),0)</f>
        <v>0.13650000000000001</v>
      </c>
      <c r="F56" s="14">
        <f t="shared" ca="1" si="50"/>
        <v>1.00050788</v>
      </c>
      <c r="G56" s="14">
        <f ca="1">(TRUNC(PRODUCT($F$12:$F55),16))</f>
        <v>1.0219841718095699</v>
      </c>
      <c r="H56" s="14">
        <f t="shared" si="51"/>
        <v>1</v>
      </c>
      <c r="I56" s="14">
        <f t="shared" ca="1" si="52"/>
        <v>1.0219841700000001</v>
      </c>
      <c r="J56" s="13">
        <f t="shared" si="32"/>
        <v>2.5000000000000001E-2</v>
      </c>
      <c r="K56" s="29">
        <f t="shared" si="53"/>
        <v>44735</v>
      </c>
      <c r="L56" s="2">
        <f t="shared" si="54"/>
        <v>44</v>
      </c>
      <c r="M56" s="17">
        <f t="shared" si="55"/>
        <v>44</v>
      </c>
      <c r="N56" s="12">
        <f t="shared" si="56"/>
        <v>1.0043207160000001</v>
      </c>
      <c r="O56" s="12">
        <f t="shared" ca="1" si="57"/>
        <v>1.0263998729999999</v>
      </c>
      <c r="P56" s="17">
        <f t="shared" si="58"/>
        <v>0</v>
      </c>
      <c r="Q56" s="14">
        <f t="shared" ca="1" si="59"/>
        <v>26.399872989999999</v>
      </c>
      <c r="R56" s="20">
        <f t="shared" si="24"/>
        <v>0</v>
      </c>
      <c r="S56" s="14">
        <f t="shared" si="60"/>
        <v>0</v>
      </c>
      <c r="T56" s="4" t="str">
        <f t="shared" si="61"/>
        <v>A+J=</v>
      </c>
      <c r="U56" s="29">
        <f t="shared" si="62"/>
        <v>45824</v>
      </c>
      <c r="V56" s="3"/>
      <c r="W56" s="4"/>
      <c r="X56" s="120"/>
      <c r="Y56" s="121"/>
      <c r="Z56" s="123"/>
      <c r="AA56" s="124"/>
      <c r="AB56" s="127"/>
      <c r="AC56" s="127"/>
      <c r="AD56" s="125"/>
      <c r="AE56" s="127"/>
      <c r="AF56" s="120"/>
      <c r="AG56" s="126"/>
      <c r="AH56" s="12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44798</v>
      </c>
      <c r="B57" s="116">
        <f t="shared" ca="1" si="48"/>
        <v>1027.021796</v>
      </c>
      <c r="C57" s="14">
        <f t="shared" si="49"/>
        <v>1000</v>
      </c>
      <c r="D57" s="95">
        <f t="shared" si="30"/>
        <v>44792</v>
      </c>
      <c r="E57" s="93">
        <f ca="1">IF(D57&lt;$B$1,VLOOKUP(D57,[1]DI!$A$4:$B$15000,2,FALSE),0)</f>
        <v>0.13650000000000001</v>
      </c>
      <c r="F57" s="14">
        <f t="shared" ca="1" si="50"/>
        <v>1.00050788</v>
      </c>
      <c r="G57" s="14">
        <f ca="1">(TRUNC(PRODUCT($F$12:$F56),16))</f>
        <v>1.02250321713074</v>
      </c>
      <c r="H57" s="14">
        <f t="shared" si="51"/>
        <v>1</v>
      </c>
      <c r="I57" s="14">
        <f t="shared" ca="1" si="52"/>
        <v>1.0225032199999999</v>
      </c>
      <c r="J57" s="13">
        <f t="shared" si="32"/>
        <v>2.5000000000000001E-2</v>
      </c>
      <c r="K57" s="29">
        <f t="shared" si="53"/>
        <v>44735</v>
      </c>
      <c r="L57" s="2">
        <f t="shared" si="54"/>
        <v>45</v>
      </c>
      <c r="M57" s="17">
        <f t="shared" si="55"/>
        <v>45</v>
      </c>
      <c r="N57" s="12">
        <f t="shared" si="56"/>
        <v>1.0044191309999999</v>
      </c>
      <c r="O57" s="12">
        <f t="shared" ca="1" si="57"/>
        <v>1.0270217960000001</v>
      </c>
      <c r="P57" s="17">
        <f t="shared" si="58"/>
        <v>0</v>
      </c>
      <c r="Q57" s="14">
        <f t="shared" ca="1" si="59"/>
        <v>27.021795999999998</v>
      </c>
      <c r="R57" s="20">
        <f t="shared" si="24"/>
        <v>0</v>
      </c>
      <c r="S57" s="14">
        <f t="shared" si="60"/>
        <v>0</v>
      </c>
      <c r="T57" s="4" t="str">
        <f t="shared" si="61"/>
        <v>A+J=</v>
      </c>
      <c r="U57" s="29">
        <f t="shared" si="62"/>
        <v>45824</v>
      </c>
      <c r="V57" s="3"/>
      <c r="W57" s="4"/>
      <c r="X57" s="120"/>
      <c r="Y57" s="121"/>
      <c r="Z57" s="123"/>
      <c r="AA57" s="124"/>
      <c r="AB57" s="127"/>
      <c r="AC57" s="127"/>
      <c r="AD57" s="125"/>
      <c r="AE57" s="127"/>
      <c r="AF57" s="120"/>
      <c r="AG57" s="126"/>
      <c r="AH57" s="12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44799</v>
      </c>
      <c r="B58" s="116">
        <f t="shared" ca="1" si="48"/>
        <v>1027.6440909999999</v>
      </c>
      <c r="C58" s="14">
        <f t="shared" si="49"/>
        <v>1000</v>
      </c>
      <c r="D58" s="95">
        <f t="shared" si="30"/>
        <v>44795</v>
      </c>
      <c r="E58" s="93">
        <f ca="1">IF(D58&lt;$B$1,VLOOKUP(D58,[1]DI!$A$4:$B$15000,2,FALSE),0)</f>
        <v>0.13650000000000001</v>
      </c>
      <c r="F58" s="14">
        <f t="shared" ca="1" si="50"/>
        <v>1.00050788</v>
      </c>
      <c r="G58" s="14">
        <f ca="1">(TRUNC(PRODUCT($F$12:$F57),16))</f>
        <v>1.0230225260646599</v>
      </c>
      <c r="H58" s="14">
        <f t="shared" si="51"/>
        <v>1</v>
      </c>
      <c r="I58" s="14">
        <f t="shared" ca="1" si="52"/>
        <v>1.02302253</v>
      </c>
      <c r="J58" s="13">
        <f t="shared" si="32"/>
        <v>2.5000000000000001E-2</v>
      </c>
      <c r="K58" s="29">
        <f t="shared" si="53"/>
        <v>44735</v>
      </c>
      <c r="L58" s="2">
        <f t="shared" si="54"/>
        <v>46</v>
      </c>
      <c r="M58" s="17">
        <f t="shared" si="55"/>
        <v>46</v>
      </c>
      <c r="N58" s="12">
        <f t="shared" si="56"/>
        <v>1.0045175550000001</v>
      </c>
      <c r="O58" s="12">
        <f t="shared" ca="1" si="57"/>
        <v>1.027644091</v>
      </c>
      <c r="P58" s="17">
        <f t="shared" si="58"/>
        <v>0</v>
      </c>
      <c r="Q58" s="14">
        <f t="shared" ca="1" si="59"/>
        <v>27.644091</v>
      </c>
      <c r="R58" s="20">
        <f t="shared" si="24"/>
        <v>0</v>
      </c>
      <c r="S58" s="14">
        <f t="shared" si="60"/>
        <v>0</v>
      </c>
      <c r="T58" s="4" t="str">
        <f t="shared" si="61"/>
        <v>A+J=</v>
      </c>
      <c r="U58" s="29">
        <f t="shared" si="62"/>
        <v>45824</v>
      </c>
      <c r="V58" s="3"/>
      <c r="W58" s="4"/>
      <c r="X58" s="120"/>
      <c r="Y58" s="121"/>
      <c r="Z58" s="123"/>
      <c r="AA58" s="124"/>
      <c r="AB58" s="127"/>
      <c r="AC58" s="127"/>
      <c r="AD58" s="125"/>
      <c r="AE58" s="127"/>
      <c r="AF58" s="120"/>
      <c r="AG58" s="126"/>
      <c r="AH58" s="12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44802</v>
      </c>
      <c r="B59" s="116">
        <f t="shared" ca="1" si="48"/>
        <v>1028.2667590000001</v>
      </c>
      <c r="C59" s="14">
        <f t="shared" si="49"/>
        <v>1000</v>
      </c>
      <c r="D59" s="95">
        <f t="shared" si="30"/>
        <v>44796</v>
      </c>
      <c r="E59" s="93">
        <f ca="1">IF(D59&lt;$B$1,VLOOKUP(D59,[1]DI!$A$4:$B$15000,2,FALSE),0)</f>
        <v>0.13650000000000001</v>
      </c>
      <c r="F59" s="14">
        <f t="shared" ca="1" si="50"/>
        <v>1.00050788</v>
      </c>
      <c r="G59" s="14">
        <f ca="1">(TRUNC(PRODUCT($F$12:$F58),16))</f>
        <v>1.0235420987452</v>
      </c>
      <c r="H59" s="14">
        <f t="shared" si="51"/>
        <v>1</v>
      </c>
      <c r="I59" s="14">
        <f t="shared" ca="1" si="52"/>
        <v>1.0235421</v>
      </c>
      <c r="J59" s="13">
        <f t="shared" si="32"/>
        <v>2.5000000000000001E-2</v>
      </c>
      <c r="K59" s="29">
        <f t="shared" si="53"/>
        <v>44735</v>
      </c>
      <c r="L59" s="2">
        <f t="shared" si="54"/>
        <v>47</v>
      </c>
      <c r="M59" s="17">
        <f t="shared" si="55"/>
        <v>47</v>
      </c>
      <c r="N59" s="12">
        <f t="shared" si="56"/>
        <v>1.0046159889999999</v>
      </c>
      <c r="O59" s="12">
        <f t="shared" ca="1" si="57"/>
        <v>1.0282667590000001</v>
      </c>
      <c r="P59" s="17">
        <f t="shared" si="58"/>
        <v>0</v>
      </c>
      <c r="Q59" s="14">
        <f t="shared" ca="1" si="59"/>
        <v>28.266759</v>
      </c>
      <c r="R59" s="20">
        <f t="shared" si="24"/>
        <v>0</v>
      </c>
      <c r="S59" s="14">
        <f t="shared" si="60"/>
        <v>0</v>
      </c>
      <c r="T59" s="4" t="str">
        <f t="shared" si="61"/>
        <v>A+J=</v>
      </c>
      <c r="U59" s="29">
        <f t="shared" si="62"/>
        <v>45824</v>
      </c>
      <c r="V59" s="3"/>
      <c r="W59" s="4"/>
      <c r="X59" s="120"/>
      <c r="Y59" s="121"/>
      <c r="Z59" s="123"/>
      <c r="AA59" s="124"/>
      <c r="AB59" s="127"/>
      <c r="AC59" s="127"/>
      <c r="AD59" s="125"/>
      <c r="AE59" s="127"/>
      <c r="AF59" s="120"/>
      <c r="AG59" s="126"/>
      <c r="AH59" s="12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44803</v>
      </c>
      <c r="B60" s="116">
        <f t="shared" ca="1" si="48"/>
        <v>1028.889811</v>
      </c>
      <c r="C60" s="14">
        <f t="shared" si="49"/>
        <v>1000</v>
      </c>
      <c r="D60" s="95">
        <f t="shared" si="30"/>
        <v>44797</v>
      </c>
      <c r="E60" s="93">
        <f ca="1">IF(D60&lt;$B$1,VLOOKUP(D60,[1]DI!$A$4:$B$15000,2,FALSE),0)</f>
        <v>0.13650000000000001</v>
      </c>
      <c r="F60" s="14">
        <f t="shared" ca="1" si="50"/>
        <v>1.00050788</v>
      </c>
      <c r="G60" s="14">
        <f ca="1">(TRUNC(PRODUCT($F$12:$F59),16))</f>
        <v>1.0240619353063101</v>
      </c>
      <c r="H60" s="14">
        <f t="shared" si="51"/>
        <v>1</v>
      </c>
      <c r="I60" s="14">
        <f t="shared" ca="1" si="52"/>
        <v>1.0240619399999999</v>
      </c>
      <c r="J60" s="13">
        <f t="shared" si="32"/>
        <v>2.5000000000000001E-2</v>
      </c>
      <c r="K60" s="29">
        <f t="shared" si="53"/>
        <v>44735</v>
      </c>
      <c r="L60" s="2">
        <f t="shared" si="54"/>
        <v>48</v>
      </c>
      <c r="M60" s="17">
        <f t="shared" si="55"/>
        <v>48</v>
      </c>
      <c r="N60" s="12">
        <f t="shared" si="56"/>
        <v>1.004714433</v>
      </c>
      <c r="O60" s="12">
        <f t="shared" ca="1" si="57"/>
        <v>1.028889811</v>
      </c>
      <c r="P60" s="17">
        <f t="shared" si="58"/>
        <v>0</v>
      </c>
      <c r="Q60" s="14">
        <f t="shared" ca="1" si="59"/>
        <v>28.889811000000002</v>
      </c>
      <c r="R60" s="20">
        <f t="shared" si="24"/>
        <v>0</v>
      </c>
      <c r="S60" s="14">
        <f t="shared" si="60"/>
        <v>0</v>
      </c>
      <c r="T60" s="4" t="str">
        <f t="shared" si="61"/>
        <v>A+J=</v>
      </c>
      <c r="U60" s="29">
        <f t="shared" si="62"/>
        <v>45824</v>
      </c>
      <c r="V60" s="3"/>
      <c r="W60" s="4"/>
      <c r="X60" s="120"/>
      <c r="Y60" s="121"/>
      <c r="Z60" s="123"/>
      <c r="AA60" s="124"/>
      <c r="AB60" s="127"/>
      <c r="AC60" s="127"/>
      <c r="AD60" s="125"/>
      <c r="AE60" s="127"/>
      <c r="AF60" s="120"/>
      <c r="AG60" s="126"/>
      <c r="AH60" s="12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44804</v>
      </c>
      <c r="B61" s="116">
        <f t="shared" ca="1" si="48"/>
        <v>1029.5132369999999</v>
      </c>
      <c r="C61" s="14">
        <f t="shared" si="49"/>
        <v>1000</v>
      </c>
      <c r="D61" s="95">
        <f t="shared" si="30"/>
        <v>44798</v>
      </c>
      <c r="E61" s="93">
        <f ca="1">IF(D61&lt;$B$1,VLOOKUP(D61,[1]DI!$A$4:$B$15000,2,FALSE),0)</f>
        <v>0.13650000000000001</v>
      </c>
      <c r="F61" s="14">
        <f t="shared" ca="1" si="50"/>
        <v>1.00050788</v>
      </c>
      <c r="G61" s="14">
        <f ca="1">(TRUNC(PRODUCT($F$12:$F60),16))</f>
        <v>1.0245820358820099</v>
      </c>
      <c r="H61" s="14">
        <f t="shared" si="51"/>
        <v>1</v>
      </c>
      <c r="I61" s="14">
        <f t="shared" ca="1" si="52"/>
        <v>1.0245820400000001</v>
      </c>
      <c r="J61" s="13">
        <f t="shared" si="32"/>
        <v>2.5000000000000001E-2</v>
      </c>
      <c r="K61" s="29">
        <f t="shared" si="53"/>
        <v>44735</v>
      </c>
      <c r="L61" s="2">
        <f t="shared" si="54"/>
        <v>49</v>
      </c>
      <c r="M61" s="17">
        <f t="shared" si="55"/>
        <v>49</v>
      </c>
      <c r="N61" s="12">
        <f t="shared" si="56"/>
        <v>1.0048128860000001</v>
      </c>
      <c r="O61" s="12">
        <f t="shared" ca="1" si="57"/>
        <v>1.029513237</v>
      </c>
      <c r="P61" s="17">
        <f t="shared" si="58"/>
        <v>0</v>
      </c>
      <c r="Q61" s="14">
        <f t="shared" ca="1" si="59"/>
        <v>29.513237</v>
      </c>
      <c r="R61" s="20">
        <f t="shared" si="24"/>
        <v>0</v>
      </c>
      <c r="S61" s="14">
        <f t="shared" si="60"/>
        <v>0</v>
      </c>
      <c r="T61" s="4" t="str">
        <f t="shared" si="61"/>
        <v>A+J=</v>
      </c>
      <c r="U61" s="29">
        <f t="shared" si="62"/>
        <v>45824</v>
      </c>
      <c r="V61" s="3"/>
      <c r="W61" s="4"/>
      <c r="X61" s="120"/>
      <c r="Y61" s="121"/>
      <c r="Z61" s="123"/>
      <c r="AA61" s="124"/>
      <c r="AB61" s="127"/>
      <c r="AC61" s="127"/>
      <c r="AD61" s="125"/>
      <c r="AE61" s="127"/>
      <c r="AF61" s="120"/>
      <c r="AG61" s="126"/>
      <c r="AH61" s="12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44805</v>
      </c>
      <c r="B62" s="116">
        <f t="shared" ca="1" si="48"/>
        <v>1030.1370360000001</v>
      </c>
      <c r="C62" s="14">
        <f t="shared" si="49"/>
        <v>1000</v>
      </c>
      <c r="D62" s="95">
        <f t="shared" si="30"/>
        <v>44799</v>
      </c>
      <c r="E62" s="93">
        <f ca="1">IF(D62&lt;$B$1,VLOOKUP(D62,[1]DI!$A$4:$B$15000,2,FALSE),0)</f>
        <v>0.13650000000000001</v>
      </c>
      <c r="F62" s="14">
        <f t="shared" ca="1" si="50"/>
        <v>1.00050788</v>
      </c>
      <c r="G62" s="14">
        <f ca="1">(TRUNC(PRODUCT($F$12:$F61),16))</f>
        <v>1.0251024006064</v>
      </c>
      <c r="H62" s="14">
        <f t="shared" si="51"/>
        <v>1</v>
      </c>
      <c r="I62" s="14">
        <f t="shared" ca="1" si="52"/>
        <v>1.0251024</v>
      </c>
      <c r="J62" s="13">
        <f t="shared" si="32"/>
        <v>2.5000000000000001E-2</v>
      </c>
      <c r="K62" s="29">
        <f t="shared" si="53"/>
        <v>44735</v>
      </c>
      <c r="L62" s="2">
        <f t="shared" si="54"/>
        <v>50</v>
      </c>
      <c r="M62" s="17">
        <f t="shared" si="55"/>
        <v>50</v>
      </c>
      <c r="N62" s="12">
        <f t="shared" si="56"/>
        <v>1.0049113489999999</v>
      </c>
      <c r="O62" s="12">
        <f t="shared" ca="1" si="57"/>
        <v>1.030137036</v>
      </c>
      <c r="P62" s="17">
        <f t="shared" si="58"/>
        <v>0</v>
      </c>
      <c r="Q62" s="14">
        <f t="shared" ca="1" si="59"/>
        <v>30.137035999999998</v>
      </c>
      <c r="R62" s="20">
        <f t="shared" si="24"/>
        <v>0</v>
      </c>
      <c r="S62" s="14">
        <f t="shared" si="60"/>
        <v>0</v>
      </c>
      <c r="T62" s="4" t="str">
        <f t="shared" si="61"/>
        <v>A+J=</v>
      </c>
      <c r="U62" s="29">
        <f t="shared" si="62"/>
        <v>45824</v>
      </c>
      <c r="V62" s="3"/>
      <c r="W62" s="4"/>
      <c r="X62" s="120"/>
      <c r="Y62" s="121"/>
      <c r="Z62" s="123"/>
      <c r="AA62" s="124"/>
      <c r="AB62" s="127"/>
      <c r="AC62" s="127"/>
      <c r="AD62" s="125"/>
      <c r="AE62" s="127"/>
      <c r="AF62" s="120"/>
      <c r="AG62" s="126"/>
      <c r="AH62" s="12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44806</v>
      </c>
      <c r="B63" s="116">
        <f t="shared" ca="1" si="48"/>
        <v>1030.761219</v>
      </c>
      <c r="C63" s="14">
        <f t="shared" si="49"/>
        <v>1000</v>
      </c>
      <c r="D63" s="95">
        <f t="shared" si="30"/>
        <v>44802</v>
      </c>
      <c r="E63" s="93">
        <f ca="1">IF(D63&lt;$B$1,VLOOKUP(D63,[1]DI!$A$4:$B$15000,2,FALSE),0)</f>
        <v>0.13650000000000001</v>
      </c>
      <c r="F63" s="14">
        <f t="shared" ca="1" si="50"/>
        <v>1.00050788</v>
      </c>
      <c r="G63" s="14">
        <f ca="1">(TRUNC(PRODUCT($F$12:$F62),16))</f>
        <v>1.02562302961362</v>
      </c>
      <c r="H63" s="14">
        <f t="shared" si="51"/>
        <v>1</v>
      </c>
      <c r="I63" s="14">
        <f t="shared" ca="1" si="52"/>
        <v>1.02562303</v>
      </c>
      <c r="J63" s="13">
        <f t="shared" si="32"/>
        <v>2.5000000000000001E-2</v>
      </c>
      <c r="K63" s="29">
        <f t="shared" si="53"/>
        <v>44735</v>
      </c>
      <c r="L63" s="2">
        <f t="shared" si="54"/>
        <v>51</v>
      </c>
      <c r="M63" s="17">
        <f t="shared" si="55"/>
        <v>51</v>
      </c>
      <c r="N63" s="12">
        <f t="shared" si="56"/>
        <v>1.0050098220000001</v>
      </c>
      <c r="O63" s="12">
        <f t="shared" ca="1" si="57"/>
        <v>1.030761219</v>
      </c>
      <c r="P63" s="17">
        <f t="shared" si="58"/>
        <v>0</v>
      </c>
      <c r="Q63" s="14">
        <f t="shared" ca="1" si="59"/>
        <v>30.761219000000001</v>
      </c>
      <c r="R63" s="20">
        <f t="shared" si="24"/>
        <v>0</v>
      </c>
      <c r="S63" s="14">
        <f t="shared" si="60"/>
        <v>0</v>
      </c>
      <c r="T63" s="4" t="str">
        <f t="shared" si="61"/>
        <v>A+J=</v>
      </c>
      <c r="U63" s="29">
        <f t="shared" si="62"/>
        <v>45824</v>
      </c>
      <c r="V63" s="3"/>
      <c r="W63" s="4"/>
      <c r="X63" s="120"/>
      <c r="Y63" s="121"/>
      <c r="Z63" s="123"/>
      <c r="AA63" s="124"/>
      <c r="AB63" s="127"/>
      <c r="AC63" s="127"/>
      <c r="AD63" s="125"/>
      <c r="AE63" s="127"/>
      <c r="AF63" s="120"/>
      <c r="AG63" s="126"/>
      <c r="AH63" s="12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44809</v>
      </c>
      <c r="B64" s="116">
        <f t="shared" ca="1" si="48"/>
        <v>1031.3857749900001</v>
      </c>
      <c r="C64" s="14">
        <f t="shared" si="49"/>
        <v>1000</v>
      </c>
      <c r="D64" s="95">
        <f t="shared" si="30"/>
        <v>44803</v>
      </c>
      <c r="E64" s="93">
        <f ca="1">IF(D64&lt;$B$1,VLOOKUP(D64,[1]DI!$A$4:$B$15000,2,FALSE),0)</f>
        <v>0.13650000000000001</v>
      </c>
      <c r="F64" s="14">
        <f t="shared" ca="1" si="50"/>
        <v>1.00050788</v>
      </c>
      <c r="G64" s="14">
        <f ca="1">(TRUNC(PRODUCT($F$12:$F63),16))</f>
        <v>1.0261439230378999</v>
      </c>
      <c r="H64" s="14">
        <f t="shared" si="51"/>
        <v>1</v>
      </c>
      <c r="I64" s="14">
        <f t="shared" ca="1" si="52"/>
        <v>1.02614392</v>
      </c>
      <c r="J64" s="13">
        <f t="shared" si="32"/>
        <v>2.5000000000000001E-2</v>
      </c>
      <c r="K64" s="29">
        <f t="shared" si="53"/>
        <v>44735</v>
      </c>
      <c r="L64" s="2">
        <f t="shared" si="54"/>
        <v>52</v>
      </c>
      <c r="M64" s="17">
        <f t="shared" si="55"/>
        <v>52</v>
      </c>
      <c r="N64" s="12">
        <f t="shared" si="56"/>
        <v>1.005108304</v>
      </c>
      <c r="O64" s="12">
        <f t="shared" ca="1" si="57"/>
        <v>1.0313857749999999</v>
      </c>
      <c r="P64" s="17">
        <f t="shared" si="58"/>
        <v>0</v>
      </c>
      <c r="Q64" s="14">
        <f t="shared" ca="1" si="59"/>
        <v>31.385774990000002</v>
      </c>
      <c r="R64" s="20">
        <f t="shared" si="24"/>
        <v>0</v>
      </c>
      <c r="S64" s="14">
        <f t="shared" si="60"/>
        <v>0</v>
      </c>
      <c r="T64" s="4" t="str">
        <f t="shared" si="61"/>
        <v>A+J=</v>
      </c>
      <c r="U64" s="29">
        <f t="shared" si="62"/>
        <v>45824</v>
      </c>
      <c r="V64" s="3"/>
      <c r="W64" s="4"/>
      <c r="X64" s="120"/>
      <c r="Y64" s="121"/>
      <c r="Z64" s="123"/>
      <c r="AA64" s="124"/>
      <c r="AB64" s="127"/>
      <c r="AC64" s="127"/>
      <c r="AD64" s="125"/>
      <c r="AE64" s="127"/>
      <c r="AF64" s="120"/>
      <c r="AG64" s="126"/>
      <c r="AH64" s="12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44810</v>
      </c>
      <c r="B65" s="116">
        <f t="shared" ca="1" si="48"/>
        <v>1032.010716</v>
      </c>
      <c r="C65" s="14">
        <f t="shared" si="49"/>
        <v>1000</v>
      </c>
      <c r="D65" s="95">
        <f t="shared" si="30"/>
        <v>44804</v>
      </c>
      <c r="E65" s="93">
        <f ca="1">IF(D65&lt;$B$1,VLOOKUP(D65,[1]DI!$A$4:$B$15000,2,FALSE),0)</f>
        <v>0.13650000000000001</v>
      </c>
      <c r="F65" s="14">
        <f t="shared" ca="1" si="50"/>
        <v>1.00050788</v>
      </c>
      <c r="G65" s="14">
        <f ca="1">(TRUNC(PRODUCT($F$12:$F64),16))</f>
        <v>1.02666508101353</v>
      </c>
      <c r="H65" s="14">
        <f t="shared" si="51"/>
        <v>1</v>
      </c>
      <c r="I65" s="14">
        <f t="shared" ca="1" si="52"/>
        <v>1.0266650799999999</v>
      </c>
      <c r="J65" s="13">
        <f t="shared" si="32"/>
        <v>2.5000000000000001E-2</v>
      </c>
      <c r="K65" s="29">
        <f t="shared" si="53"/>
        <v>44735</v>
      </c>
      <c r="L65" s="2">
        <f t="shared" si="54"/>
        <v>53</v>
      </c>
      <c r="M65" s="17">
        <f t="shared" si="55"/>
        <v>53</v>
      </c>
      <c r="N65" s="12">
        <f t="shared" si="56"/>
        <v>1.005206796</v>
      </c>
      <c r="O65" s="12">
        <f t="shared" ca="1" si="57"/>
        <v>1.0320107160000001</v>
      </c>
      <c r="P65" s="17">
        <f t="shared" si="58"/>
        <v>0</v>
      </c>
      <c r="Q65" s="14">
        <f t="shared" ca="1" si="59"/>
        <v>32.010716000000002</v>
      </c>
      <c r="R65" s="20">
        <f t="shared" si="24"/>
        <v>0</v>
      </c>
      <c r="S65" s="14">
        <f t="shared" si="60"/>
        <v>0</v>
      </c>
      <c r="T65" s="4" t="str">
        <f t="shared" si="61"/>
        <v>A+J=</v>
      </c>
      <c r="U65" s="29">
        <f t="shared" si="62"/>
        <v>45824</v>
      </c>
      <c r="V65" s="3"/>
      <c r="W65" s="4"/>
      <c r="X65" s="120"/>
      <c r="Y65" s="121"/>
      <c r="Z65" s="123"/>
      <c r="AA65" s="124"/>
      <c r="AB65" s="127"/>
      <c r="AC65" s="127"/>
      <c r="AD65" s="125"/>
      <c r="AE65" s="127"/>
      <c r="AF65" s="120"/>
      <c r="AG65" s="126"/>
      <c r="AH65" s="12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44812</v>
      </c>
      <c r="B66" s="116">
        <f t="shared" ca="1" si="48"/>
        <v>1032.63602999</v>
      </c>
      <c r="C66" s="14">
        <f t="shared" si="49"/>
        <v>1000</v>
      </c>
      <c r="D66" s="95">
        <f t="shared" si="30"/>
        <v>44805</v>
      </c>
      <c r="E66" s="93">
        <f ca="1">IF(D66&lt;$B$1,VLOOKUP(D66,[1]DI!$A$4:$B$15000,2,FALSE),0)</f>
        <v>0.13650000000000001</v>
      </c>
      <c r="F66" s="14">
        <f t="shared" ca="1" si="50"/>
        <v>1.00050788</v>
      </c>
      <c r="G66" s="14">
        <f ca="1">(TRUNC(PRODUCT($F$12:$F65),16))</f>
        <v>1.02718650367487</v>
      </c>
      <c r="H66" s="14">
        <f t="shared" si="51"/>
        <v>1</v>
      </c>
      <c r="I66" s="14">
        <f t="shared" ca="1" si="52"/>
        <v>1.0271865</v>
      </c>
      <c r="J66" s="13">
        <f t="shared" si="32"/>
        <v>2.5000000000000001E-2</v>
      </c>
      <c r="K66" s="29">
        <f t="shared" si="53"/>
        <v>44735</v>
      </c>
      <c r="L66" s="2">
        <f t="shared" si="54"/>
        <v>54</v>
      </c>
      <c r="M66" s="17">
        <f t="shared" si="55"/>
        <v>54</v>
      </c>
      <c r="N66" s="12">
        <f t="shared" si="56"/>
        <v>1.0053052979999999</v>
      </c>
      <c r="O66" s="12">
        <f t="shared" ca="1" si="57"/>
        <v>1.0326360299999999</v>
      </c>
      <c r="P66" s="17">
        <f t="shared" si="58"/>
        <v>0</v>
      </c>
      <c r="Q66" s="14">
        <f t="shared" ca="1" si="59"/>
        <v>32.636029989999997</v>
      </c>
      <c r="R66" s="20">
        <f t="shared" si="24"/>
        <v>0</v>
      </c>
      <c r="S66" s="14">
        <f t="shared" si="60"/>
        <v>0</v>
      </c>
      <c r="T66" s="4" t="str">
        <f t="shared" si="61"/>
        <v>A+J=</v>
      </c>
      <c r="U66" s="29">
        <f t="shared" si="62"/>
        <v>45824</v>
      </c>
      <c r="V66" s="3"/>
      <c r="W66" s="4"/>
      <c r="X66" s="120"/>
      <c r="Y66" s="121"/>
      <c r="Z66" s="123"/>
      <c r="AA66" s="124"/>
      <c r="AB66" s="127"/>
      <c r="AC66" s="127"/>
      <c r="AD66" s="125"/>
      <c r="AE66" s="127"/>
      <c r="AF66" s="120"/>
      <c r="AG66" s="126"/>
      <c r="AH66" s="12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44813</v>
      </c>
      <c r="B67" s="116">
        <f t="shared" ca="1" si="48"/>
        <v>1033.2617289899999</v>
      </c>
      <c r="C67" s="14">
        <f t="shared" si="49"/>
        <v>1000</v>
      </c>
      <c r="D67" s="95">
        <f t="shared" si="30"/>
        <v>44806</v>
      </c>
      <c r="E67" s="93">
        <f ca="1">IF(D67&lt;$B$1,VLOOKUP(D67,[1]DI!$A$4:$B$15000,2,FALSE),0)</f>
        <v>0.13650000000000001</v>
      </c>
      <c r="F67" s="14">
        <f t="shared" ca="1" si="50"/>
        <v>1.00050788</v>
      </c>
      <c r="G67" s="14">
        <f ca="1">(TRUNC(PRODUCT($F$12:$F66),16))</f>
        <v>1.0277081911563599</v>
      </c>
      <c r="H67" s="14">
        <f t="shared" si="51"/>
        <v>1</v>
      </c>
      <c r="I67" s="14">
        <f t="shared" ca="1" si="52"/>
        <v>1.02770819</v>
      </c>
      <c r="J67" s="13">
        <f t="shared" si="32"/>
        <v>2.5000000000000001E-2</v>
      </c>
      <c r="K67" s="29">
        <f t="shared" si="53"/>
        <v>44735</v>
      </c>
      <c r="L67" s="2">
        <f t="shared" si="54"/>
        <v>55</v>
      </c>
      <c r="M67" s="17">
        <f t="shared" si="55"/>
        <v>55</v>
      </c>
      <c r="N67" s="12">
        <f t="shared" si="56"/>
        <v>1.0054038089999999</v>
      </c>
      <c r="O67" s="12">
        <f t="shared" ca="1" si="57"/>
        <v>1.0332617289999999</v>
      </c>
      <c r="P67" s="17">
        <f t="shared" si="58"/>
        <v>0</v>
      </c>
      <c r="Q67" s="14">
        <f t="shared" ca="1" si="59"/>
        <v>33.261728990000002</v>
      </c>
      <c r="R67" s="20">
        <f t="shared" si="24"/>
        <v>0</v>
      </c>
      <c r="S67" s="14">
        <f t="shared" si="60"/>
        <v>0</v>
      </c>
      <c r="T67" s="4" t="str">
        <f t="shared" si="61"/>
        <v>A+J=</v>
      </c>
      <c r="U67" s="29">
        <f t="shared" si="62"/>
        <v>45824</v>
      </c>
      <c r="V67" s="3"/>
      <c r="W67" s="4"/>
      <c r="X67" s="120"/>
      <c r="Y67" s="121"/>
      <c r="Z67" s="123"/>
      <c r="AA67" s="124"/>
      <c r="AB67" s="127"/>
      <c r="AC67" s="127"/>
      <c r="AD67" s="125"/>
      <c r="AE67" s="127"/>
      <c r="AF67" s="120"/>
      <c r="AG67" s="126"/>
      <c r="AH67" s="12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44816</v>
      </c>
      <c r="B68" s="116">
        <f t="shared" ca="1" si="48"/>
        <v>1033.887802</v>
      </c>
      <c r="C68" s="14">
        <f t="shared" si="49"/>
        <v>1000</v>
      </c>
      <c r="D68" s="95">
        <f t="shared" si="30"/>
        <v>44809</v>
      </c>
      <c r="E68" s="93">
        <f ca="1">IF(D68&lt;$B$1,VLOOKUP(D68,[1]DI!$A$4:$B$15000,2,FALSE),0)</f>
        <v>0.13650000000000001</v>
      </c>
      <c r="F68" s="14">
        <f t="shared" ca="1" si="50"/>
        <v>1.00050788</v>
      </c>
      <c r="G68" s="14">
        <f ca="1">(TRUNC(PRODUCT($F$12:$F67),16))</f>
        <v>1.0282301435924801</v>
      </c>
      <c r="H68" s="14">
        <f t="shared" si="51"/>
        <v>1</v>
      </c>
      <c r="I68" s="14">
        <f t="shared" ca="1" si="52"/>
        <v>1.02823014</v>
      </c>
      <c r="J68" s="13">
        <f t="shared" si="32"/>
        <v>2.5000000000000001E-2</v>
      </c>
      <c r="K68" s="29">
        <f t="shared" si="53"/>
        <v>44735</v>
      </c>
      <c r="L68" s="2">
        <f t="shared" si="54"/>
        <v>56</v>
      </c>
      <c r="M68" s="17">
        <f t="shared" si="55"/>
        <v>56</v>
      </c>
      <c r="N68" s="12">
        <f t="shared" si="56"/>
        <v>1.0055023300000001</v>
      </c>
      <c r="O68" s="12">
        <f t="shared" ca="1" si="57"/>
        <v>1.033887802</v>
      </c>
      <c r="P68" s="17">
        <f t="shared" si="58"/>
        <v>0</v>
      </c>
      <c r="Q68" s="14">
        <f t="shared" ca="1" si="59"/>
        <v>33.887802000000001</v>
      </c>
      <c r="R68" s="20">
        <f t="shared" si="24"/>
        <v>0</v>
      </c>
      <c r="S68" s="14">
        <f t="shared" si="60"/>
        <v>0</v>
      </c>
      <c r="T68" s="4" t="str">
        <f t="shared" si="61"/>
        <v>A+J=</v>
      </c>
      <c r="U68" s="29">
        <f t="shared" si="62"/>
        <v>45824</v>
      </c>
      <c r="V68" s="3"/>
      <c r="W68" s="4"/>
      <c r="X68" s="120"/>
      <c r="Y68" s="121"/>
      <c r="Z68" s="123"/>
      <c r="AA68" s="124"/>
      <c r="AB68" s="127"/>
      <c r="AC68" s="127"/>
      <c r="AD68" s="125"/>
      <c r="AE68" s="127"/>
      <c r="AF68" s="120"/>
      <c r="AG68" s="126"/>
      <c r="AH68" s="12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44817</v>
      </c>
      <c r="B69" s="116">
        <f t="shared" ca="1" si="48"/>
        <v>1034.5142579999999</v>
      </c>
      <c r="C69" s="14">
        <f t="shared" si="49"/>
        <v>1000</v>
      </c>
      <c r="D69" s="95">
        <f t="shared" si="30"/>
        <v>44810</v>
      </c>
      <c r="E69" s="93">
        <f ca="1">IF(D69&lt;$B$1,VLOOKUP(D69,[1]DI!$A$4:$B$15000,2,FALSE),0)</f>
        <v>0.13650000000000001</v>
      </c>
      <c r="F69" s="14">
        <f t="shared" ca="1" si="50"/>
        <v>1.00050788</v>
      </c>
      <c r="G69" s="14">
        <f ca="1">(TRUNC(PRODUCT($F$12:$F68),16))</f>
        <v>1.02875236111781</v>
      </c>
      <c r="H69" s="14">
        <f t="shared" si="51"/>
        <v>1</v>
      </c>
      <c r="I69" s="14">
        <f t="shared" ca="1" si="52"/>
        <v>1.0287523599999999</v>
      </c>
      <c r="J69" s="13">
        <f t="shared" si="32"/>
        <v>2.5000000000000001E-2</v>
      </c>
      <c r="K69" s="29">
        <f t="shared" si="53"/>
        <v>44735</v>
      </c>
      <c r="L69" s="2">
        <f t="shared" si="54"/>
        <v>57</v>
      </c>
      <c r="M69" s="17">
        <f t="shared" si="55"/>
        <v>57</v>
      </c>
      <c r="N69" s="12">
        <f t="shared" si="56"/>
        <v>1.0056008599999999</v>
      </c>
      <c r="O69" s="12">
        <f t="shared" ca="1" si="57"/>
        <v>1.034514258</v>
      </c>
      <c r="P69" s="17">
        <f t="shared" si="58"/>
        <v>0</v>
      </c>
      <c r="Q69" s="14">
        <f t="shared" ca="1" si="59"/>
        <v>34.514257999999998</v>
      </c>
      <c r="R69" s="20">
        <f t="shared" si="24"/>
        <v>0</v>
      </c>
      <c r="S69" s="14">
        <f t="shared" si="60"/>
        <v>0</v>
      </c>
      <c r="T69" s="4" t="str">
        <f t="shared" si="61"/>
        <v>A+J=</v>
      </c>
      <c r="U69" s="29">
        <f t="shared" si="62"/>
        <v>45824</v>
      </c>
      <c r="V69" s="3"/>
      <c r="W69" s="4"/>
      <c r="X69" s="120"/>
      <c r="Y69" s="121"/>
      <c r="Z69" s="123"/>
      <c r="AA69" s="124"/>
      <c r="AB69" s="127"/>
      <c r="AC69" s="127"/>
      <c r="AD69" s="125"/>
      <c r="AE69" s="127"/>
      <c r="AF69" s="120"/>
      <c r="AG69" s="126"/>
      <c r="AH69" s="12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44818</v>
      </c>
      <c r="B70" s="116">
        <f t="shared" ca="1" si="48"/>
        <v>1035.1410889900001</v>
      </c>
      <c r="C70" s="14">
        <f t="shared" si="49"/>
        <v>1000</v>
      </c>
      <c r="D70" s="95">
        <f t="shared" si="30"/>
        <v>44812</v>
      </c>
      <c r="E70" s="93">
        <f ca="1">IF(D70&lt;$B$1,VLOOKUP(D70,[1]DI!$A$4:$B$15000,2,FALSE),0)</f>
        <v>0.13650000000000001</v>
      </c>
      <c r="F70" s="14">
        <f t="shared" ca="1" si="50"/>
        <v>1.00050788</v>
      </c>
      <c r="G70" s="14">
        <f ca="1">(TRUNC(PRODUCT($F$12:$F69),16))</f>
        <v>1.0292748438669801</v>
      </c>
      <c r="H70" s="14">
        <f t="shared" si="51"/>
        <v>1</v>
      </c>
      <c r="I70" s="14">
        <f t="shared" ca="1" si="52"/>
        <v>1.02927484</v>
      </c>
      <c r="J70" s="13">
        <f t="shared" si="32"/>
        <v>2.5000000000000001E-2</v>
      </c>
      <c r="K70" s="29">
        <f t="shared" si="53"/>
        <v>44735</v>
      </c>
      <c r="L70" s="2">
        <f t="shared" si="54"/>
        <v>58</v>
      </c>
      <c r="M70" s="17">
        <f t="shared" si="55"/>
        <v>58</v>
      </c>
      <c r="N70" s="12">
        <f t="shared" si="56"/>
        <v>1.0056993999999999</v>
      </c>
      <c r="O70" s="12">
        <f t="shared" ca="1" si="57"/>
        <v>1.0351410889999999</v>
      </c>
      <c r="P70" s="17">
        <f t="shared" si="58"/>
        <v>0</v>
      </c>
      <c r="Q70" s="14">
        <f t="shared" ca="1" si="59"/>
        <v>35.14108899</v>
      </c>
      <c r="R70" s="20">
        <f t="shared" si="24"/>
        <v>0</v>
      </c>
      <c r="S70" s="14">
        <f t="shared" si="60"/>
        <v>0</v>
      </c>
      <c r="T70" s="4" t="str">
        <f t="shared" si="61"/>
        <v>A+J=</v>
      </c>
      <c r="U70" s="29">
        <f t="shared" si="62"/>
        <v>45824</v>
      </c>
      <c r="V70" s="3"/>
      <c r="W70" s="4"/>
      <c r="X70" s="120"/>
      <c r="Y70" s="121"/>
      <c r="Z70" s="123"/>
      <c r="AA70" s="124"/>
      <c r="AB70" s="127"/>
      <c r="AC70" s="127"/>
      <c r="AD70" s="125"/>
      <c r="AE70" s="127"/>
      <c r="AF70" s="120"/>
      <c r="AG70" s="126"/>
      <c r="AH70" s="12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44819</v>
      </c>
      <c r="B71" s="116">
        <f t="shared" ca="1" si="48"/>
        <v>1035.7683049899999</v>
      </c>
      <c r="C71" s="14">
        <f t="shared" si="49"/>
        <v>1000</v>
      </c>
      <c r="D71" s="95">
        <f t="shared" si="30"/>
        <v>44813</v>
      </c>
      <c r="E71" s="93">
        <f ca="1">IF(D71&lt;$B$1,VLOOKUP(D71,[1]DI!$A$4:$B$15000,2,FALSE),0)</f>
        <v>0.13650000000000001</v>
      </c>
      <c r="F71" s="14">
        <f t="shared" ca="1" si="50"/>
        <v>1.00050788</v>
      </c>
      <c r="G71" s="14">
        <f ca="1">(TRUNC(PRODUCT($F$12:$F70),16))</f>
        <v>1.02979759197468</v>
      </c>
      <c r="H71" s="14">
        <f t="shared" si="51"/>
        <v>1</v>
      </c>
      <c r="I71" s="14">
        <f t="shared" ca="1" si="52"/>
        <v>1.02979759</v>
      </c>
      <c r="J71" s="13">
        <f t="shared" si="32"/>
        <v>2.5000000000000001E-2</v>
      </c>
      <c r="K71" s="29">
        <f t="shared" si="53"/>
        <v>44735</v>
      </c>
      <c r="L71" s="2">
        <f t="shared" si="54"/>
        <v>59</v>
      </c>
      <c r="M71" s="17">
        <f t="shared" si="55"/>
        <v>59</v>
      </c>
      <c r="N71" s="12">
        <f t="shared" si="56"/>
        <v>1.0057979500000001</v>
      </c>
      <c r="O71" s="12">
        <f t="shared" ca="1" si="57"/>
        <v>1.0357683049999999</v>
      </c>
      <c r="P71" s="17">
        <f t="shared" si="58"/>
        <v>0</v>
      </c>
      <c r="Q71" s="14">
        <f t="shared" ca="1" si="59"/>
        <v>35.768304989999997</v>
      </c>
      <c r="R71" s="20">
        <f t="shared" si="24"/>
        <v>0</v>
      </c>
      <c r="S71" s="14">
        <f t="shared" si="60"/>
        <v>0</v>
      </c>
      <c r="T71" s="4" t="str">
        <f t="shared" si="61"/>
        <v>A+J=</v>
      </c>
      <c r="U71" s="29">
        <f t="shared" si="62"/>
        <v>45824</v>
      </c>
      <c r="V71" s="3"/>
      <c r="W71" s="4"/>
      <c r="X71" s="120"/>
      <c r="Y71" s="121"/>
      <c r="Z71" s="123"/>
      <c r="AA71" s="124"/>
      <c r="AB71" s="127"/>
      <c r="AC71" s="127"/>
      <c r="AD71" s="125"/>
      <c r="AE71" s="127"/>
      <c r="AF71" s="120"/>
      <c r="AG71" s="126"/>
      <c r="AH71" s="12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44820</v>
      </c>
      <c r="B72" s="116">
        <f t="shared" ca="1" si="48"/>
        <v>1036.395906</v>
      </c>
      <c r="C72" s="14">
        <f t="shared" si="49"/>
        <v>1000</v>
      </c>
      <c r="D72" s="95">
        <f t="shared" si="30"/>
        <v>44816</v>
      </c>
      <c r="E72" s="93">
        <f ca="1">IF(D72&lt;$B$1,VLOOKUP(D72,[1]DI!$A$4:$B$15000,2,FALSE),0)</f>
        <v>0.13650000000000001</v>
      </c>
      <c r="F72" s="14">
        <f t="shared" ca="1" si="50"/>
        <v>1.00050788</v>
      </c>
      <c r="G72" s="14">
        <f ca="1">(TRUNC(PRODUCT($F$12:$F71),16))</f>
        <v>1.0303206055756899</v>
      </c>
      <c r="H72" s="14">
        <f t="shared" si="51"/>
        <v>1</v>
      </c>
      <c r="I72" s="14">
        <f t="shared" ca="1" si="52"/>
        <v>1.03032061</v>
      </c>
      <c r="J72" s="13">
        <f t="shared" si="32"/>
        <v>2.5000000000000001E-2</v>
      </c>
      <c r="K72" s="29">
        <f t="shared" si="53"/>
        <v>44735</v>
      </c>
      <c r="L72" s="2">
        <f t="shared" si="54"/>
        <v>60</v>
      </c>
      <c r="M72" s="17">
        <f t="shared" si="55"/>
        <v>60</v>
      </c>
      <c r="N72" s="12">
        <f t="shared" si="56"/>
        <v>1.0058965099999999</v>
      </c>
      <c r="O72" s="12">
        <f t="shared" ca="1" si="57"/>
        <v>1.0363959060000001</v>
      </c>
      <c r="P72" s="17">
        <f t="shared" si="58"/>
        <v>0</v>
      </c>
      <c r="Q72" s="14">
        <f t="shared" ca="1" si="59"/>
        <v>36.395905999999997</v>
      </c>
      <c r="R72" s="20">
        <f t="shared" si="24"/>
        <v>0</v>
      </c>
      <c r="S72" s="14">
        <f t="shared" si="60"/>
        <v>0</v>
      </c>
      <c r="T72" s="4" t="str">
        <f t="shared" si="61"/>
        <v>A+J=</v>
      </c>
      <c r="U72" s="29">
        <f t="shared" si="62"/>
        <v>45824</v>
      </c>
      <c r="V72" s="3"/>
      <c r="W72" s="4"/>
      <c r="X72" s="120"/>
      <c r="Y72" s="121"/>
      <c r="Z72" s="123"/>
      <c r="AA72" s="124"/>
      <c r="AB72" s="127"/>
      <c r="AC72" s="127"/>
      <c r="AD72" s="125"/>
      <c r="AE72" s="127"/>
      <c r="AF72" s="120"/>
      <c r="AG72" s="126"/>
      <c r="AH72" s="12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44823</v>
      </c>
      <c r="B73" s="116">
        <f t="shared" ca="1" si="48"/>
        <v>1037.02387</v>
      </c>
      <c r="C73" s="14">
        <f t="shared" si="49"/>
        <v>1000</v>
      </c>
      <c r="D73" s="95">
        <f t="shared" si="30"/>
        <v>44817</v>
      </c>
      <c r="E73" s="93">
        <f ca="1">IF(D73&lt;$B$1,VLOOKUP(D73,[1]DI!$A$4:$B$15000,2,FALSE),0)</f>
        <v>0.13650000000000001</v>
      </c>
      <c r="F73" s="14">
        <f t="shared" ca="1" si="50"/>
        <v>1.00050788</v>
      </c>
      <c r="G73" s="14">
        <f ca="1">(TRUNC(PRODUCT($F$12:$F72),16))</f>
        <v>1.03084388480485</v>
      </c>
      <c r="H73" s="14">
        <f t="shared" si="51"/>
        <v>1</v>
      </c>
      <c r="I73" s="14">
        <f t="shared" ca="1" si="52"/>
        <v>1.0308438799999999</v>
      </c>
      <c r="J73" s="13">
        <f t="shared" si="32"/>
        <v>2.5000000000000001E-2</v>
      </c>
      <c r="K73" s="29">
        <f t="shared" si="53"/>
        <v>44735</v>
      </c>
      <c r="L73" s="2">
        <f t="shared" si="54"/>
        <v>61</v>
      </c>
      <c r="M73" s="17">
        <f t="shared" si="55"/>
        <v>61</v>
      </c>
      <c r="N73" s="12">
        <f t="shared" si="56"/>
        <v>1.0059950790000001</v>
      </c>
      <c r="O73" s="12">
        <f t="shared" ca="1" si="57"/>
        <v>1.0370238700000001</v>
      </c>
      <c r="P73" s="17">
        <f t="shared" si="58"/>
        <v>0</v>
      </c>
      <c r="Q73" s="14">
        <f t="shared" ca="1" si="59"/>
        <v>37.023870000000002</v>
      </c>
      <c r="R73" s="20">
        <f t="shared" si="24"/>
        <v>0</v>
      </c>
      <c r="S73" s="14">
        <f t="shared" si="60"/>
        <v>0</v>
      </c>
      <c r="T73" s="4" t="str">
        <f t="shared" si="61"/>
        <v>A+J=</v>
      </c>
      <c r="U73" s="29">
        <f t="shared" si="62"/>
        <v>45824</v>
      </c>
      <c r="V73" s="3"/>
      <c r="W73" s="4"/>
      <c r="X73" s="120"/>
      <c r="Y73" s="121"/>
      <c r="Z73" s="123"/>
      <c r="AA73" s="124"/>
      <c r="AB73" s="127"/>
      <c r="AC73" s="127"/>
      <c r="AD73" s="125"/>
      <c r="AE73" s="127"/>
      <c r="AF73" s="120"/>
      <c r="AG73" s="126"/>
      <c r="AH73" s="12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44824</v>
      </c>
      <c r="B74" s="116">
        <f t="shared" ca="1" si="48"/>
        <v>1037.6522299999999</v>
      </c>
      <c r="C74" s="14">
        <f t="shared" si="49"/>
        <v>1000</v>
      </c>
      <c r="D74" s="95">
        <f t="shared" si="30"/>
        <v>44818</v>
      </c>
      <c r="E74" s="93">
        <f ca="1">IF(D74&lt;$B$1,VLOOKUP(D74,[1]DI!$A$4:$B$15000,2,FALSE),0)</f>
        <v>0.13650000000000001</v>
      </c>
      <c r="F74" s="14">
        <f t="shared" ca="1" si="50"/>
        <v>1.00050788</v>
      </c>
      <c r="G74" s="14">
        <f ca="1">(TRUNC(PRODUCT($F$12:$F73),16))</f>
        <v>1.0313674297970701</v>
      </c>
      <c r="H74" s="14">
        <f t="shared" si="51"/>
        <v>1</v>
      </c>
      <c r="I74" s="14">
        <f t="shared" ca="1" si="52"/>
        <v>1.03136743</v>
      </c>
      <c r="J74" s="13">
        <f t="shared" si="32"/>
        <v>2.5000000000000001E-2</v>
      </c>
      <c r="K74" s="29">
        <f t="shared" si="53"/>
        <v>44735</v>
      </c>
      <c r="L74" s="2">
        <f t="shared" si="54"/>
        <v>62</v>
      </c>
      <c r="M74" s="17">
        <f t="shared" si="55"/>
        <v>62</v>
      </c>
      <c r="N74" s="12">
        <f t="shared" si="56"/>
        <v>1.0060936579999999</v>
      </c>
      <c r="O74" s="12">
        <f t="shared" ca="1" si="57"/>
        <v>1.03765223</v>
      </c>
      <c r="P74" s="17">
        <f t="shared" si="58"/>
        <v>0</v>
      </c>
      <c r="Q74" s="14">
        <f t="shared" ca="1" si="59"/>
        <v>37.652230000000003</v>
      </c>
      <c r="R74" s="20">
        <f t="shared" si="24"/>
        <v>0</v>
      </c>
      <c r="S74" s="14">
        <f t="shared" si="60"/>
        <v>0</v>
      </c>
      <c r="T74" s="4" t="str">
        <f t="shared" si="61"/>
        <v>A+J=</v>
      </c>
      <c r="U74" s="29">
        <f t="shared" si="62"/>
        <v>45824</v>
      </c>
      <c r="V74" s="3"/>
      <c r="W74" s="4"/>
      <c r="X74" s="120"/>
      <c r="Y74" s="121"/>
      <c r="Z74" s="123"/>
      <c r="AA74" s="124"/>
      <c r="AB74" s="127"/>
      <c r="AC74" s="127"/>
      <c r="AD74" s="125"/>
      <c r="AE74" s="127"/>
      <c r="AF74" s="120"/>
      <c r="AG74" s="126"/>
      <c r="AH74" s="12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44825</v>
      </c>
      <c r="B75" s="116">
        <f t="shared" ca="1" si="48"/>
        <v>1038.2809639899999</v>
      </c>
      <c r="C75" s="14">
        <f t="shared" si="49"/>
        <v>1000</v>
      </c>
      <c r="D75" s="95">
        <f t="shared" si="30"/>
        <v>44819</v>
      </c>
      <c r="E75" s="93">
        <f ca="1">IF(D75&lt;$B$1,VLOOKUP(D75,[1]DI!$A$4:$B$15000,2,FALSE),0)</f>
        <v>0.13650000000000001</v>
      </c>
      <c r="F75" s="14">
        <f t="shared" ca="1" si="50"/>
        <v>1.00050788</v>
      </c>
      <c r="G75" s="14">
        <f ca="1">(TRUNC(PRODUCT($F$12:$F74),16))</f>
        <v>1.03189124068731</v>
      </c>
      <c r="H75" s="14">
        <f t="shared" si="51"/>
        <v>1</v>
      </c>
      <c r="I75" s="14">
        <f t="shared" ca="1" si="52"/>
        <v>1.03189124</v>
      </c>
      <c r="J75" s="13">
        <f t="shared" si="32"/>
        <v>2.5000000000000001E-2</v>
      </c>
      <c r="K75" s="29">
        <f t="shared" si="53"/>
        <v>44735</v>
      </c>
      <c r="L75" s="2">
        <f t="shared" si="54"/>
        <v>63</v>
      </c>
      <c r="M75" s="17">
        <f t="shared" si="55"/>
        <v>63</v>
      </c>
      <c r="N75" s="12">
        <f t="shared" si="56"/>
        <v>1.0061922459999999</v>
      </c>
      <c r="O75" s="12">
        <f t="shared" ca="1" si="57"/>
        <v>1.0382809639999999</v>
      </c>
      <c r="P75" s="17">
        <f t="shared" si="58"/>
        <v>0</v>
      </c>
      <c r="Q75" s="14">
        <f t="shared" ca="1" si="59"/>
        <v>38.280963989999996</v>
      </c>
      <c r="R75" s="20">
        <f t="shared" si="24"/>
        <v>0</v>
      </c>
      <c r="S75" s="14">
        <f t="shared" si="60"/>
        <v>0</v>
      </c>
      <c r="T75" s="4" t="str">
        <f t="shared" si="61"/>
        <v>A+J=</v>
      </c>
      <c r="U75" s="29">
        <f t="shared" si="62"/>
        <v>45824</v>
      </c>
      <c r="V75" s="3"/>
      <c r="W75" s="4"/>
      <c r="X75" s="120"/>
      <c r="Y75" s="121"/>
      <c r="Z75" s="123"/>
      <c r="AA75" s="124"/>
      <c r="AB75" s="127"/>
      <c r="AC75" s="127"/>
      <c r="AD75" s="125"/>
      <c r="AE75" s="127"/>
      <c r="AF75" s="120"/>
      <c r="AG75" s="126"/>
      <c r="AH75" s="12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44826</v>
      </c>
      <c r="B76" s="116">
        <f t="shared" ca="1" si="48"/>
        <v>1038.9100840000001</v>
      </c>
      <c r="C76" s="14">
        <f t="shared" si="49"/>
        <v>1000</v>
      </c>
      <c r="D76" s="95">
        <f t="shared" si="30"/>
        <v>44820</v>
      </c>
      <c r="E76" s="93">
        <f ca="1">IF(D76&lt;$B$1,VLOOKUP(D76,[1]DI!$A$4:$B$15000,2,FALSE),0)</f>
        <v>0.13650000000000001</v>
      </c>
      <c r="F76" s="14">
        <f t="shared" ca="1" si="50"/>
        <v>1.00050788</v>
      </c>
      <c r="G76" s="14">
        <f ca="1">(TRUNC(PRODUCT($F$12:$F75),16))</f>
        <v>1.0324153176106301</v>
      </c>
      <c r="H76" s="14">
        <f t="shared" si="51"/>
        <v>1</v>
      </c>
      <c r="I76" s="14">
        <f t="shared" ca="1" si="52"/>
        <v>1.0324153199999999</v>
      </c>
      <c r="J76" s="13">
        <f t="shared" si="32"/>
        <v>2.5000000000000001E-2</v>
      </c>
      <c r="K76" s="29">
        <f t="shared" si="53"/>
        <v>44735</v>
      </c>
      <c r="L76" s="2">
        <f t="shared" si="54"/>
        <v>64</v>
      </c>
      <c r="M76" s="17">
        <f t="shared" si="55"/>
        <v>64</v>
      </c>
      <c r="N76" s="12">
        <f t="shared" si="56"/>
        <v>1.006290844</v>
      </c>
      <c r="O76" s="12">
        <f t="shared" ca="1" si="57"/>
        <v>1.0389100840000001</v>
      </c>
      <c r="P76" s="17">
        <f t="shared" si="58"/>
        <v>0</v>
      </c>
      <c r="Q76" s="14">
        <f t="shared" ca="1" si="59"/>
        <v>38.910083999999998</v>
      </c>
      <c r="R76" s="20">
        <f t="shared" ref="R76:R139" si="63">IF($P76&gt;0,VLOOKUP($P76,$X$12:$AD$150,7),0)</f>
        <v>0</v>
      </c>
      <c r="S76" s="14">
        <f t="shared" si="60"/>
        <v>0</v>
      </c>
      <c r="T76" s="4" t="str">
        <f t="shared" si="61"/>
        <v>A+J=</v>
      </c>
      <c r="U76" s="29">
        <f t="shared" si="62"/>
        <v>45824</v>
      </c>
      <c r="V76" s="3"/>
      <c r="W76" s="4"/>
      <c r="X76" s="120"/>
      <c r="Y76" s="121"/>
      <c r="Z76" s="123"/>
      <c r="AA76" s="124"/>
      <c r="AB76" s="127"/>
      <c r="AC76" s="127"/>
      <c r="AD76" s="125"/>
      <c r="AE76" s="127"/>
      <c r="AF76" s="120"/>
      <c r="AG76" s="126"/>
      <c r="AH76" s="12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64">WORKDAY($A76,1,$X$166:$X$544)</f>
        <v>44827</v>
      </c>
      <c r="B77" s="116">
        <f t="shared" ca="1" si="48"/>
        <v>1039.5395779999999</v>
      </c>
      <c r="C77" s="14">
        <f t="shared" si="49"/>
        <v>1000</v>
      </c>
      <c r="D77" s="95">
        <f t="shared" ref="D77:D140" si="65">WORKDAY($A77,-4,$X$160:$X$544)</f>
        <v>44823</v>
      </c>
      <c r="E77" s="93">
        <f ca="1">IF(D77&lt;$B$1,VLOOKUP(D77,[1]DI!$A$4:$B$15000,2,FALSE),0)</f>
        <v>0.13650000000000001</v>
      </c>
      <c r="F77" s="14">
        <f t="shared" ca="1" si="50"/>
        <v>1.00050788</v>
      </c>
      <c r="G77" s="14">
        <f ca="1">(TRUNC(PRODUCT($F$12:$F76),16))</f>
        <v>1.0329396607021399</v>
      </c>
      <c r="H77" s="14">
        <f t="shared" si="51"/>
        <v>1</v>
      </c>
      <c r="I77" s="14">
        <f t="shared" ca="1" si="52"/>
        <v>1.03293966</v>
      </c>
      <c r="J77" s="13">
        <f t="shared" ref="J77:J140" si="66">J76</f>
        <v>2.5000000000000001E-2</v>
      </c>
      <c r="K77" s="29">
        <f t="shared" si="53"/>
        <v>44735</v>
      </c>
      <c r="L77" s="2">
        <f t="shared" si="54"/>
        <v>65</v>
      </c>
      <c r="M77" s="17">
        <f t="shared" si="55"/>
        <v>65</v>
      </c>
      <c r="N77" s="12">
        <f t="shared" si="56"/>
        <v>1.0063894520000001</v>
      </c>
      <c r="O77" s="12">
        <f t="shared" ca="1" si="57"/>
        <v>1.0395395780000001</v>
      </c>
      <c r="P77" s="17">
        <f t="shared" si="58"/>
        <v>0</v>
      </c>
      <c r="Q77" s="14">
        <f t="shared" ca="1" si="59"/>
        <v>39.539577999999999</v>
      </c>
      <c r="R77" s="20">
        <f t="shared" si="63"/>
        <v>0</v>
      </c>
      <c r="S77" s="14">
        <f t="shared" si="60"/>
        <v>0</v>
      </c>
      <c r="T77" s="4" t="str">
        <f t="shared" si="61"/>
        <v>A+J=</v>
      </c>
      <c r="U77" s="29">
        <f t="shared" si="62"/>
        <v>45824</v>
      </c>
      <c r="V77" s="3"/>
      <c r="W77" s="4"/>
      <c r="X77" s="120"/>
      <c r="Y77" s="121"/>
      <c r="Z77" s="123"/>
      <c r="AA77" s="124"/>
      <c r="AB77" s="127"/>
      <c r="AC77" s="127"/>
      <c r="AD77" s="125"/>
      <c r="AE77" s="127"/>
      <c r="AF77" s="120"/>
      <c r="AG77" s="126"/>
      <c r="AH77" s="12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64"/>
        <v>44830</v>
      </c>
      <c r="B78" s="116">
        <f t="shared" ca="1" si="48"/>
        <v>1040.1694589900001</v>
      </c>
      <c r="C78" s="14">
        <f t="shared" si="49"/>
        <v>1000</v>
      </c>
      <c r="D78" s="95">
        <f t="shared" si="65"/>
        <v>44824</v>
      </c>
      <c r="E78" s="93">
        <f ca="1">IF(D78&lt;$B$1,VLOOKUP(D78,[1]DI!$A$4:$B$15000,2,FALSE),0)</f>
        <v>0.13650000000000001</v>
      </c>
      <c r="F78" s="14">
        <f t="shared" ca="1" si="50"/>
        <v>1.00050788</v>
      </c>
      <c r="G78" s="14">
        <f ca="1">(TRUNC(PRODUCT($F$12:$F77),16))</f>
        <v>1.03346427009702</v>
      </c>
      <c r="H78" s="14">
        <f t="shared" si="51"/>
        <v>1</v>
      </c>
      <c r="I78" s="14">
        <f t="shared" ca="1" si="52"/>
        <v>1.0334642700000001</v>
      </c>
      <c r="J78" s="13">
        <f t="shared" si="66"/>
        <v>2.5000000000000001E-2</v>
      </c>
      <c r="K78" s="29">
        <f t="shared" si="53"/>
        <v>44735</v>
      </c>
      <c r="L78" s="2">
        <f t="shared" si="54"/>
        <v>66</v>
      </c>
      <c r="M78" s="17">
        <f t="shared" si="55"/>
        <v>66</v>
      </c>
      <c r="N78" s="12">
        <f t="shared" si="56"/>
        <v>1.0064880700000001</v>
      </c>
      <c r="O78" s="12">
        <f t="shared" ca="1" si="57"/>
        <v>1.0401694589999999</v>
      </c>
      <c r="P78" s="17">
        <f t="shared" si="58"/>
        <v>0</v>
      </c>
      <c r="Q78" s="14">
        <f t="shared" ca="1" si="59"/>
        <v>40.169458990000003</v>
      </c>
      <c r="R78" s="20">
        <f t="shared" si="63"/>
        <v>0</v>
      </c>
      <c r="S78" s="14">
        <f t="shared" si="60"/>
        <v>0</v>
      </c>
      <c r="T78" s="4" t="str">
        <f t="shared" si="61"/>
        <v>A+J=</v>
      </c>
      <c r="U78" s="29">
        <f t="shared" si="62"/>
        <v>45824</v>
      </c>
      <c r="V78" s="3"/>
      <c r="W78" s="4"/>
      <c r="X78" s="120"/>
      <c r="Y78" s="121"/>
      <c r="Z78" s="123"/>
      <c r="AA78" s="124"/>
      <c r="AB78" s="127"/>
      <c r="AC78" s="127"/>
      <c r="AD78" s="125"/>
      <c r="AE78" s="127"/>
      <c r="AF78" s="120"/>
      <c r="AG78" s="126"/>
      <c r="AH78" s="12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64"/>
        <v>44831</v>
      </c>
      <c r="B79" s="116">
        <f t="shared" ref="B79:B142" ca="1" si="67">IF(D79&lt;=TODAY(),C79+Q79,IF(AND(D79&gt;TODAY(),A79&lt;=$B$1),IF(VLOOKUP(TODAY(),$A$10:$E$5000,4,FALSE)=0,"n.d",C79+Q79),"n.d"))</f>
        <v>1040.79972299</v>
      </c>
      <c r="C79" s="14">
        <f t="shared" ref="C79:C142" si="68">(C78-S78)</f>
        <v>1000</v>
      </c>
      <c r="D79" s="95">
        <f t="shared" si="65"/>
        <v>44825</v>
      </c>
      <c r="E79" s="93">
        <f ca="1">IF(D79&lt;$B$1,VLOOKUP(D79,[1]DI!$A$4:$B$15000,2,FALSE),0)</f>
        <v>0.13650000000000001</v>
      </c>
      <c r="F79" s="14">
        <f t="shared" ref="F79:F142" ca="1" si="69">ROUND(((1+E79)^(1/252)),8)</f>
        <v>1.00050788</v>
      </c>
      <c r="G79" s="14">
        <f ca="1">(TRUNC(PRODUCT($F$12:$F78),16))</f>
        <v>1.0339891459305199</v>
      </c>
      <c r="H79" s="14">
        <f t="shared" ref="H79:H142" si="70">IF(P78&gt;0,G78,H78)</f>
        <v>1</v>
      </c>
      <c r="I79" s="14">
        <f t="shared" ref="I79:I142" ca="1" si="71">ROUND(G79/H79,8)</f>
        <v>1.03398915</v>
      </c>
      <c r="J79" s="13">
        <f t="shared" si="66"/>
        <v>2.5000000000000001E-2</v>
      </c>
      <c r="K79" s="29">
        <f t="shared" ref="K79:K142" si="72">IF(P78&gt;0,VLOOKUP(P78,X$12:AH$150,2),K78)</f>
        <v>44735</v>
      </c>
      <c r="L79" s="2">
        <f t="shared" ref="L79:L142" si="73">IF(A79&gt;K79,IF(NETWORKDAYS(K79,A79,$X$160:$X$544)-1=0,1,NETWORKDAYS(K79,A79,$X$160:$X$544)-1),0)</f>
        <v>67</v>
      </c>
      <c r="M79" s="17">
        <f t="shared" ref="M79:M142" si="74">IF(AND(L79=1,L78=1),1,IF(L79&gt;0,IF(L79=L78,L79+1,L79),0))</f>
        <v>67</v>
      </c>
      <c r="N79" s="12">
        <f t="shared" ref="N79:N142" si="75">ROUND((J79+1)^(M79/252),9)</f>
        <v>1.0065866969999999</v>
      </c>
      <c r="O79" s="12">
        <f t="shared" ref="O79:O142" ca="1" si="76">ROUND(I79*N79,9)</f>
        <v>1.0407997229999999</v>
      </c>
      <c r="P79" s="17">
        <f t="shared" ref="P79:P142" si="77">IF(VLOOKUP(A79,Y$12:AF$150,8)=VLOOKUP(A78,Y$12:AF$150,8),0,VLOOKUP(A79,Y$12:AF$150,8))</f>
        <v>0</v>
      </c>
      <c r="Q79" s="14">
        <f t="shared" ref="Q79:Q142" ca="1" si="78">TRUNC(((O79-1)*C79),8)</f>
        <v>40.799722989999999</v>
      </c>
      <c r="R79" s="20">
        <f t="shared" si="63"/>
        <v>0</v>
      </c>
      <c r="S79" s="14">
        <f t="shared" ref="S79:S142" si="79">IF(R79&gt;0,TRUNC(R79*C79,8),0)</f>
        <v>0</v>
      </c>
      <c r="T79" s="4" t="str">
        <f t="shared" ref="T79:T142" si="80">IF(P78&gt;0,VLOOKUP(P78,X$12:AH$150,10),T78)</f>
        <v>A+J=</v>
      </c>
      <c r="U79" s="29">
        <f t="shared" ref="U79:U142" si="81">IF(P78&gt;0,VLOOKUP(P78,X$12:AH$150,11),U78)</f>
        <v>45824</v>
      </c>
      <c r="V79" s="3"/>
      <c r="W79" s="4"/>
      <c r="X79" s="120"/>
      <c r="Y79" s="121"/>
      <c r="Z79" s="123"/>
      <c r="AA79" s="124"/>
      <c r="AB79" s="127"/>
      <c r="AC79" s="127"/>
      <c r="AD79" s="125"/>
      <c r="AE79" s="127"/>
      <c r="AF79" s="120"/>
      <c r="AG79" s="126"/>
      <c r="AH79" s="12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64"/>
        <v>44832</v>
      </c>
      <c r="B80" s="116">
        <f t="shared" ca="1" si="67"/>
        <v>1041.4303640000001</v>
      </c>
      <c r="C80" s="14">
        <f t="shared" si="68"/>
        <v>1000</v>
      </c>
      <c r="D80" s="95">
        <f t="shared" si="65"/>
        <v>44826</v>
      </c>
      <c r="E80" s="93">
        <f ca="1">IF(D80&lt;$B$1,VLOOKUP(D80,[1]DI!$A$4:$B$15000,2,FALSE),0)</f>
        <v>0.13650000000000001</v>
      </c>
      <c r="F80" s="14">
        <f t="shared" ca="1" si="69"/>
        <v>1.00050788</v>
      </c>
      <c r="G80" s="14">
        <f ca="1">(TRUNC(PRODUCT($F$12:$F79),16))</f>
        <v>1.0345142883379499</v>
      </c>
      <c r="H80" s="14">
        <f t="shared" si="70"/>
        <v>1</v>
      </c>
      <c r="I80" s="14">
        <f t="shared" ca="1" si="71"/>
        <v>1.0345142899999999</v>
      </c>
      <c r="J80" s="13">
        <f t="shared" si="66"/>
        <v>2.5000000000000001E-2</v>
      </c>
      <c r="K80" s="29">
        <f t="shared" si="72"/>
        <v>44735</v>
      </c>
      <c r="L80" s="2">
        <f t="shared" si="73"/>
        <v>68</v>
      </c>
      <c r="M80" s="17">
        <f t="shared" si="74"/>
        <v>68</v>
      </c>
      <c r="N80" s="12">
        <f t="shared" si="75"/>
        <v>1.0066853339999999</v>
      </c>
      <c r="O80" s="12">
        <f t="shared" ca="1" si="76"/>
        <v>1.041430364</v>
      </c>
      <c r="P80" s="17">
        <f t="shared" si="77"/>
        <v>0</v>
      </c>
      <c r="Q80" s="14">
        <f t="shared" ca="1" si="78"/>
        <v>41.430363999999997</v>
      </c>
      <c r="R80" s="20">
        <f t="shared" si="63"/>
        <v>0</v>
      </c>
      <c r="S80" s="14">
        <f t="shared" si="79"/>
        <v>0</v>
      </c>
      <c r="T80" s="4" t="str">
        <f t="shared" si="80"/>
        <v>A+J=</v>
      </c>
      <c r="U80" s="29">
        <f t="shared" si="81"/>
        <v>45824</v>
      </c>
      <c r="V80" s="3"/>
      <c r="W80" s="4"/>
      <c r="X80" s="120"/>
      <c r="Y80" s="121"/>
      <c r="Z80" s="123"/>
      <c r="AA80" s="124"/>
      <c r="AB80" s="127"/>
      <c r="AC80" s="127"/>
      <c r="AD80" s="125"/>
      <c r="AE80" s="127"/>
      <c r="AF80" s="120"/>
      <c r="AG80" s="126"/>
      <c r="AH80" s="12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64"/>
        <v>44833</v>
      </c>
      <c r="B81" s="116">
        <f t="shared" ca="1" si="67"/>
        <v>1042.0613889900001</v>
      </c>
      <c r="C81" s="14">
        <f t="shared" si="68"/>
        <v>1000</v>
      </c>
      <c r="D81" s="95">
        <f t="shared" si="65"/>
        <v>44827</v>
      </c>
      <c r="E81" s="93">
        <f ca="1">IF(D81&lt;$B$1,VLOOKUP(D81,[1]DI!$A$4:$B$15000,2,FALSE),0)</f>
        <v>0.13650000000000001</v>
      </c>
      <c r="F81" s="14">
        <f t="shared" ca="1" si="69"/>
        <v>1.00050788</v>
      </c>
      <c r="G81" s="14">
        <f ca="1">(TRUNC(PRODUCT($F$12:$F80),16))</f>
        <v>1.03503969745471</v>
      </c>
      <c r="H81" s="14">
        <f t="shared" si="70"/>
        <v>1</v>
      </c>
      <c r="I81" s="14">
        <f t="shared" ca="1" si="71"/>
        <v>1.0350397</v>
      </c>
      <c r="J81" s="13">
        <f t="shared" si="66"/>
        <v>2.5000000000000001E-2</v>
      </c>
      <c r="K81" s="29">
        <f t="shared" si="72"/>
        <v>44735</v>
      </c>
      <c r="L81" s="2">
        <f t="shared" si="73"/>
        <v>69</v>
      </c>
      <c r="M81" s="17">
        <f t="shared" si="74"/>
        <v>69</v>
      </c>
      <c r="N81" s="12">
        <f t="shared" si="75"/>
        <v>1.00678398</v>
      </c>
      <c r="O81" s="12">
        <f t="shared" ca="1" si="76"/>
        <v>1.0420613889999999</v>
      </c>
      <c r="P81" s="17">
        <f t="shared" si="77"/>
        <v>0</v>
      </c>
      <c r="Q81" s="14">
        <f t="shared" ca="1" si="78"/>
        <v>42.061388989999998</v>
      </c>
      <c r="R81" s="20">
        <f t="shared" si="63"/>
        <v>0</v>
      </c>
      <c r="S81" s="14">
        <f t="shared" si="79"/>
        <v>0</v>
      </c>
      <c r="T81" s="4" t="str">
        <f t="shared" si="80"/>
        <v>A+J=</v>
      </c>
      <c r="U81" s="29">
        <f t="shared" si="81"/>
        <v>45824</v>
      </c>
      <c r="V81" s="3"/>
      <c r="W81" s="4"/>
      <c r="X81" s="120"/>
      <c r="Y81" s="121"/>
      <c r="Z81" s="123"/>
      <c r="AA81" s="124"/>
      <c r="AB81" s="127"/>
      <c r="AC81" s="127"/>
      <c r="AD81" s="125"/>
      <c r="AE81" s="127"/>
      <c r="AF81" s="120"/>
      <c r="AG81" s="126"/>
      <c r="AH81" s="12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64"/>
        <v>44834</v>
      </c>
      <c r="B82" s="116">
        <f t="shared" ca="1" si="67"/>
        <v>1042.6927889999999</v>
      </c>
      <c r="C82" s="14">
        <f t="shared" si="68"/>
        <v>1000</v>
      </c>
      <c r="D82" s="95">
        <f t="shared" si="65"/>
        <v>44830</v>
      </c>
      <c r="E82" s="93">
        <f ca="1">IF(D82&lt;$B$1,VLOOKUP(D82,[1]DI!$A$4:$B$15000,2,FALSE),0)</f>
        <v>0.13650000000000001</v>
      </c>
      <c r="F82" s="14">
        <f t="shared" ca="1" si="69"/>
        <v>1.00050788</v>
      </c>
      <c r="G82" s="14">
        <f ca="1">(TRUNC(PRODUCT($F$12:$F81),16))</f>
        <v>1.03556537341625</v>
      </c>
      <c r="H82" s="14">
        <f t="shared" si="70"/>
        <v>1</v>
      </c>
      <c r="I82" s="14">
        <f t="shared" ca="1" si="71"/>
        <v>1.03556537</v>
      </c>
      <c r="J82" s="13">
        <f t="shared" si="66"/>
        <v>2.5000000000000001E-2</v>
      </c>
      <c r="K82" s="29">
        <f t="shared" si="72"/>
        <v>44735</v>
      </c>
      <c r="L82" s="2">
        <f t="shared" si="73"/>
        <v>70</v>
      </c>
      <c r="M82" s="17">
        <f t="shared" si="74"/>
        <v>70</v>
      </c>
      <c r="N82" s="12">
        <f t="shared" si="75"/>
        <v>1.0068826360000001</v>
      </c>
      <c r="O82" s="12">
        <f t="shared" ca="1" si="76"/>
        <v>1.042692789</v>
      </c>
      <c r="P82" s="17">
        <f t="shared" si="77"/>
        <v>0</v>
      </c>
      <c r="Q82" s="14">
        <f t="shared" ca="1" si="78"/>
        <v>42.692788999999998</v>
      </c>
      <c r="R82" s="20">
        <f t="shared" si="63"/>
        <v>0</v>
      </c>
      <c r="S82" s="14">
        <f t="shared" si="79"/>
        <v>0</v>
      </c>
      <c r="T82" s="4" t="str">
        <f t="shared" si="80"/>
        <v>A+J=</v>
      </c>
      <c r="U82" s="29">
        <f t="shared" si="81"/>
        <v>45824</v>
      </c>
      <c r="V82" s="3"/>
      <c r="W82" s="4"/>
      <c r="X82" s="120"/>
      <c r="Y82" s="121"/>
      <c r="Z82" s="123"/>
      <c r="AA82" s="124"/>
      <c r="AB82" s="127"/>
      <c r="AC82" s="127"/>
      <c r="AD82" s="125"/>
      <c r="AE82" s="127"/>
      <c r="AF82" s="120"/>
      <c r="AG82" s="126"/>
      <c r="AH82" s="12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64"/>
        <v>44837</v>
      </c>
      <c r="B83" s="116">
        <f t="shared" ca="1" si="67"/>
        <v>1043.324586</v>
      </c>
      <c r="C83" s="14">
        <f t="shared" si="68"/>
        <v>1000</v>
      </c>
      <c r="D83" s="95">
        <f t="shared" si="65"/>
        <v>44831</v>
      </c>
      <c r="E83" s="93">
        <f ca="1">IF(D83&lt;$B$1,VLOOKUP(D83,[1]DI!$A$4:$B$15000,2,FALSE),0)</f>
        <v>0.13650000000000001</v>
      </c>
      <c r="F83" s="14">
        <f t="shared" ca="1" si="69"/>
        <v>1.00050788</v>
      </c>
      <c r="G83" s="14">
        <f ca="1">(TRUNC(PRODUCT($F$12:$F82),16))</f>
        <v>1.03609131635811</v>
      </c>
      <c r="H83" s="14">
        <f t="shared" si="70"/>
        <v>1</v>
      </c>
      <c r="I83" s="14">
        <f t="shared" ca="1" si="71"/>
        <v>1.0360913199999999</v>
      </c>
      <c r="J83" s="13">
        <f t="shared" si="66"/>
        <v>2.5000000000000001E-2</v>
      </c>
      <c r="K83" s="29">
        <f t="shared" si="72"/>
        <v>44735</v>
      </c>
      <c r="L83" s="2">
        <f t="shared" si="73"/>
        <v>71</v>
      </c>
      <c r="M83" s="17">
        <f t="shared" si="74"/>
        <v>71</v>
      </c>
      <c r="N83" s="12">
        <f t="shared" si="75"/>
        <v>1.006981302</v>
      </c>
      <c r="O83" s="12">
        <f t="shared" ca="1" si="76"/>
        <v>1.043324586</v>
      </c>
      <c r="P83" s="17">
        <f t="shared" si="77"/>
        <v>0</v>
      </c>
      <c r="Q83" s="14">
        <f t="shared" ca="1" si="78"/>
        <v>43.324585999999996</v>
      </c>
      <c r="R83" s="20">
        <f t="shared" si="63"/>
        <v>0</v>
      </c>
      <c r="S83" s="14">
        <f t="shared" si="79"/>
        <v>0</v>
      </c>
      <c r="T83" s="4" t="str">
        <f t="shared" si="80"/>
        <v>A+J=</v>
      </c>
      <c r="U83" s="29">
        <f t="shared" si="81"/>
        <v>45824</v>
      </c>
      <c r="V83" s="3"/>
      <c r="W83" s="4"/>
      <c r="X83" s="120"/>
      <c r="Y83" s="121"/>
      <c r="Z83" s="123"/>
      <c r="AA83" s="124"/>
      <c r="AB83" s="127"/>
      <c r="AC83" s="127"/>
      <c r="AD83" s="125"/>
      <c r="AE83" s="127"/>
      <c r="AF83" s="120"/>
      <c r="AG83" s="126"/>
      <c r="AH83" s="12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64"/>
        <v>44838</v>
      </c>
      <c r="B84" s="116">
        <f t="shared" ca="1" si="67"/>
        <v>1043.9567589999999</v>
      </c>
      <c r="C84" s="14">
        <f t="shared" si="68"/>
        <v>1000</v>
      </c>
      <c r="D84" s="95">
        <f t="shared" si="65"/>
        <v>44832</v>
      </c>
      <c r="E84" s="93">
        <f ca="1">IF(D84&lt;$B$1,VLOOKUP(D84,[1]DI!$A$4:$B$15000,2,FALSE),0)</f>
        <v>0.13650000000000001</v>
      </c>
      <c r="F84" s="14">
        <f t="shared" ca="1" si="69"/>
        <v>1.00050788</v>
      </c>
      <c r="G84" s="14">
        <f ca="1">(TRUNC(PRODUCT($F$12:$F83),16))</f>
        <v>1.0366175264158599</v>
      </c>
      <c r="H84" s="14">
        <f t="shared" si="70"/>
        <v>1</v>
      </c>
      <c r="I84" s="14">
        <f t="shared" ca="1" si="71"/>
        <v>1.03661753</v>
      </c>
      <c r="J84" s="13">
        <f t="shared" si="66"/>
        <v>2.5000000000000001E-2</v>
      </c>
      <c r="K84" s="29">
        <f t="shared" si="72"/>
        <v>44735</v>
      </c>
      <c r="L84" s="2">
        <f t="shared" si="73"/>
        <v>72</v>
      </c>
      <c r="M84" s="17">
        <f t="shared" si="74"/>
        <v>72</v>
      </c>
      <c r="N84" s="12">
        <f t="shared" si="75"/>
        <v>1.0070799779999999</v>
      </c>
      <c r="O84" s="12">
        <f t="shared" ca="1" si="76"/>
        <v>1.0439567590000001</v>
      </c>
      <c r="P84" s="17">
        <f t="shared" si="77"/>
        <v>0</v>
      </c>
      <c r="Q84" s="14">
        <f t="shared" ca="1" si="78"/>
        <v>43.956758999999998</v>
      </c>
      <c r="R84" s="20">
        <f t="shared" si="63"/>
        <v>0</v>
      </c>
      <c r="S84" s="14">
        <f t="shared" si="79"/>
        <v>0</v>
      </c>
      <c r="T84" s="4" t="str">
        <f t="shared" si="80"/>
        <v>A+J=</v>
      </c>
      <c r="U84" s="29">
        <f t="shared" si="81"/>
        <v>45824</v>
      </c>
      <c r="V84" s="3"/>
      <c r="W84" s="4"/>
      <c r="X84" s="120"/>
      <c r="Y84" s="121"/>
      <c r="Z84" s="123"/>
      <c r="AA84" s="124"/>
      <c r="AB84" s="127"/>
      <c r="AC84" s="127"/>
      <c r="AD84" s="125"/>
      <c r="AE84" s="127"/>
      <c r="AF84" s="120"/>
      <c r="AG84" s="126"/>
      <c r="AH84" s="12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64"/>
        <v>44839</v>
      </c>
      <c r="B85" s="116">
        <f t="shared" ca="1" si="67"/>
        <v>1044.589307</v>
      </c>
      <c r="C85" s="14">
        <f t="shared" si="68"/>
        <v>1000</v>
      </c>
      <c r="D85" s="95">
        <f t="shared" si="65"/>
        <v>44833</v>
      </c>
      <c r="E85" s="93">
        <f ca="1">IF(D85&lt;$B$1,VLOOKUP(D85,[1]DI!$A$4:$B$15000,2,FALSE),0)</f>
        <v>0.13650000000000001</v>
      </c>
      <c r="F85" s="14">
        <f t="shared" ca="1" si="69"/>
        <v>1.00050788</v>
      </c>
      <c r="G85" s="14">
        <f ca="1">(TRUNC(PRODUCT($F$12:$F84),16))</f>
        <v>1.03714400372517</v>
      </c>
      <c r="H85" s="14">
        <f t="shared" si="70"/>
        <v>1</v>
      </c>
      <c r="I85" s="14">
        <f t="shared" ca="1" si="71"/>
        <v>1.0371440000000001</v>
      </c>
      <c r="J85" s="13">
        <f t="shared" si="66"/>
        <v>2.5000000000000001E-2</v>
      </c>
      <c r="K85" s="29">
        <f t="shared" si="72"/>
        <v>44735</v>
      </c>
      <c r="L85" s="2">
        <f t="shared" si="73"/>
        <v>73</v>
      </c>
      <c r="M85" s="17">
        <f t="shared" si="74"/>
        <v>73</v>
      </c>
      <c r="N85" s="12">
        <f t="shared" si="75"/>
        <v>1.0071786629999999</v>
      </c>
      <c r="O85" s="12">
        <f t="shared" ca="1" si="76"/>
        <v>1.0445893070000001</v>
      </c>
      <c r="P85" s="17">
        <f t="shared" si="77"/>
        <v>0</v>
      </c>
      <c r="Q85" s="14">
        <f t="shared" ca="1" si="78"/>
        <v>44.589306999999998</v>
      </c>
      <c r="R85" s="20">
        <f t="shared" si="63"/>
        <v>0</v>
      </c>
      <c r="S85" s="14">
        <f t="shared" si="79"/>
        <v>0</v>
      </c>
      <c r="T85" s="4" t="str">
        <f t="shared" si="80"/>
        <v>A+J=</v>
      </c>
      <c r="U85" s="29">
        <f t="shared" si="81"/>
        <v>45824</v>
      </c>
      <c r="V85" s="3"/>
      <c r="W85" s="4"/>
      <c r="X85" s="120"/>
      <c r="Y85" s="121"/>
      <c r="Z85" s="123"/>
      <c r="AA85" s="124"/>
      <c r="AB85" s="127"/>
      <c r="AC85" s="127"/>
      <c r="AD85" s="125"/>
      <c r="AE85" s="127"/>
      <c r="AF85" s="120"/>
      <c r="AG85" s="126"/>
      <c r="AH85" s="12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64"/>
        <v>44840</v>
      </c>
      <c r="B86" s="116">
        <f t="shared" ca="1" si="67"/>
        <v>1045.2222499899999</v>
      </c>
      <c r="C86" s="14">
        <f t="shared" si="68"/>
        <v>1000</v>
      </c>
      <c r="D86" s="95">
        <f t="shared" si="65"/>
        <v>44834</v>
      </c>
      <c r="E86" s="93">
        <f ca="1">IF(D86&lt;$B$1,VLOOKUP(D86,[1]DI!$A$4:$B$15000,2,FALSE),0)</f>
        <v>0.13650000000000001</v>
      </c>
      <c r="F86" s="14">
        <f t="shared" ca="1" si="69"/>
        <v>1.00050788</v>
      </c>
      <c r="G86" s="14">
        <f ca="1">(TRUNC(PRODUCT($F$12:$F85),16))</f>
        <v>1.03767074842179</v>
      </c>
      <c r="H86" s="14">
        <f t="shared" si="70"/>
        <v>1</v>
      </c>
      <c r="I86" s="14">
        <f t="shared" ca="1" si="71"/>
        <v>1.03767075</v>
      </c>
      <c r="J86" s="13">
        <f t="shared" si="66"/>
        <v>2.5000000000000001E-2</v>
      </c>
      <c r="K86" s="29">
        <f t="shared" si="72"/>
        <v>44735</v>
      </c>
      <c r="L86" s="2">
        <f t="shared" si="73"/>
        <v>74</v>
      </c>
      <c r="M86" s="17">
        <f t="shared" si="74"/>
        <v>74</v>
      </c>
      <c r="N86" s="12">
        <f t="shared" si="75"/>
        <v>1.007277357</v>
      </c>
      <c r="O86" s="12">
        <f t="shared" ca="1" si="76"/>
        <v>1.0452222499999999</v>
      </c>
      <c r="P86" s="17">
        <f t="shared" si="77"/>
        <v>0</v>
      </c>
      <c r="Q86" s="14">
        <f t="shared" ca="1" si="78"/>
        <v>45.222249990000002</v>
      </c>
      <c r="R86" s="20">
        <f t="shared" si="63"/>
        <v>0</v>
      </c>
      <c r="S86" s="14">
        <f t="shared" si="79"/>
        <v>0</v>
      </c>
      <c r="T86" s="4" t="str">
        <f t="shared" si="80"/>
        <v>A+J=</v>
      </c>
      <c r="U86" s="29">
        <f t="shared" si="81"/>
        <v>45824</v>
      </c>
      <c r="V86" s="3"/>
      <c r="W86" s="4"/>
      <c r="X86" s="120"/>
      <c r="Y86" s="121"/>
      <c r="Z86" s="123"/>
      <c r="AA86" s="124"/>
      <c r="AB86" s="127"/>
      <c r="AC86" s="127"/>
      <c r="AD86" s="125"/>
      <c r="AE86" s="127"/>
      <c r="AF86" s="120"/>
      <c r="AG86" s="126"/>
      <c r="AH86" s="12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64"/>
        <v>44841</v>
      </c>
      <c r="B87" s="116">
        <f t="shared" ca="1" si="67"/>
        <v>1045.8555709899999</v>
      </c>
      <c r="C87" s="14">
        <f t="shared" si="68"/>
        <v>1000</v>
      </c>
      <c r="D87" s="95">
        <f t="shared" si="65"/>
        <v>44837</v>
      </c>
      <c r="E87" s="93">
        <f ca="1">IF(D87&lt;$B$1,VLOOKUP(D87,[1]DI!$A$4:$B$15000,2,FALSE),0)</f>
        <v>0.13650000000000001</v>
      </c>
      <c r="F87" s="14">
        <f t="shared" ca="1" si="69"/>
        <v>1.00050788</v>
      </c>
      <c r="G87" s="14">
        <f ca="1">(TRUNC(PRODUCT($F$12:$F86),16))</f>
        <v>1.0381977606414901</v>
      </c>
      <c r="H87" s="14">
        <f t="shared" si="70"/>
        <v>1</v>
      </c>
      <c r="I87" s="14">
        <f t="shared" ca="1" si="71"/>
        <v>1.0381977600000001</v>
      </c>
      <c r="J87" s="13">
        <f t="shared" si="66"/>
        <v>2.5000000000000001E-2</v>
      </c>
      <c r="K87" s="29">
        <f t="shared" si="72"/>
        <v>44735</v>
      </c>
      <c r="L87" s="2">
        <f t="shared" si="73"/>
        <v>75</v>
      </c>
      <c r="M87" s="17">
        <f t="shared" si="74"/>
        <v>75</v>
      </c>
      <c r="N87" s="12">
        <f t="shared" si="75"/>
        <v>1.0073760620000001</v>
      </c>
      <c r="O87" s="12">
        <f t="shared" ca="1" si="76"/>
        <v>1.0458555709999999</v>
      </c>
      <c r="P87" s="17">
        <f t="shared" si="77"/>
        <v>0</v>
      </c>
      <c r="Q87" s="14">
        <f t="shared" ca="1" si="78"/>
        <v>45.855570989999997</v>
      </c>
      <c r="R87" s="20">
        <f t="shared" si="63"/>
        <v>0</v>
      </c>
      <c r="S87" s="14">
        <f t="shared" si="79"/>
        <v>0</v>
      </c>
      <c r="T87" s="4" t="str">
        <f t="shared" si="80"/>
        <v>A+J=</v>
      </c>
      <c r="U87" s="29">
        <f t="shared" si="81"/>
        <v>45824</v>
      </c>
      <c r="V87" s="3"/>
      <c r="W87" s="4"/>
      <c r="X87" s="120"/>
      <c r="Y87" s="121"/>
      <c r="Z87" s="123"/>
      <c r="AA87" s="124"/>
      <c r="AB87" s="127"/>
      <c r="AC87" s="127"/>
      <c r="AD87" s="125"/>
      <c r="AE87" s="127"/>
      <c r="AF87" s="120"/>
      <c r="AG87" s="126"/>
      <c r="AH87" s="12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64"/>
        <v>44844</v>
      </c>
      <c r="B88" s="116">
        <f t="shared" ca="1" si="67"/>
        <v>1046.4892769999999</v>
      </c>
      <c r="C88" s="14">
        <f t="shared" si="68"/>
        <v>1000</v>
      </c>
      <c r="D88" s="95">
        <f t="shared" si="65"/>
        <v>44838</v>
      </c>
      <c r="E88" s="93">
        <f ca="1">IF(D88&lt;$B$1,VLOOKUP(D88,[1]DI!$A$4:$B$15000,2,FALSE),0)</f>
        <v>0.13650000000000001</v>
      </c>
      <c r="F88" s="14">
        <f t="shared" ca="1" si="69"/>
        <v>1.00050788</v>
      </c>
      <c r="G88" s="14">
        <f ca="1">(TRUNC(PRODUCT($F$12:$F87),16))</f>
        <v>1.03872504052017</v>
      </c>
      <c r="H88" s="14">
        <f t="shared" si="70"/>
        <v>1</v>
      </c>
      <c r="I88" s="14">
        <f t="shared" ca="1" si="71"/>
        <v>1.0387250400000001</v>
      </c>
      <c r="J88" s="13">
        <f t="shared" si="66"/>
        <v>2.5000000000000001E-2</v>
      </c>
      <c r="K88" s="29">
        <f t="shared" si="72"/>
        <v>44735</v>
      </c>
      <c r="L88" s="2">
        <f t="shared" si="73"/>
        <v>76</v>
      </c>
      <c r="M88" s="17">
        <f t="shared" si="74"/>
        <v>76</v>
      </c>
      <c r="N88" s="12">
        <f t="shared" si="75"/>
        <v>1.007474776</v>
      </c>
      <c r="O88" s="12">
        <f t="shared" ca="1" si="76"/>
        <v>1.0464892770000001</v>
      </c>
      <c r="P88" s="17">
        <f t="shared" si="77"/>
        <v>0</v>
      </c>
      <c r="Q88" s="14">
        <f t="shared" ca="1" si="78"/>
        <v>46.489277000000001</v>
      </c>
      <c r="R88" s="20">
        <f t="shared" si="63"/>
        <v>0</v>
      </c>
      <c r="S88" s="14">
        <f t="shared" si="79"/>
        <v>0</v>
      </c>
      <c r="T88" s="4" t="str">
        <f t="shared" si="80"/>
        <v>A+J=</v>
      </c>
      <c r="U88" s="29">
        <f t="shared" si="81"/>
        <v>45824</v>
      </c>
      <c r="V88" s="3"/>
      <c r="W88" s="4"/>
      <c r="X88" s="120"/>
      <c r="Y88" s="121"/>
      <c r="Z88" s="123"/>
      <c r="AA88" s="124"/>
      <c r="AB88" s="127"/>
      <c r="AC88" s="127"/>
      <c r="AD88" s="125"/>
      <c r="AE88" s="127"/>
      <c r="AF88" s="120"/>
      <c r="AG88" s="126"/>
      <c r="AH88" s="12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64"/>
        <v>44845</v>
      </c>
      <c r="B89" s="116">
        <f t="shared" ca="1" si="67"/>
        <v>1047.12336899</v>
      </c>
      <c r="C89" s="14">
        <f t="shared" si="68"/>
        <v>1000</v>
      </c>
      <c r="D89" s="95">
        <f t="shared" si="65"/>
        <v>44839</v>
      </c>
      <c r="E89" s="93">
        <f ca="1">IF(D89&lt;$B$1,VLOOKUP(D89,[1]DI!$A$4:$B$15000,2,FALSE),0)</f>
        <v>0.13650000000000001</v>
      </c>
      <c r="F89" s="14">
        <f t="shared" ca="1" si="69"/>
        <v>1.00050788</v>
      </c>
      <c r="G89" s="14">
        <f ca="1">(TRUNC(PRODUCT($F$12:$F88),16))</f>
        <v>1.03925258819375</v>
      </c>
      <c r="H89" s="14">
        <f t="shared" si="70"/>
        <v>1</v>
      </c>
      <c r="I89" s="14">
        <f t="shared" ca="1" si="71"/>
        <v>1.03925259</v>
      </c>
      <c r="J89" s="13">
        <f t="shared" si="66"/>
        <v>2.5000000000000001E-2</v>
      </c>
      <c r="K89" s="29">
        <f t="shared" si="72"/>
        <v>44735</v>
      </c>
      <c r="L89" s="2">
        <f t="shared" si="73"/>
        <v>77</v>
      </c>
      <c r="M89" s="17">
        <f t="shared" si="74"/>
        <v>77</v>
      </c>
      <c r="N89" s="12">
        <f t="shared" si="75"/>
        <v>1.0075734999999999</v>
      </c>
      <c r="O89" s="12">
        <f t="shared" ca="1" si="76"/>
        <v>1.0471233689999999</v>
      </c>
      <c r="P89" s="17">
        <f t="shared" si="77"/>
        <v>0</v>
      </c>
      <c r="Q89" s="14">
        <f t="shared" ca="1" si="78"/>
        <v>47.123368990000003</v>
      </c>
      <c r="R89" s="20">
        <f t="shared" si="63"/>
        <v>0</v>
      </c>
      <c r="S89" s="14">
        <f t="shared" si="79"/>
        <v>0</v>
      </c>
      <c r="T89" s="4" t="str">
        <f t="shared" si="80"/>
        <v>A+J=</v>
      </c>
      <c r="U89" s="29">
        <f t="shared" si="81"/>
        <v>45824</v>
      </c>
      <c r="V89" s="3"/>
      <c r="W89" s="4"/>
      <c r="X89" s="120"/>
      <c r="Y89" s="121"/>
      <c r="Z89" s="123"/>
      <c r="AA89" s="124"/>
      <c r="AB89" s="127"/>
      <c r="AC89" s="127"/>
      <c r="AD89" s="125"/>
      <c r="AE89" s="127"/>
      <c r="AF89" s="120"/>
      <c r="AG89" s="126"/>
      <c r="AH89" s="12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64"/>
        <v>44847</v>
      </c>
      <c r="B90" s="116">
        <f t="shared" ca="1" si="67"/>
        <v>1047.7578370000001</v>
      </c>
      <c r="C90" s="14">
        <f t="shared" si="68"/>
        <v>1000</v>
      </c>
      <c r="D90" s="95">
        <f t="shared" si="65"/>
        <v>44840</v>
      </c>
      <c r="E90" s="93">
        <f ca="1">IF(D90&lt;$B$1,VLOOKUP(D90,[1]DI!$A$4:$B$15000,2,FALSE),0)</f>
        <v>0.13650000000000001</v>
      </c>
      <c r="F90" s="14">
        <f t="shared" ca="1" si="69"/>
        <v>1.00050788</v>
      </c>
      <c r="G90" s="14">
        <f ca="1">(TRUNC(PRODUCT($F$12:$F89),16))</f>
        <v>1.0397804037982401</v>
      </c>
      <c r="H90" s="14">
        <f t="shared" si="70"/>
        <v>1</v>
      </c>
      <c r="I90" s="14">
        <f t="shared" ca="1" si="71"/>
        <v>1.0397803999999999</v>
      </c>
      <c r="J90" s="13">
        <f t="shared" si="66"/>
        <v>2.5000000000000001E-2</v>
      </c>
      <c r="K90" s="29">
        <f t="shared" si="72"/>
        <v>44735</v>
      </c>
      <c r="L90" s="2">
        <f t="shared" si="73"/>
        <v>78</v>
      </c>
      <c r="M90" s="17">
        <f t="shared" si="74"/>
        <v>78</v>
      </c>
      <c r="N90" s="12">
        <f t="shared" si="75"/>
        <v>1.0076722330000001</v>
      </c>
      <c r="O90" s="12">
        <f t="shared" ca="1" si="76"/>
        <v>1.047757837</v>
      </c>
      <c r="P90" s="17">
        <f t="shared" si="77"/>
        <v>0</v>
      </c>
      <c r="Q90" s="14">
        <f t="shared" ca="1" si="78"/>
        <v>47.757837000000002</v>
      </c>
      <c r="R90" s="20">
        <f t="shared" si="63"/>
        <v>0</v>
      </c>
      <c r="S90" s="14">
        <f t="shared" si="79"/>
        <v>0</v>
      </c>
      <c r="T90" s="4" t="str">
        <f t="shared" si="80"/>
        <v>A+J=</v>
      </c>
      <c r="U90" s="29">
        <f t="shared" si="81"/>
        <v>45824</v>
      </c>
      <c r="V90" s="3"/>
      <c r="W90" s="4"/>
      <c r="X90" s="120"/>
      <c r="Y90" s="121"/>
      <c r="Z90" s="123"/>
      <c r="AA90" s="124"/>
      <c r="AB90" s="127"/>
      <c r="AC90" s="127"/>
      <c r="AD90" s="125"/>
      <c r="AE90" s="127"/>
      <c r="AF90" s="120"/>
      <c r="AG90" s="126"/>
      <c r="AH90" s="12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64"/>
        <v>44848</v>
      </c>
      <c r="B91" s="116">
        <f t="shared" ca="1" si="67"/>
        <v>1048.392703</v>
      </c>
      <c r="C91" s="14">
        <f t="shared" si="68"/>
        <v>1000</v>
      </c>
      <c r="D91" s="95">
        <f t="shared" si="65"/>
        <v>44841</v>
      </c>
      <c r="E91" s="93">
        <f ca="1">IF(D91&lt;$B$1,VLOOKUP(D91,[1]DI!$A$4:$B$15000,2,FALSE),0)</f>
        <v>0.13650000000000001</v>
      </c>
      <c r="F91" s="14">
        <f t="shared" ca="1" si="69"/>
        <v>1.00050788</v>
      </c>
      <c r="G91" s="14">
        <f ca="1">(TRUNC(PRODUCT($F$12:$F90),16))</f>
        <v>1.0403084874697199</v>
      </c>
      <c r="H91" s="14">
        <f t="shared" si="70"/>
        <v>1</v>
      </c>
      <c r="I91" s="14">
        <f t="shared" ca="1" si="71"/>
        <v>1.0403084899999999</v>
      </c>
      <c r="J91" s="13">
        <f t="shared" si="66"/>
        <v>2.5000000000000001E-2</v>
      </c>
      <c r="K91" s="29">
        <f t="shared" si="72"/>
        <v>44735</v>
      </c>
      <c r="L91" s="2">
        <f t="shared" si="73"/>
        <v>79</v>
      </c>
      <c r="M91" s="17">
        <f t="shared" si="74"/>
        <v>79</v>
      </c>
      <c r="N91" s="12">
        <f t="shared" si="75"/>
        <v>1.0077709770000001</v>
      </c>
      <c r="O91" s="12">
        <f t="shared" ca="1" si="76"/>
        <v>1.048392703</v>
      </c>
      <c r="P91" s="17">
        <f t="shared" si="77"/>
        <v>0</v>
      </c>
      <c r="Q91" s="14">
        <f t="shared" ca="1" si="78"/>
        <v>48.392702999999997</v>
      </c>
      <c r="R91" s="20">
        <f t="shared" si="63"/>
        <v>0</v>
      </c>
      <c r="S91" s="14">
        <f t="shared" si="79"/>
        <v>0</v>
      </c>
      <c r="T91" s="4" t="str">
        <f t="shared" si="80"/>
        <v>A+J=</v>
      </c>
      <c r="U91" s="29">
        <f t="shared" si="81"/>
        <v>45824</v>
      </c>
      <c r="V91" s="3"/>
      <c r="W91" s="4"/>
      <c r="X91" s="120"/>
      <c r="Y91" s="121"/>
      <c r="Z91" s="123"/>
      <c r="AA91" s="124"/>
      <c r="AB91" s="127"/>
      <c r="AC91" s="127"/>
      <c r="AD91" s="125"/>
      <c r="AE91" s="127"/>
      <c r="AF91" s="120"/>
      <c r="AG91" s="126"/>
      <c r="AH91" s="12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64"/>
        <v>44851</v>
      </c>
      <c r="B92" s="116">
        <f t="shared" ca="1" si="67"/>
        <v>1049.0279439999999</v>
      </c>
      <c r="C92" s="14">
        <f t="shared" si="68"/>
        <v>1000</v>
      </c>
      <c r="D92" s="95">
        <f t="shared" si="65"/>
        <v>44844</v>
      </c>
      <c r="E92" s="93">
        <f ca="1">IF(D92&lt;$B$1,VLOOKUP(D92,[1]DI!$A$4:$B$15000,2,FALSE),0)</f>
        <v>0.13650000000000001</v>
      </c>
      <c r="F92" s="14">
        <f t="shared" ca="1" si="69"/>
        <v>1.00050788</v>
      </c>
      <c r="G92" s="14">
        <f ca="1">(TRUNC(PRODUCT($F$12:$F91),16))</f>
        <v>1.0408368393443399</v>
      </c>
      <c r="H92" s="14">
        <f t="shared" si="70"/>
        <v>1</v>
      </c>
      <c r="I92" s="14">
        <f t="shared" ca="1" si="71"/>
        <v>1.0408368400000001</v>
      </c>
      <c r="J92" s="13">
        <f t="shared" si="66"/>
        <v>2.5000000000000001E-2</v>
      </c>
      <c r="K92" s="29">
        <f t="shared" si="72"/>
        <v>44735</v>
      </c>
      <c r="L92" s="2">
        <f t="shared" si="73"/>
        <v>80</v>
      </c>
      <c r="M92" s="17">
        <f t="shared" si="74"/>
        <v>80</v>
      </c>
      <c r="N92" s="12">
        <f t="shared" si="75"/>
        <v>1.007869729</v>
      </c>
      <c r="O92" s="12">
        <f t="shared" ca="1" si="76"/>
        <v>1.0490279440000001</v>
      </c>
      <c r="P92" s="17">
        <f t="shared" si="77"/>
        <v>0</v>
      </c>
      <c r="Q92" s="14">
        <f t="shared" ca="1" si="78"/>
        <v>49.027943999999998</v>
      </c>
      <c r="R92" s="20">
        <f t="shared" si="63"/>
        <v>0</v>
      </c>
      <c r="S92" s="14">
        <f t="shared" si="79"/>
        <v>0</v>
      </c>
      <c r="T92" s="4" t="str">
        <f t="shared" si="80"/>
        <v>A+J=</v>
      </c>
      <c r="U92" s="29">
        <f t="shared" si="81"/>
        <v>45824</v>
      </c>
      <c r="V92" s="3"/>
      <c r="W92" s="4"/>
      <c r="X92" s="120"/>
      <c r="Y92" s="121"/>
      <c r="Z92" s="123"/>
      <c r="AA92" s="124"/>
      <c r="AB92" s="127"/>
      <c r="AC92" s="127"/>
      <c r="AD92" s="125"/>
      <c r="AE92" s="127"/>
      <c r="AF92" s="120"/>
      <c r="AG92" s="126"/>
      <c r="AH92" s="12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64"/>
        <v>44852</v>
      </c>
      <c r="B93" s="116">
        <f t="shared" ca="1" si="67"/>
        <v>1049.6635719999999</v>
      </c>
      <c r="C93" s="14">
        <f t="shared" si="68"/>
        <v>1000</v>
      </c>
      <c r="D93" s="95">
        <f t="shared" si="65"/>
        <v>44845</v>
      </c>
      <c r="E93" s="93">
        <f ca="1">IF(D93&lt;$B$1,VLOOKUP(D93,[1]DI!$A$4:$B$15000,2,FALSE),0)</f>
        <v>0.13650000000000001</v>
      </c>
      <c r="F93" s="14">
        <f t="shared" ca="1" si="69"/>
        <v>1.00050788</v>
      </c>
      <c r="G93" s="14">
        <f ca="1">(TRUNC(PRODUCT($F$12:$F92),16))</f>
        <v>1.0413654595583</v>
      </c>
      <c r="H93" s="14">
        <f t="shared" si="70"/>
        <v>1</v>
      </c>
      <c r="I93" s="14">
        <f t="shared" ca="1" si="71"/>
        <v>1.04136546</v>
      </c>
      <c r="J93" s="13">
        <f t="shared" si="66"/>
        <v>2.5000000000000001E-2</v>
      </c>
      <c r="K93" s="29">
        <f t="shared" si="72"/>
        <v>44735</v>
      </c>
      <c r="L93" s="2">
        <f t="shared" si="73"/>
        <v>81</v>
      </c>
      <c r="M93" s="17">
        <f t="shared" si="74"/>
        <v>81</v>
      </c>
      <c r="N93" s="12">
        <f t="shared" si="75"/>
        <v>1.007968492</v>
      </c>
      <c r="O93" s="12">
        <f t="shared" ca="1" si="76"/>
        <v>1.049663572</v>
      </c>
      <c r="P93" s="17">
        <f t="shared" si="77"/>
        <v>0</v>
      </c>
      <c r="Q93" s="14">
        <f t="shared" ca="1" si="78"/>
        <v>49.663572000000002</v>
      </c>
      <c r="R93" s="20">
        <f t="shared" si="63"/>
        <v>0</v>
      </c>
      <c r="S93" s="14">
        <f t="shared" si="79"/>
        <v>0</v>
      </c>
      <c r="T93" s="4" t="str">
        <f t="shared" si="80"/>
        <v>A+J=</v>
      </c>
      <c r="U93" s="29">
        <f t="shared" si="81"/>
        <v>45824</v>
      </c>
      <c r="V93" s="3"/>
      <c r="W93" s="4"/>
      <c r="X93" s="120"/>
      <c r="Y93" s="121"/>
      <c r="Z93" s="123"/>
      <c r="AA93" s="124"/>
      <c r="AB93" s="127"/>
      <c r="AC93" s="127"/>
      <c r="AD93" s="125"/>
      <c r="AE93" s="127"/>
      <c r="AF93" s="120"/>
      <c r="AG93" s="126"/>
      <c r="AH93" s="12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64"/>
        <v>44853</v>
      </c>
      <c r="B94" s="116">
        <f t="shared" ca="1" si="67"/>
        <v>1050.299587</v>
      </c>
      <c r="C94" s="14">
        <f t="shared" si="68"/>
        <v>1000</v>
      </c>
      <c r="D94" s="95">
        <f t="shared" si="65"/>
        <v>44847</v>
      </c>
      <c r="E94" s="93">
        <f ca="1">IF(D94&lt;$B$1,VLOOKUP(D94,[1]DI!$A$4:$B$15000,2,FALSE),0)</f>
        <v>0.13650000000000001</v>
      </c>
      <c r="F94" s="14">
        <f t="shared" ca="1" si="69"/>
        <v>1.00050788</v>
      </c>
      <c r="G94" s="14">
        <f ca="1">(TRUNC(PRODUCT($F$12:$F93),16))</f>
        <v>1.0418943482478999</v>
      </c>
      <c r="H94" s="14">
        <f t="shared" si="70"/>
        <v>1</v>
      </c>
      <c r="I94" s="14">
        <f t="shared" ca="1" si="71"/>
        <v>1.04189435</v>
      </c>
      <c r="J94" s="13">
        <f t="shared" si="66"/>
        <v>2.5000000000000001E-2</v>
      </c>
      <c r="K94" s="29">
        <f t="shared" si="72"/>
        <v>44735</v>
      </c>
      <c r="L94" s="2">
        <f t="shared" si="73"/>
        <v>82</v>
      </c>
      <c r="M94" s="17">
        <f t="shared" si="74"/>
        <v>82</v>
      </c>
      <c r="N94" s="12">
        <f t="shared" si="75"/>
        <v>1.0080672639999999</v>
      </c>
      <c r="O94" s="12">
        <f t="shared" ca="1" si="76"/>
        <v>1.050299587</v>
      </c>
      <c r="P94" s="17">
        <f t="shared" si="77"/>
        <v>0</v>
      </c>
      <c r="Q94" s="14">
        <f t="shared" ca="1" si="78"/>
        <v>50.299587000000002</v>
      </c>
      <c r="R94" s="20">
        <f t="shared" si="63"/>
        <v>0</v>
      </c>
      <c r="S94" s="14">
        <f t="shared" si="79"/>
        <v>0</v>
      </c>
      <c r="T94" s="4" t="str">
        <f t="shared" si="80"/>
        <v>A+J=</v>
      </c>
      <c r="U94" s="29">
        <f t="shared" si="81"/>
        <v>45824</v>
      </c>
      <c r="V94" s="3"/>
      <c r="W94" s="4"/>
      <c r="X94" s="120"/>
      <c r="Y94" s="121"/>
      <c r="Z94" s="123"/>
      <c r="AA94" s="124"/>
      <c r="AB94" s="127"/>
      <c r="AC94" s="127"/>
      <c r="AD94" s="125"/>
      <c r="AE94" s="127"/>
      <c r="AF94" s="120"/>
      <c r="AG94" s="126"/>
      <c r="AH94" s="12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64"/>
        <v>44854</v>
      </c>
      <c r="B95" s="116">
        <f t="shared" ca="1" si="67"/>
        <v>1050.935988</v>
      </c>
      <c r="C95" s="14">
        <f t="shared" si="68"/>
        <v>1000</v>
      </c>
      <c r="D95" s="95">
        <f t="shared" si="65"/>
        <v>44848</v>
      </c>
      <c r="E95" s="93">
        <f ca="1">IF(D95&lt;$B$1,VLOOKUP(D95,[1]DI!$A$4:$B$15000,2,FALSE),0)</f>
        <v>0.13650000000000001</v>
      </c>
      <c r="F95" s="14">
        <f t="shared" ca="1" si="69"/>
        <v>1.00050788</v>
      </c>
      <c r="G95" s="14">
        <f ca="1">(TRUNC(PRODUCT($F$12:$F94),16))</f>
        <v>1.0424235055494899</v>
      </c>
      <c r="H95" s="14">
        <f t="shared" si="70"/>
        <v>1</v>
      </c>
      <c r="I95" s="14">
        <f t="shared" ca="1" si="71"/>
        <v>1.0424235100000001</v>
      </c>
      <c r="J95" s="13">
        <f t="shared" si="66"/>
        <v>2.5000000000000001E-2</v>
      </c>
      <c r="K95" s="29">
        <f t="shared" si="72"/>
        <v>44735</v>
      </c>
      <c r="L95" s="2">
        <f t="shared" si="73"/>
        <v>83</v>
      </c>
      <c r="M95" s="17">
        <f t="shared" si="74"/>
        <v>83</v>
      </c>
      <c r="N95" s="12">
        <f t="shared" si="75"/>
        <v>1.0081660459999999</v>
      </c>
      <c r="O95" s="12">
        <f t="shared" ca="1" si="76"/>
        <v>1.050935988</v>
      </c>
      <c r="P95" s="17">
        <f t="shared" si="77"/>
        <v>0</v>
      </c>
      <c r="Q95" s="14">
        <f t="shared" ca="1" si="78"/>
        <v>50.935988000000002</v>
      </c>
      <c r="R95" s="20">
        <f t="shared" si="63"/>
        <v>0</v>
      </c>
      <c r="S95" s="14">
        <f t="shared" si="79"/>
        <v>0</v>
      </c>
      <c r="T95" s="4" t="str">
        <f t="shared" si="80"/>
        <v>A+J=</v>
      </c>
      <c r="U95" s="29">
        <f t="shared" si="81"/>
        <v>45824</v>
      </c>
      <c r="V95" s="3"/>
      <c r="W95" s="4"/>
      <c r="X95" s="120"/>
      <c r="Y95" s="121"/>
      <c r="Z95" s="123"/>
      <c r="AA95" s="124"/>
      <c r="AB95" s="127"/>
      <c r="AC95" s="127"/>
      <c r="AD95" s="125"/>
      <c r="AE95" s="127"/>
      <c r="AF95" s="120"/>
      <c r="AG95" s="126"/>
      <c r="AH95" s="12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64"/>
        <v>44855</v>
      </c>
      <c r="B96" s="116">
        <f t="shared" ca="1" si="67"/>
        <v>1051.57276699</v>
      </c>
      <c r="C96" s="14">
        <f t="shared" si="68"/>
        <v>1000</v>
      </c>
      <c r="D96" s="95">
        <f t="shared" si="65"/>
        <v>44851</v>
      </c>
      <c r="E96" s="93">
        <f ca="1">IF(D96&lt;$B$1,VLOOKUP(D96,[1]DI!$A$4:$B$15000,2,FALSE),0)</f>
        <v>0.13650000000000001</v>
      </c>
      <c r="F96" s="14">
        <f t="shared" ca="1" si="69"/>
        <v>1.00050788</v>
      </c>
      <c r="G96" s="14">
        <f ca="1">(TRUNC(PRODUCT($F$12:$F95),16))</f>
        <v>1.0429529315994901</v>
      </c>
      <c r="H96" s="14">
        <f t="shared" si="70"/>
        <v>1</v>
      </c>
      <c r="I96" s="14">
        <f t="shared" ca="1" si="71"/>
        <v>1.04295293</v>
      </c>
      <c r="J96" s="13">
        <f t="shared" si="66"/>
        <v>2.5000000000000001E-2</v>
      </c>
      <c r="K96" s="29">
        <f t="shared" si="72"/>
        <v>44735</v>
      </c>
      <c r="L96" s="2">
        <f t="shared" si="73"/>
        <v>84</v>
      </c>
      <c r="M96" s="17">
        <f t="shared" si="74"/>
        <v>84</v>
      </c>
      <c r="N96" s="12">
        <f t="shared" si="75"/>
        <v>1.0082648380000001</v>
      </c>
      <c r="O96" s="12">
        <f t="shared" ca="1" si="76"/>
        <v>1.0515727669999999</v>
      </c>
      <c r="P96" s="17">
        <f t="shared" si="77"/>
        <v>0</v>
      </c>
      <c r="Q96" s="14">
        <f t="shared" ca="1" si="78"/>
        <v>51.572766989999998</v>
      </c>
      <c r="R96" s="20">
        <f t="shared" si="63"/>
        <v>0</v>
      </c>
      <c r="S96" s="14">
        <f t="shared" si="79"/>
        <v>0</v>
      </c>
      <c r="T96" s="4" t="str">
        <f t="shared" si="80"/>
        <v>A+J=</v>
      </c>
      <c r="U96" s="29">
        <f t="shared" si="81"/>
        <v>45824</v>
      </c>
      <c r="V96" s="3"/>
      <c r="W96" s="4"/>
      <c r="X96" s="120"/>
      <c r="Y96" s="121"/>
      <c r="Z96" s="123"/>
      <c r="AA96" s="124"/>
      <c r="AB96" s="127"/>
      <c r="AC96" s="127"/>
      <c r="AD96" s="125"/>
      <c r="AE96" s="127"/>
      <c r="AF96" s="120"/>
      <c r="AG96" s="126"/>
      <c r="AH96" s="12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64"/>
        <v>44858</v>
      </c>
      <c r="B97" s="116">
        <f t="shared" ca="1" si="67"/>
        <v>1052.209942</v>
      </c>
      <c r="C97" s="14">
        <f t="shared" si="68"/>
        <v>1000</v>
      </c>
      <c r="D97" s="95">
        <f t="shared" si="65"/>
        <v>44852</v>
      </c>
      <c r="E97" s="93">
        <f ca="1">IF(D97&lt;$B$1,VLOOKUP(D97,[1]DI!$A$4:$B$15000,2,FALSE),0)</f>
        <v>0.13650000000000001</v>
      </c>
      <c r="F97" s="14">
        <f t="shared" ca="1" si="69"/>
        <v>1.00050788</v>
      </c>
      <c r="G97" s="14">
        <f ca="1">(TRUNC(PRODUCT($F$12:$F96),16))</f>
        <v>1.0434826265343899</v>
      </c>
      <c r="H97" s="14">
        <f t="shared" si="70"/>
        <v>1</v>
      </c>
      <c r="I97" s="14">
        <f t="shared" ca="1" si="71"/>
        <v>1.04348263</v>
      </c>
      <c r="J97" s="13">
        <f t="shared" si="66"/>
        <v>2.5000000000000001E-2</v>
      </c>
      <c r="K97" s="29">
        <f t="shared" si="72"/>
        <v>44735</v>
      </c>
      <c r="L97" s="2">
        <f t="shared" si="73"/>
        <v>85</v>
      </c>
      <c r="M97" s="17">
        <f t="shared" si="74"/>
        <v>85</v>
      </c>
      <c r="N97" s="12">
        <f t="shared" si="75"/>
        <v>1.0083636389999999</v>
      </c>
      <c r="O97" s="12">
        <f t="shared" ca="1" si="76"/>
        <v>1.052209942</v>
      </c>
      <c r="P97" s="17">
        <f t="shared" si="77"/>
        <v>0</v>
      </c>
      <c r="Q97" s="14">
        <f t="shared" ca="1" si="78"/>
        <v>52.209941999999998</v>
      </c>
      <c r="R97" s="20">
        <f t="shared" si="63"/>
        <v>0</v>
      </c>
      <c r="S97" s="14">
        <f t="shared" si="79"/>
        <v>0</v>
      </c>
      <c r="T97" s="4" t="str">
        <f t="shared" si="80"/>
        <v>A+J=</v>
      </c>
      <c r="U97" s="29">
        <f t="shared" si="81"/>
        <v>45824</v>
      </c>
      <c r="V97" s="3"/>
      <c r="W97" s="4"/>
      <c r="X97" s="120"/>
      <c r="Y97" s="121"/>
      <c r="Z97" s="123"/>
      <c r="AA97" s="124"/>
      <c r="AB97" s="123"/>
      <c r="AC97" s="128"/>
      <c r="AD97" s="129"/>
      <c r="AE97" s="123"/>
      <c r="AF97" s="120"/>
      <c r="AG97" s="126"/>
      <c r="AH97" s="130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64"/>
        <v>44859</v>
      </c>
      <c r="B98" s="116">
        <f t="shared" ca="1" si="67"/>
        <v>1052.8474940000001</v>
      </c>
      <c r="C98" s="14">
        <f t="shared" si="68"/>
        <v>1000</v>
      </c>
      <c r="D98" s="95">
        <f t="shared" si="65"/>
        <v>44853</v>
      </c>
      <c r="E98" s="93">
        <f ca="1">IF(D98&lt;$B$1,VLOOKUP(D98,[1]DI!$A$4:$B$15000,2,FALSE),0)</f>
        <v>0.13650000000000001</v>
      </c>
      <c r="F98" s="14">
        <f t="shared" ca="1" si="69"/>
        <v>1.00050788</v>
      </c>
      <c r="G98" s="14">
        <f ca="1">(TRUNC(PRODUCT($F$12:$F97),16))</f>
        <v>1.04401259049076</v>
      </c>
      <c r="H98" s="14">
        <f t="shared" si="70"/>
        <v>1</v>
      </c>
      <c r="I98" s="14">
        <f t="shared" ca="1" si="71"/>
        <v>1.0440125899999999</v>
      </c>
      <c r="J98" s="13">
        <f t="shared" si="66"/>
        <v>2.5000000000000001E-2</v>
      </c>
      <c r="K98" s="29">
        <f t="shared" si="72"/>
        <v>44735</v>
      </c>
      <c r="L98" s="2">
        <f t="shared" si="73"/>
        <v>86</v>
      </c>
      <c r="M98" s="17">
        <f t="shared" si="74"/>
        <v>86</v>
      </c>
      <c r="N98" s="12">
        <f t="shared" si="75"/>
        <v>1.0084624499999999</v>
      </c>
      <c r="O98" s="12">
        <f t="shared" ca="1" si="76"/>
        <v>1.0528474940000001</v>
      </c>
      <c r="P98" s="17">
        <f t="shared" si="77"/>
        <v>0</v>
      </c>
      <c r="Q98" s="14">
        <f t="shared" ca="1" si="78"/>
        <v>52.847493999999998</v>
      </c>
      <c r="R98" s="20">
        <f t="shared" si="63"/>
        <v>0</v>
      </c>
      <c r="S98" s="14">
        <f t="shared" si="79"/>
        <v>0</v>
      </c>
      <c r="T98" s="4" t="str">
        <f t="shared" si="80"/>
        <v>A+J=</v>
      </c>
      <c r="U98" s="29">
        <f t="shared" si="81"/>
        <v>45824</v>
      </c>
      <c r="V98" s="3"/>
      <c r="W98" s="4"/>
      <c r="X98" s="120"/>
      <c r="Y98" s="121"/>
      <c r="Z98" s="123"/>
      <c r="AA98" s="124"/>
      <c r="AB98" s="123"/>
      <c r="AC98" s="128"/>
      <c r="AD98" s="129"/>
      <c r="AE98" s="123"/>
      <c r="AF98" s="120"/>
      <c r="AG98" s="126"/>
      <c r="AH98" s="130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64"/>
        <v>44860</v>
      </c>
      <c r="B99" s="116">
        <f t="shared" ca="1" si="67"/>
        <v>1053.4854330000001</v>
      </c>
      <c r="C99" s="14">
        <f t="shared" si="68"/>
        <v>1000</v>
      </c>
      <c r="D99" s="95">
        <f t="shared" si="65"/>
        <v>44854</v>
      </c>
      <c r="E99" s="93">
        <f ca="1">IF(D99&lt;$B$1,VLOOKUP(D99,[1]DI!$A$4:$B$15000,2,FALSE),0)</f>
        <v>0.13650000000000001</v>
      </c>
      <c r="F99" s="14">
        <f t="shared" ca="1" si="69"/>
        <v>1.00050788</v>
      </c>
      <c r="G99" s="14">
        <f ca="1">(TRUNC(PRODUCT($F$12:$F98),16))</f>
        <v>1.0445428236052099</v>
      </c>
      <c r="H99" s="14">
        <f t="shared" si="70"/>
        <v>1</v>
      </c>
      <c r="I99" s="14">
        <f t="shared" ca="1" si="71"/>
        <v>1.04454282</v>
      </c>
      <c r="J99" s="13">
        <f t="shared" si="66"/>
        <v>2.5000000000000001E-2</v>
      </c>
      <c r="K99" s="29">
        <f t="shared" si="72"/>
        <v>44735</v>
      </c>
      <c r="L99" s="2">
        <f t="shared" si="73"/>
        <v>87</v>
      </c>
      <c r="M99" s="17">
        <f t="shared" si="74"/>
        <v>87</v>
      </c>
      <c r="N99" s="12">
        <f t="shared" si="75"/>
        <v>1.00856127</v>
      </c>
      <c r="O99" s="12">
        <f t="shared" ca="1" si="76"/>
        <v>1.0534854330000001</v>
      </c>
      <c r="P99" s="17">
        <f t="shared" si="77"/>
        <v>0</v>
      </c>
      <c r="Q99" s="14">
        <f t="shared" ca="1" si="78"/>
        <v>53.485433</v>
      </c>
      <c r="R99" s="20">
        <f t="shared" si="63"/>
        <v>0</v>
      </c>
      <c r="S99" s="14">
        <f t="shared" si="79"/>
        <v>0</v>
      </c>
      <c r="T99" s="4" t="str">
        <f t="shared" si="80"/>
        <v>A+J=</v>
      </c>
      <c r="U99" s="29">
        <f t="shared" si="81"/>
        <v>45824</v>
      </c>
      <c r="V99" s="3"/>
      <c r="W99" s="4"/>
      <c r="X99" s="120"/>
      <c r="Y99" s="121"/>
      <c r="Z99" s="123"/>
      <c r="AA99" s="124"/>
      <c r="AB99" s="123"/>
      <c r="AC99" s="128"/>
      <c r="AD99" s="129"/>
      <c r="AE99" s="123"/>
      <c r="AF99" s="120"/>
      <c r="AG99" s="126"/>
      <c r="AH99" s="130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64"/>
        <v>44861</v>
      </c>
      <c r="B100" s="116">
        <f t="shared" ca="1" si="67"/>
        <v>1054.123771</v>
      </c>
      <c r="C100" s="14">
        <f t="shared" si="68"/>
        <v>1000</v>
      </c>
      <c r="D100" s="95">
        <f t="shared" si="65"/>
        <v>44855</v>
      </c>
      <c r="E100" s="93">
        <f ca="1">IF(D100&lt;$B$1,VLOOKUP(D100,[1]DI!$A$4:$B$15000,2,FALSE),0)</f>
        <v>0.13650000000000001</v>
      </c>
      <c r="F100" s="14">
        <f t="shared" ca="1" si="69"/>
        <v>1.00050788</v>
      </c>
      <c r="G100" s="14">
        <f ca="1">(TRUNC(PRODUCT($F$12:$F99),16))</f>
        <v>1.04507332601447</v>
      </c>
      <c r="H100" s="14">
        <f t="shared" si="70"/>
        <v>1</v>
      </c>
      <c r="I100" s="14">
        <f t="shared" ca="1" si="71"/>
        <v>1.0450733299999999</v>
      </c>
      <c r="J100" s="13">
        <f t="shared" si="66"/>
        <v>2.5000000000000001E-2</v>
      </c>
      <c r="K100" s="29">
        <f t="shared" si="72"/>
        <v>44735</v>
      </c>
      <c r="L100" s="2">
        <f t="shared" si="73"/>
        <v>88</v>
      </c>
      <c r="M100" s="17">
        <f t="shared" si="74"/>
        <v>88</v>
      </c>
      <c r="N100" s="12">
        <f t="shared" si="75"/>
        <v>1.008660101</v>
      </c>
      <c r="O100" s="12">
        <f t="shared" ca="1" si="76"/>
        <v>1.054123771</v>
      </c>
      <c r="P100" s="17">
        <f t="shared" si="77"/>
        <v>0</v>
      </c>
      <c r="Q100" s="14">
        <f t="shared" ca="1" si="78"/>
        <v>54.123770999999998</v>
      </c>
      <c r="R100" s="20">
        <f t="shared" si="63"/>
        <v>0</v>
      </c>
      <c r="S100" s="14">
        <f t="shared" si="79"/>
        <v>0</v>
      </c>
      <c r="T100" s="4" t="str">
        <f t="shared" si="80"/>
        <v>A+J=</v>
      </c>
      <c r="U100" s="29">
        <f t="shared" si="81"/>
        <v>45824</v>
      </c>
      <c r="V100" s="3"/>
      <c r="W100" s="4"/>
      <c r="X100" s="120"/>
      <c r="Y100" s="121"/>
      <c r="Z100" s="123"/>
      <c r="AA100" s="124"/>
      <c r="AB100" s="123"/>
      <c r="AC100" s="128"/>
      <c r="AD100" s="129"/>
      <c r="AE100" s="123"/>
      <c r="AF100" s="120"/>
      <c r="AG100" s="126"/>
      <c r="AH100" s="130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64"/>
        <v>44862</v>
      </c>
      <c r="B101" s="116">
        <f t="shared" ca="1" si="67"/>
        <v>1054.7624849900001</v>
      </c>
      <c r="C101" s="14">
        <f t="shared" si="68"/>
        <v>1000</v>
      </c>
      <c r="D101" s="95">
        <f t="shared" si="65"/>
        <v>44858</v>
      </c>
      <c r="E101" s="93">
        <f ca="1">IF(D101&lt;$B$1,VLOOKUP(D101,[1]DI!$A$4:$B$15000,2,FALSE),0)</f>
        <v>0.13650000000000001</v>
      </c>
      <c r="F101" s="14">
        <f t="shared" ca="1" si="69"/>
        <v>1.00050788</v>
      </c>
      <c r="G101" s="14">
        <f ca="1">(TRUNC(PRODUCT($F$12:$F100),16))</f>
        <v>1.0456040978552801</v>
      </c>
      <c r="H101" s="14">
        <f t="shared" si="70"/>
        <v>1</v>
      </c>
      <c r="I101" s="14">
        <f t="shared" ca="1" si="71"/>
        <v>1.0456041</v>
      </c>
      <c r="J101" s="13">
        <f t="shared" si="66"/>
        <v>2.5000000000000001E-2</v>
      </c>
      <c r="K101" s="29">
        <f t="shared" si="72"/>
        <v>44735</v>
      </c>
      <c r="L101" s="2">
        <f t="shared" si="73"/>
        <v>89</v>
      </c>
      <c r="M101" s="17">
        <f t="shared" si="74"/>
        <v>89</v>
      </c>
      <c r="N101" s="12">
        <f t="shared" si="75"/>
        <v>1.008758941</v>
      </c>
      <c r="O101" s="12">
        <f t="shared" ca="1" si="76"/>
        <v>1.0547624849999999</v>
      </c>
      <c r="P101" s="17">
        <f t="shared" si="77"/>
        <v>0</v>
      </c>
      <c r="Q101" s="14">
        <f t="shared" ca="1" si="78"/>
        <v>54.762484989999997</v>
      </c>
      <c r="R101" s="20">
        <f t="shared" si="63"/>
        <v>0</v>
      </c>
      <c r="S101" s="14">
        <f t="shared" si="79"/>
        <v>0</v>
      </c>
      <c r="T101" s="4" t="str">
        <f t="shared" si="80"/>
        <v>A+J=</v>
      </c>
      <c r="U101" s="29">
        <f t="shared" si="81"/>
        <v>45824</v>
      </c>
      <c r="V101" s="3"/>
      <c r="W101" s="4"/>
      <c r="X101" s="120"/>
      <c r="Y101" s="121"/>
      <c r="Z101" s="123"/>
      <c r="AA101" s="124"/>
      <c r="AB101" s="123"/>
      <c r="AC101" s="128"/>
      <c r="AD101" s="129"/>
      <c r="AE101" s="123"/>
      <c r="AF101" s="120"/>
      <c r="AG101" s="126"/>
      <c r="AH101" s="130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64"/>
        <v>44865</v>
      </c>
      <c r="B102" s="116">
        <f t="shared" ca="1" si="67"/>
        <v>1055.4015850000001</v>
      </c>
      <c r="C102" s="14">
        <f t="shared" si="68"/>
        <v>1000</v>
      </c>
      <c r="D102" s="95">
        <f t="shared" si="65"/>
        <v>44859</v>
      </c>
      <c r="E102" s="93">
        <f ca="1">IF(D102&lt;$B$1,VLOOKUP(D102,[1]DI!$A$4:$B$15000,2,FALSE),0)</f>
        <v>0.13650000000000001</v>
      </c>
      <c r="F102" s="14">
        <f t="shared" ca="1" si="69"/>
        <v>1.00050788</v>
      </c>
      <c r="G102" s="14">
        <f ca="1">(TRUNC(PRODUCT($F$12:$F101),16))</f>
        <v>1.0461351392645</v>
      </c>
      <c r="H102" s="14">
        <f t="shared" si="70"/>
        <v>1</v>
      </c>
      <c r="I102" s="14">
        <f t="shared" ca="1" si="71"/>
        <v>1.0461351400000001</v>
      </c>
      <c r="J102" s="13">
        <f t="shared" si="66"/>
        <v>2.5000000000000001E-2</v>
      </c>
      <c r="K102" s="29">
        <f t="shared" si="72"/>
        <v>44735</v>
      </c>
      <c r="L102" s="2">
        <f t="shared" si="73"/>
        <v>90</v>
      </c>
      <c r="M102" s="17">
        <f t="shared" si="74"/>
        <v>90</v>
      </c>
      <c r="N102" s="12">
        <f t="shared" si="75"/>
        <v>1.00885779</v>
      </c>
      <c r="O102" s="12">
        <f t="shared" ca="1" si="76"/>
        <v>1.055401585</v>
      </c>
      <c r="P102" s="17">
        <f t="shared" si="77"/>
        <v>0</v>
      </c>
      <c r="Q102" s="14">
        <f t="shared" ca="1" si="78"/>
        <v>55.401584999999997</v>
      </c>
      <c r="R102" s="20">
        <f t="shared" si="63"/>
        <v>0</v>
      </c>
      <c r="S102" s="14">
        <f t="shared" si="79"/>
        <v>0</v>
      </c>
      <c r="T102" s="4" t="str">
        <f t="shared" si="80"/>
        <v>A+J=</v>
      </c>
      <c r="U102" s="29">
        <f t="shared" si="81"/>
        <v>45824</v>
      </c>
      <c r="V102" s="3"/>
      <c r="W102" s="4"/>
      <c r="X102" s="120"/>
      <c r="Y102" s="121"/>
      <c r="Z102" s="123"/>
      <c r="AA102" s="124"/>
      <c r="AB102" s="123"/>
      <c r="AC102" s="128"/>
      <c r="AD102" s="129"/>
      <c r="AE102" s="123"/>
      <c r="AF102" s="120"/>
      <c r="AG102" s="126"/>
      <c r="AH102" s="130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64"/>
        <v>44866</v>
      </c>
      <c r="B103" s="116">
        <f t="shared" ca="1" si="67"/>
        <v>1056.0410750000001</v>
      </c>
      <c r="C103" s="14">
        <f t="shared" si="68"/>
        <v>1000</v>
      </c>
      <c r="D103" s="95">
        <f t="shared" si="65"/>
        <v>44860</v>
      </c>
      <c r="E103" s="93">
        <f ca="1">IF(D103&lt;$B$1,VLOOKUP(D103,[1]DI!$A$4:$B$15000,2,FALSE),0)</f>
        <v>0.13650000000000001</v>
      </c>
      <c r="F103" s="14">
        <f t="shared" ca="1" si="69"/>
        <v>1.00050788</v>
      </c>
      <c r="G103" s="14">
        <f ca="1">(TRUNC(PRODUCT($F$12:$F102),16))</f>
        <v>1.0466664503790299</v>
      </c>
      <c r="H103" s="14">
        <f t="shared" si="70"/>
        <v>1</v>
      </c>
      <c r="I103" s="14">
        <f t="shared" ca="1" si="71"/>
        <v>1.04666645</v>
      </c>
      <c r="J103" s="13">
        <f t="shared" si="66"/>
        <v>2.5000000000000001E-2</v>
      </c>
      <c r="K103" s="29">
        <f t="shared" si="72"/>
        <v>44735</v>
      </c>
      <c r="L103" s="2">
        <f t="shared" si="73"/>
        <v>91</v>
      </c>
      <c r="M103" s="17">
        <f t="shared" si="74"/>
        <v>91</v>
      </c>
      <c r="N103" s="12">
        <f t="shared" si="75"/>
        <v>1.00895665</v>
      </c>
      <c r="O103" s="12">
        <f t="shared" ca="1" si="76"/>
        <v>1.056041075</v>
      </c>
      <c r="P103" s="17">
        <f t="shared" si="77"/>
        <v>0</v>
      </c>
      <c r="Q103" s="14">
        <f t="shared" ca="1" si="78"/>
        <v>56.041074999999999</v>
      </c>
      <c r="R103" s="20">
        <f t="shared" si="63"/>
        <v>0</v>
      </c>
      <c r="S103" s="14">
        <f t="shared" si="79"/>
        <v>0</v>
      </c>
      <c r="T103" s="4" t="str">
        <f t="shared" si="80"/>
        <v>A+J=</v>
      </c>
      <c r="U103" s="29">
        <f t="shared" si="81"/>
        <v>45824</v>
      </c>
      <c r="V103" s="3"/>
      <c r="W103" s="4"/>
      <c r="X103" s="120"/>
      <c r="Y103" s="121"/>
      <c r="Z103" s="123"/>
      <c r="AA103" s="124"/>
      <c r="AB103" s="123"/>
      <c r="AC103" s="128"/>
      <c r="AD103" s="129"/>
      <c r="AE103" s="123"/>
      <c r="AF103" s="120"/>
      <c r="AG103" s="126"/>
      <c r="AH103" s="130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64"/>
        <v>44868</v>
      </c>
      <c r="B104" s="116">
        <f t="shared" ca="1" si="67"/>
        <v>1056.6809519999999</v>
      </c>
      <c r="C104" s="14">
        <f t="shared" si="68"/>
        <v>1000</v>
      </c>
      <c r="D104" s="95">
        <f t="shared" si="65"/>
        <v>44861</v>
      </c>
      <c r="E104" s="93">
        <f ca="1">IF(D104&lt;$B$1,VLOOKUP(D104,[1]DI!$A$4:$B$15000,2,FALSE),0)</f>
        <v>0.13650000000000001</v>
      </c>
      <c r="F104" s="14">
        <f t="shared" ca="1" si="69"/>
        <v>1.00050788</v>
      </c>
      <c r="G104" s="14">
        <f ca="1">(TRUNC(PRODUCT($F$12:$F103),16))</f>
        <v>1.04719803133585</v>
      </c>
      <c r="H104" s="14">
        <f t="shared" si="70"/>
        <v>1</v>
      </c>
      <c r="I104" s="14">
        <f t="shared" ca="1" si="71"/>
        <v>1.0471980299999999</v>
      </c>
      <c r="J104" s="13">
        <f t="shared" si="66"/>
        <v>2.5000000000000001E-2</v>
      </c>
      <c r="K104" s="29">
        <f t="shared" si="72"/>
        <v>44735</v>
      </c>
      <c r="L104" s="2">
        <f t="shared" si="73"/>
        <v>92</v>
      </c>
      <c r="M104" s="17">
        <f t="shared" si="74"/>
        <v>92</v>
      </c>
      <c r="N104" s="12">
        <f t="shared" si="75"/>
        <v>1.0090555189999999</v>
      </c>
      <c r="O104" s="12">
        <f t="shared" ca="1" si="76"/>
        <v>1.056680952</v>
      </c>
      <c r="P104" s="17">
        <f t="shared" si="77"/>
        <v>0</v>
      </c>
      <c r="Q104" s="14">
        <f t="shared" ca="1" si="78"/>
        <v>56.680951999999998</v>
      </c>
      <c r="R104" s="20">
        <f t="shared" si="63"/>
        <v>0</v>
      </c>
      <c r="S104" s="14">
        <f t="shared" si="79"/>
        <v>0</v>
      </c>
      <c r="T104" s="4" t="str">
        <f t="shared" si="80"/>
        <v>A+J=</v>
      </c>
      <c r="U104" s="29">
        <f t="shared" si="81"/>
        <v>45824</v>
      </c>
      <c r="V104" s="3"/>
      <c r="W104" s="11"/>
      <c r="X104" s="120"/>
      <c r="Y104" s="121"/>
      <c r="Z104" s="123"/>
      <c r="AA104" s="124"/>
      <c r="AB104" s="123"/>
      <c r="AC104" s="128"/>
      <c r="AD104" s="129"/>
      <c r="AE104" s="123"/>
      <c r="AF104" s="120"/>
      <c r="AG104" s="126"/>
      <c r="AH104" s="130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64"/>
        <v>44869</v>
      </c>
      <c r="B105" s="116">
        <f t="shared" ca="1" si="67"/>
        <v>1057.3212149999999</v>
      </c>
      <c r="C105" s="14">
        <f t="shared" si="68"/>
        <v>1000</v>
      </c>
      <c r="D105" s="95">
        <f t="shared" si="65"/>
        <v>44862</v>
      </c>
      <c r="E105" s="93">
        <f ca="1">IF(D105&lt;$B$1,VLOOKUP(D105,[1]DI!$A$4:$B$15000,2,FALSE),0)</f>
        <v>0.13650000000000001</v>
      </c>
      <c r="F105" s="14">
        <f t="shared" ca="1" si="69"/>
        <v>1.00050788</v>
      </c>
      <c r="G105" s="14">
        <f ca="1">(TRUNC(PRODUCT($F$12:$F104),16))</f>
        <v>1.047729882272</v>
      </c>
      <c r="H105" s="14">
        <f t="shared" si="70"/>
        <v>1</v>
      </c>
      <c r="I105" s="14">
        <f t="shared" ca="1" si="71"/>
        <v>1.0477298799999999</v>
      </c>
      <c r="J105" s="13">
        <f t="shared" si="66"/>
        <v>2.5000000000000001E-2</v>
      </c>
      <c r="K105" s="29">
        <f t="shared" si="72"/>
        <v>44735</v>
      </c>
      <c r="L105" s="2">
        <f t="shared" si="73"/>
        <v>93</v>
      </c>
      <c r="M105" s="17">
        <f t="shared" si="74"/>
        <v>93</v>
      </c>
      <c r="N105" s="12">
        <f t="shared" si="75"/>
        <v>1.0091543970000001</v>
      </c>
      <c r="O105" s="12">
        <f t="shared" ca="1" si="76"/>
        <v>1.057321215</v>
      </c>
      <c r="P105" s="17">
        <f t="shared" si="77"/>
        <v>0</v>
      </c>
      <c r="Q105" s="14">
        <f t="shared" ca="1" si="78"/>
        <v>57.321215000000002</v>
      </c>
      <c r="R105" s="20">
        <f t="shared" si="63"/>
        <v>0</v>
      </c>
      <c r="S105" s="14">
        <f t="shared" si="79"/>
        <v>0</v>
      </c>
      <c r="T105" s="4" t="str">
        <f t="shared" si="80"/>
        <v>A+J=</v>
      </c>
      <c r="U105" s="29">
        <f t="shared" si="81"/>
        <v>45824</v>
      </c>
      <c r="V105" s="3"/>
      <c r="W105" s="4"/>
      <c r="X105" s="120"/>
      <c r="Y105" s="121"/>
      <c r="Z105" s="123"/>
      <c r="AA105" s="124"/>
      <c r="AB105" s="123"/>
      <c r="AC105" s="128"/>
      <c r="AD105" s="129"/>
      <c r="AE105" s="123"/>
      <c r="AF105" s="120"/>
      <c r="AG105" s="126"/>
      <c r="AH105" s="130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64"/>
        <v>44872</v>
      </c>
      <c r="B106" s="116">
        <f t="shared" ca="1" si="67"/>
        <v>1057.9618680000001</v>
      </c>
      <c r="C106" s="14">
        <f t="shared" si="68"/>
        <v>1000</v>
      </c>
      <c r="D106" s="95">
        <f t="shared" si="65"/>
        <v>44865</v>
      </c>
      <c r="E106" s="93">
        <f ca="1">IF(D106&lt;$B$1,VLOOKUP(D106,[1]DI!$A$4:$B$15000,2,FALSE),0)</f>
        <v>0.13650000000000001</v>
      </c>
      <c r="F106" s="14">
        <f t="shared" ca="1" si="69"/>
        <v>1.00050788</v>
      </c>
      <c r="G106" s="14">
        <f ca="1">(TRUNC(PRODUCT($F$12:$F105),16))</f>
        <v>1.0482620033246099</v>
      </c>
      <c r="H106" s="14">
        <f t="shared" si="70"/>
        <v>1</v>
      </c>
      <c r="I106" s="14">
        <f t="shared" ca="1" si="71"/>
        <v>1.048262</v>
      </c>
      <c r="J106" s="13">
        <f t="shared" si="66"/>
        <v>2.5000000000000001E-2</v>
      </c>
      <c r="K106" s="29">
        <f t="shared" si="72"/>
        <v>44735</v>
      </c>
      <c r="L106" s="2">
        <f t="shared" si="73"/>
        <v>94</v>
      </c>
      <c r="M106" s="17">
        <f t="shared" si="74"/>
        <v>94</v>
      </c>
      <c r="N106" s="12">
        <f t="shared" si="75"/>
        <v>1.0092532860000001</v>
      </c>
      <c r="O106" s="12">
        <f t="shared" ca="1" si="76"/>
        <v>1.057961868</v>
      </c>
      <c r="P106" s="17">
        <f t="shared" si="77"/>
        <v>0</v>
      </c>
      <c r="Q106" s="14">
        <f t="shared" ca="1" si="78"/>
        <v>57.961868000000003</v>
      </c>
      <c r="R106" s="20">
        <f t="shared" si="63"/>
        <v>0</v>
      </c>
      <c r="S106" s="14">
        <f t="shared" si="79"/>
        <v>0</v>
      </c>
      <c r="T106" s="4" t="str">
        <f t="shared" si="80"/>
        <v>A+J=</v>
      </c>
      <c r="U106" s="29">
        <f t="shared" si="81"/>
        <v>45824</v>
      </c>
      <c r="V106" s="3"/>
      <c r="W106" s="4"/>
      <c r="X106" s="120"/>
      <c r="Y106" s="121"/>
      <c r="Z106" s="123"/>
      <c r="AA106" s="124"/>
      <c r="AB106" s="123"/>
      <c r="AC106" s="128"/>
      <c r="AD106" s="129"/>
      <c r="AE106" s="123"/>
      <c r="AF106" s="120"/>
      <c r="AG106" s="126"/>
      <c r="AH106" s="130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64"/>
        <v>44873</v>
      </c>
      <c r="B107" s="116">
        <f t="shared" ca="1" si="67"/>
        <v>1058.6029079899999</v>
      </c>
      <c r="C107" s="14">
        <f t="shared" si="68"/>
        <v>1000</v>
      </c>
      <c r="D107" s="95">
        <f t="shared" si="65"/>
        <v>44866</v>
      </c>
      <c r="E107" s="93">
        <f ca="1">IF(D107&lt;$B$1,VLOOKUP(D107,[1]DI!$A$4:$B$15000,2,FALSE),0)</f>
        <v>0.13650000000000001</v>
      </c>
      <c r="F107" s="14">
        <f t="shared" ca="1" si="69"/>
        <v>1.00050788</v>
      </c>
      <c r="G107" s="14">
        <f ca="1">(TRUNC(PRODUCT($F$12:$F106),16))</f>
        <v>1.04879439463086</v>
      </c>
      <c r="H107" s="14">
        <f t="shared" si="70"/>
        <v>1</v>
      </c>
      <c r="I107" s="14">
        <f t="shared" ca="1" si="71"/>
        <v>1.0487943900000001</v>
      </c>
      <c r="J107" s="13">
        <f t="shared" si="66"/>
        <v>2.5000000000000001E-2</v>
      </c>
      <c r="K107" s="29">
        <f t="shared" si="72"/>
        <v>44735</v>
      </c>
      <c r="L107" s="2">
        <f t="shared" si="73"/>
        <v>95</v>
      </c>
      <c r="M107" s="17">
        <f t="shared" si="74"/>
        <v>95</v>
      </c>
      <c r="N107" s="12">
        <f t="shared" si="75"/>
        <v>1.0093521839999999</v>
      </c>
      <c r="O107" s="12">
        <f t="shared" ca="1" si="76"/>
        <v>1.0586029079999999</v>
      </c>
      <c r="P107" s="17">
        <f t="shared" si="77"/>
        <v>0</v>
      </c>
      <c r="Q107" s="14">
        <f t="shared" ca="1" si="78"/>
        <v>58.602907989999999</v>
      </c>
      <c r="R107" s="20">
        <f t="shared" si="63"/>
        <v>0</v>
      </c>
      <c r="S107" s="14">
        <f t="shared" si="79"/>
        <v>0</v>
      </c>
      <c r="T107" s="4" t="str">
        <f t="shared" si="80"/>
        <v>A+J=</v>
      </c>
      <c r="U107" s="29">
        <f t="shared" si="81"/>
        <v>45824</v>
      </c>
      <c r="V107" s="3"/>
      <c r="W107" s="4"/>
      <c r="X107" s="120"/>
      <c r="Y107" s="121"/>
      <c r="Z107" s="123"/>
      <c r="AA107" s="124"/>
      <c r="AB107" s="123"/>
      <c r="AC107" s="128"/>
      <c r="AD107" s="129"/>
      <c r="AE107" s="123"/>
      <c r="AF107" s="120"/>
      <c r="AG107" s="126"/>
      <c r="AH107" s="130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64"/>
        <v>44874</v>
      </c>
      <c r="B108" s="116">
        <f t="shared" ca="1" si="67"/>
        <v>1059.2443469899999</v>
      </c>
      <c r="C108" s="14">
        <f t="shared" si="68"/>
        <v>1000</v>
      </c>
      <c r="D108" s="95">
        <f t="shared" si="65"/>
        <v>44868</v>
      </c>
      <c r="E108" s="93">
        <f ca="1">IF(D108&lt;$B$1,VLOOKUP(D108,[1]DI!$A$4:$B$15000,2,FALSE),0)</f>
        <v>0.13650000000000001</v>
      </c>
      <c r="F108" s="14">
        <f t="shared" ca="1" si="69"/>
        <v>1.00050788</v>
      </c>
      <c r="G108" s="14">
        <f ca="1">(TRUNC(PRODUCT($F$12:$F107),16))</f>
        <v>1.0493270563280099</v>
      </c>
      <c r="H108" s="14">
        <f t="shared" si="70"/>
        <v>1</v>
      </c>
      <c r="I108" s="14">
        <f t="shared" ca="1" si="71"/>
        <v>1.04932706</v>
      </c>
      <c r="J108" s="13">
        <f t="shared" si="66"/>
        <v>2.5000000000000001E-2</v>
      </c>
      <c r="K108" s="29">
        <f t="shared" si="72"/>
        <v>44735</v>
      </c>
      <c r="L108" s="2">
        <f t="shared" si="73"/>
        <v>96</v>
      </c>
      <c r="M108" s="17">
        <f t="shared" si="74"/>
        <v>96</v>
      </c>
      <c r="N108" s="12">
        <f t="shared" si="75"/>
        <v>1.0094510919999999</v>
      </c>
      <c r="O108" s="12">
        <f t="shared" ca="1" si="76"/>
        <v>1.0592443469999999</v>
      </c>
      <c r="P108" s="17">
        <f t="shared" si="77"/>
        <v>0</v>
      </c>
      <c r="Q108" s="14">
        <f t="shared" ca="1" si="78"/>
        <v>59.244346989999997</v>
      </c>
      <c r="R108" s="20">
        <f t="shared" si="63"/>
        <v>0</v>
      </c>
      <c r="S108" s="14">
        <f t="shared" si="79"/>
        <v>0</v>
      </c>
      <c r="T108" s="4" t="str">
        <f t="shared" si="80"/>
        <v>A+J=</v>
      </c>
      <c r="U108" s="29">
        <f t="shared" si="81"/>
        <v>45824</v>
      </c>
      <c r="V108" s="3"/>
      <c r="W108" s="4"/>
      <c r="X108" s="120"/>
      <c r="Y108" s="121"/>
      <c r="Z108" s="123"/>
      <c r="AA108" s="124"/>
      <c r="AB108" s="123"/>
      <c r="AC108" s="128"/>
      <c r="AD108" s="129"/>
      <c r="AE108" s="123"/>
      <c r="AF108" s="120"/>
      <c r="AG108" s="126"/>
      <c r="AH108" s="130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64"/>
        <v>44875</v>
      </c>
      <c r="B109" s="116">
        <f t="shared" ca="1" si="67"/>
        <v>1059.886162</v>
      </c>
      <c r="C109" s="14">
        <f t="shared" si="68"/>
        <v>1000</v>
      </c>
      <c r="D109" s="95">
        <f t="shared" si="65"/>
        <v>44869</v>
      </c>
      <c r="E109" s="93">
        <f ca="1">IF(D109&lt;$B$1,VLOOKUP(D109,[1]DI!$A$4:$B$15000,2,FALSE),0)</f>
        <v>0.13650000000000001</v>
      </c>
      <c r="F109" s="14">
        <f t="shared" ca="1" si="69"/>
        <v>1.00050788</v>
      </c>
      <c r="G109" s="14">
        <f ca="1">(TRUNC(PRODUCT($F$12:$F108),16))</f>
        <v>1.0498599885533699</v>
      </c>
      <c r="H109" s="14">
        <f t="shared" si="70"/>
        <v>1</v>
      </c>
      <c r="I109" s="14">
        <f t="shared" ca="1" si="71"/>
        <v>1.0498599900000001</v>
      </c>
      <c r="J109" s="13">
        <f t="shared" si="66"/>
        <v>2.5000000000000001E-2</v>
      </c>
      <c r="K109" s="29">
        <f t="shared" si="72"/>
        <v>44735</v>
      </c>
      <c r="L109" s="2">
        <f t="shared" si="73"/>
        <v>97</v>
      </c>
      <c r="M109" s="17">
        <f t="shared" si="74"/>
        <v>97</v>
      </c>
      <c r="N109" s="12">
        <f t="shared" si="75"/>
        <v>1.009550009</v>
      </c>
      <c r="O109" s="12">
        <f t="shared" ca="1" si="76"/>
        <v>1.059886162</v>
      </c>
      <c r="P109" s="17">
        <f t="shared" si="77"/>
        <v>0</v>
      </c>
      <c r="Q109" s="14">
        <f t="shared" ca="1" si="78"/>
        <v>59.886161999999999</v>
      </c>
      <c r="R109" s="20">
        <f t="shared" si="63"/>
        <v>0</v>
      </c>
      <c r="S109" s="14">
        <f t="shared" si="79"/>
        <v>0</v>
      </c>
      <c r="T109" s="4" t="str">
        <f t="shared" si="80"/>
        <v>A+J=</v>
      </c>
      <c r="U109" s="29">
        <f t="shared" si="81"/>
        <v>45824</v>
      </c>
      <c r="V109" s="3"/>
      <c r="W109" s="4"/>
      <c r="X109" s="120"/>
      <c r="Y109" s="121"/>
      <c r="Z109" s="123"/>
      <c r="AA109" s="124"/>
      <c r="AB109" s="123"/>
      <c r="AC109" s="128"/>
      <c r="AD109" s="129"/>
      <c r="AE109" s="123"/>
      <c r="AF109" s="120"/>
      <c r="AG109" s="126"/>
      <c r="AH109" s="130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64"/>
        <v>44876</v>
      </c>
      <c r="B110" s="116">
        <f t="shared" ca="1" si="67"/>
        <v>1060.5283669999999</v>
      </c>
      <c r="C110" s="14">
        <f t="shared" si="68"/>
        <v>1000</v>
      </c>
      <c r="D110" s="95">
        <f t="shared" si="65"/>
        <v>44872</v>
      </c>
      <c r="E110" s="93">
        <f ca="1">IF(D110&lt;$B$1,VLOOKUP(D110,[1]DI!$A$4:$B$15000,2,FALSE),0)</f>
        <v>0.13650000000000001</v>
      </c>
      <c r="F110" s="14">
        <f t="shared" ca="1" si="69"/>
        <v>1.00050788</v>
      </c>
      <c r="G110" s="14">
        <f ca="1">(TRUNC(PRODUCT($F$12:$F109),16))</f>
        <v>1.0503931914443601</v>
      </c>
      <c r="H110" s="14">
        <f t="shared" si="70"/>
        <v>1</v>
      </c>
      <c r="I110" s="14">
        <f t="shared" ca="1" si="71"/>
        <v>1.0503931900000001</v>
      </c>
      <c r="J110" s="13">
        <f t="shared" si="66"/>
        <v>2.5000000000000001E-2</v>
      </c>
      <c r="K110" s="29">
        <f t="shared" si="72"/>
        <v>44735</v>
      </c>
      <c r="L110" s="2">
        <f t="shared" si="73"/>
        <v>98</v>
      </c>
      <c r="M110" s="17">
        <f t="shared" si="74"/>
        <v>98</v>
      </c>
      <c r="N110" s="12">
        <f t="shared" si="75"/>
        <v>1.0096489360000001</v>
      </c>
      <c r="O110" s="12">
        <f t="shared" ca="1" si="76"/>
        <v>1.0605283670000001</v>
      </c>
      <c r="P110" s="17">
        <f t="shared" si="77"/>
        <v>0</v>
      </c>
      <c r="Q110" s="14">
        <f t="shared" ca="1" si="78"/>
        <v>60.528367000000003</v>
      </c>
      <c r="R110" s="20">
        <f t="shared" si="63"/>
        <v>0</v>
      </c>
      <c r="S110" s="14">
        <f t="shared" si="79"/>
        <v>0</v>
      </c>
      <c r="T110" s="4" t="str">
        <f t="shared" si="80"/>
        <v>A+J=</v>
      </c>
      <c r="U110" s="29">
        <f t="shared" si="81"/>
        <v>45824</v>
      </c>
      <c r="V110" s="3"/>
      <c r="W110" s="4"/>
      <c r="X110" s="120"/>
      <c r="Y110" s="121"/>
      <c r="Z110" s="123"/>
      <c r="AA110" s="124"/>
      <c r="AB110" s="123"/>
      <c r="AC110" s="128"/>
      <c r="AD110" s="129"/>
      <c r="AE110" s="123"/>
      <c r="AF110" s="120"/>
      <c r="AG110" s="126"/>
      <c r="AH110" s="130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64"/>
        <v>44879</v>
      </c>
      <c r="B111" s="116">
        <f t="shared" ca="1" si="67"/>
        <v>1061.1709699999999</v>
      </c>
      <c r="C111" s="14">
        <f t="shared" si="68"/>
        <v>1000</v>
      </c>
      <c r="D111" s="95">
        <f t="shared" si="65"/>
        <v>44873</v>
      </c>
      <c r="E111" s="93">
        <f ca="1">IF(D111&lt;$B$1,VLOOKUP(D111,[1]DI!$A$4:$B$15000,2,FALSE),0)</f>
        <v>0.13650000000000001</v>
      </c>
      <c r="F111" s="14">
        <f t="shared" ca="1" si="69"/>
        <v>1.00050788</v>
      </c>
      <c r="G111" s="14">
        <f ca="1">(TRUNC(PRODUCT($F$12:$F110),16))</f>
        <v>1.0509266651384299</v>
      </c>
      <c r="H111" s="14">
        <f t="shared" si="70"/>
        <v>1</v>
      </c>
      <c r="I111" s="14">
        <f t="shared" ca="1" si="71"/>
        <v>1.05092667</v>
      </c>
      <c r="J111" s="13">
        <f t="shared" si="66"/>
        <v>2.5000000000000001E-2</v>
      </c>
      <c r="K111" s="29">
        <f t="shared" si="72"/>
        <v>44735</v>
      </c>
      <c r="L111" s="2">
        <f t="shared" si="73"/>
        <v>99</v>
      </c>
      <c r="M111" s="17">
        <f t="shared" si="74"/>
        <v>99</v>
      </c>
      <c r="N111" s="12">
        <f t="shared" si="75"/>
        <v>1.009747873</v>
      </c>
      <c r="O111" s="12">
        <f t="shared" ca="1" si="76"/>
        <v>1.06117097</v>
      </c>
      <c r="P111" s="17">
        <f t="shared" si="77"/>
        <v>0</v>
      </c>
      <c r="Q111" s="14">
        <f t="shared" ca="1" si="78"/>
        <v>61.170969999999997</v>
      </c>
      <c r="R111" s="20">
        <f t="shared" si="63"/>
        <v>0</v>
      </c>
      <c r="S111" s="14">
        <f t="shared" si="79"/>
        <v>0</v>
      </c>
      <c r="T111" s="4" t="str">
        <f t="shared" si="80"/>
        <v>A+J=</v>
      </c>
      <c r="U111" s="29">
        <f t="shared" si="81"/>
        <v>45824</v>
      </c>
      <c r="V111" s="3"/>
      <c r="W111" s="4"/>
      <c r="X111" s="120"/>
      <c r="Y111" s="121"/>
      <c r="Z111" s="123"/>
      <c r="AA111" s="124"/>
      <c r="AB111" s="123"/>
      <c r="AC111" s="128"/>
      <c r="AD111" s="129"/>
      <c r="AE111" s="123"/>
      <c r="AF111" s="120"/>
      <c r="AG111" s="126"/>
      <c r="AH111" s="130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64"/>
        <v>44881</v>
      </c>
      <c r="B112" s="116">
        <f t="shared" ca="1" si="67"/>
        <v>1061.8139510000001</v>
      </c>
      <c r="C112" s="14">
        <f t="shared" si="68"/>
        <v>1000</v>
      </c>
      <c r="D112" s="95">
        <f t="shared" si="65"/>
        <v>44874</v>
      </c>
      <c r="E112" s="93">
        <f ca="1">IF(D112&lt;$B$1,VLOOKUP(D112,[1]DI!$A$4:$B$15000,2,FALSE),0)</f>
        <v>0.13650000000000001</v>
      </c>
      <c r="F112" s="14">
        <f t="shared" ca="1" si="69"/>
        <v>1.00050788</v>
      </c>
      <c r="G112" s="14">
        <f ca="1">(TRUNC(PRODUCT($F$12:$F111),16))</f>
        <v>1.0514604097731199</v>
      </c>
      <c r="H112" s="14">
        <f t="shared" si="70"/>
        <v>1</v>
      </c>
      <c r="I112" s="14">
        <f t="shared" ca="1" si="71"/>
        <v>1.05146041</v>
      </c>
      <c r="J112" s="13">
        <f t="shared" si="66"/>
        <v>2.5000000000000001E-2</v>
      </c>
      <c r="K112" s="29">
        <f t="shared" si="72"/>
        <v>44735</v>
      </c>
      <c r="L112" s="2">
        <f t="shared" si="73"/>
        <v>100</v>
      </c>
      <c r="M112" s="17">
        <f t="shared" si="74"/>
        <v>100</v>
      </c>
      <c r="N112" s="12">
        <f t="shared" si="75"/>
        <v>1.0098468199999999</v>
      </c>
      <c r="O112" s="12">
        <f t="shared" ca="1" si="76"/>
        <v>1.061813951</v>
      </c>
      <c r="P112" s="17">
        <f t="shared" si="77"/>
        <v>0</v>
      </c>
      <c r="Q112" s="14">
        <f t="shared" ca="1" si="78"/>
        <v>61.813951000000003</v>
      </c>
      <c r="R112" s="20">
        <f t="shared" si="63"/>
        <v>0</v>
      </c>
      <c r="S112" s="14">
        <f t="shared" si="79"/>
        <v>0</v>
      </c>
      <c r="T112" s="4" t="str">
        <f t="shared" si="80"/>
        <v>A+J=</v>
      </c>
      <c r="U112" s="29">
        <f t="shared" si="81"/>
        <v>45824</v>
      </c>
      <c r="V112" s="3"/>
      <c r="W112" s="4"/>
      <c r="X112" s="120"/>
      <c r="Y112" s="121"/>
      <c r="Z112" s="123"/>
      <c r="AA112" s="124"/>
      <c r="AB112" s="123"/>
      <c r="AC112" s="128"/>
      <c r="AD112" s="129"/>
      <c r="AE112" s="123"/>
      <c r="AF112" s="120"/>
      <c r="AG112" s="126"/>
      <c r="AH112" s="130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64"/>
        <v>44882</v>
      </c>
      <c r="B113" s="116">
        <f t="shared" ca="1" si="67"/>
        <v>1062.4573310000001</v>
      </c>
      <c r="C113" s="14">
        <f t="shared" si="68"/>
        <v>1000</v>
      </c>
      <c r="D113" s="95">
        <f t="shared" si="65"/>
        <v>44875</v>
      </c>
      <c r="E113" s="93">
        <f ca="1">IF(D113&lt;$B$1,VLOOKUP(D113,[1]DI!$A$4:$B$15000,2,FALSE),0)</f>
        <v>0.13650000000000001</v>
      </c>
      <c r="F113" s="14">
        <f t="shared" ca="1" si="69"/>
        <v>1.00050788</v>
      </c>
      <c r="G113" s="14">
        <f ca="1">(TRUNC(PRODUCT($F$12:$F112),16))</f>
        <v>1.0519944254860401</v>
      </c>
      <c r="H113" s="14">
        <f t="shared" si="70"/>
        <v>1</v>
      </c>
      <c r="I113" s="14">
        <f t="shared" ca="1" si="71"/>
        <v>1.0519944299999999</v>
      </c>
      <c r="J113" s="13">
        <f t="shared" si="66"/>
        <v>2.5000000000000001E-2</v>
      </c>
      <c r="K113" s="29">
        <f t="shared" si="72"/>
        <v>44735</v>
      </c>
      <c r="L113" s="2">
        <f t="shared" si="73"/>
        <v>101</v>
      </c>
      <c r="M113" s="17">
        <f t="shared" si="74"/>
        <v>101</v>
      </c>
      <c r="N113" s="12">
        <f t="shared" si="75"/>
        <v>1.0099457759999999</v>
      </c>
      <c r="O113" s="12">
        <f t="shared" ca="1" si="76"/>
        <v>1.0624573310000001</v>
      </c>
      <c r="P113" s="17">
        <f t="shared" si="77"/>
        <v>0</v>
      </c>
      <c r="Q113" s="14">
        <f t="shared" ca="1" si="78"/>
        <v>62.457331000000003</v>
      </c>
      <c r="R113" s="20">
        <f t="shared" si="63"/>
        <v>0</v>
      </c>
      <c r="S113" s="14">
        <f t="shared" si="79"/>
        <v>0</v>
      </c>
      <c r="T113" s="4" t="str">
        <f t="shared" si="80"/>
        <v>A+J=</v>
      </c>
      <c r="U113" s="29">
        <f t="shared" si="81"/>
        <v>45824</v>
      </c>
      <c r="V113" s="3"/>
      <c r="W113" s="4"/>
      <c r="X113" s="120"/>
      <c r="Y113" s="121"/>
      <c r="Z113" s="123"/>
      <c r="AA113" s="124"/>
      <c r="AB113" s="123"/>
      <c r="AC113" s="128"/>
      <c r="AD113" s="129"/>
      <c r="AE113" s="123"/>
      <c r="AF113" s="120"/>
      <c r="AG113" s="126"/>
      <c r="AH113" s="130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64"/>
        <v>44883</v>
      </c>
      <c r="B114" s="116">
        <f t="shared" ca="1" si="67"/>
        <v>1063.101089</v>
      </c>
      <c r="C114" s="14">
        <f t="shared" si="68"/>
        <v>1000</v>
      </c>
      <c r="D114" s="95">
        <f t="shared" si="65"/>
        <v>44876</v>
      </c>
      <c r="E114" s="93">
        <f ca="1">IF(D114&lt;$B$1,VLOOKUP(D114,[1]DI!$A$4:$B$15000,2,FALSE),0)</f>
        <v>0.13650000000000001</v>
      </c>
      <c r="F114" s="14">
        <f t="shared" ca="1" si="69"/>
        <v>1.00050788</v>
      </c>
      <c r="G114" s="14">
        <f ca="1">(TRUNC(PRODUCT($F$12:$F113),16))</f>
        <v>1.0525287124148499</v>
      </c>
      <c r="H114" s="14">
        <f t="shared" si="70"/>
        <v>1</v>
      </c>
      <c r="I114" s="14">
        <f t="shared" ca="1" si="71"/>
        <v>1.05252871</v>
      </c>
      <c r="J114" s="13">
        <f t="shared" si="66"/>
        <v>2.5000000000000001E-2</v>
      </c>
      <c r="K114" s="29">
        <f t="shared" si="72"/>
        <v>44735</v>
      </c>
      <c r="L114" s="2">
        <f t="shared" si="73"/>
        <v>102</v>
      </c>
      <c r="M114" s="17">
        <f t="shared" si="74"/>
        <v>102</v>
      </c>
      <c r="N114" s="12">
        <f t="shared" si="75"/>
        <v>1.0100447420000001</v>
      </c>
      <c r="O114" s="12">
        <f t="shared" ca="1" si="76"/>
        <v>1.0631010890000001</v>
      </c>
      <c r="P114" s="17">
        <f t="shared" si="77"/>
        <v>0</v>
      </c>
      <c r="Q114" s="14">
        <f t="shared" ca="1" si="78"/>
        <v>63.101089000000002</v>
      </c>
      <c r="R114" s="20">
        <f t="shared" si="63"/>
        <v>0</v>
      </c>
      <c r="S114" s="14">
        <f t="shared" si="79"/>
        <v>0</v>
      </c>
      <c r="T114" s="4" t="str">
        <f t="shared" si="80"/>
        <v>A+J=</v>
      </c>
      <c r="U114" s="29">
        <f t="shared" si="81"/>
        <v>45824</v>
      </c>
      <c r="V114" s="3"/>
      <c r="W114" s="4"/>
      <c r="X114" s="120"/>
      <c r="Y114" s="121"/>
      <c r="Z114" s="123"/>
      <c r="AA114" s="124"/>
      <c r="AB114" s="123"/>
      <c r="AC114" s="128"/>
      <c r="AD114" s="129"/>
      <c r="AE114" s="123"/>
      <c r="AF114" s="120"/>
      <c r="AG114" s="126"/>
      <c r="AH114" s="130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64"/>
        <v>44886</v>
      </c>
      <c r="B115" s="116">
        <f t="shared" ca="1" si="67"/>
        <v>1063.7452469899999</v>
      </c>
      <c r="C115" s="14">
        <f t="shared" si="68"/>
        <v>1000</v>
      </c>
      <c r="D115" s="95">
        <f t="shared" si="65"/>
        <v>44879</v>
      </c>
      <c r="E115" s="93">
        <f ca="1">IF(D115&lt;$B$1,VLOOKUP(D115,[1]DI!$A$4:$B$15000,2,FALSE),0)</f>
        <v>0.13650000000000001</v>
      </c>
      <c r="F115" s="14">
        <f t="shared" ca="1" si="69"/>
        <v>1.00050788</v>
      </c>
      <c r="G115" s="14">
        <f ca="1">(TRUNC(PRODUCT($F$12:$F114),16))</f>
        <v>1.05306327069732</v>
      </c>
      <c r="H115" s="14">
        <f t="shared" si="70"/>
        <v>1</v>
      </c>
      <c r="I115" s="14">
        <f t="shared" ca="1" si="71"/>
        <v>1.05306327</v>
      </c>
      <c r="J115" s="13">
        <f t="shared" si="66"/>
        <v>2.5000000000000001E-2</v>
      </c>
      <c r="K115" s="29">
        <f t="shared" si="72"/>
        <v>44735</v>
      </c>
      <c r="L115" s="2">
        <f t="shared" si="73"/>
        <v>103</v>
      </c>
      <c r="M115" s="17">
        <f t="shared" si="74"/>
        <v>103</v>
      </c>
      <c r="N115" s="12">
        <f t="shared" si="75"/>
        <v>1.0101437179999999</v>
      </c>
      <c r="O115" s="12">
        <f t="shared" ca="1" si="76"/>
        <v>1.0637452469999999</v>
      </c>
      <c r="P115" s="17">
        <f t="shared" si="77"/>
        <v>0</v>
      </c>
      <c r="Q115" s="14">
        <f t="shared" ca="1" si="78"/>
        <v>63.745246989999998</v>
      </c>
      <c r="R115" s="20">
        <f t="shared" si="63"/>
        <v>0</v>
      </c>
      <c r="S115" s="14">
        <f t="shared" si="79"/>
        <v>0</v>
      </c>
      <c r="T115" s="4" t="str">
        <f t="shared" si="80"/>
        <v>A+J=</v>
      </c>
      <c r="U115" s="29">
        <f t="shared" si="81"/>
        <v>45824</v>
      </c>
      <c r="V115" s="3"/>
      <c r="W115" s="4"/>
      <c r="X115" s="120"/>
      <c r="Y115" s="121"/>
      <c r="Z115" s="123"/>
      <c r="AA115" s="124"/>
      <c r="AB115" s="123"/>
      <c r="AC115" s="128"/>
      <c r="AD115" s="129"/>
      <c r="AE115" s="123"/>
      <c r="AF115" s="120"/>
      <c r="AG115" s="126"/>
      <c r="AH115" s="130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64"/>
        <v>44887</v>
      </c>
      <c r="B116" s="116">
        <f t="shared" ca="1" si="67"/>
        <v>1064.3897919999999</v>
      </c>
      <c r="C116" s="14">
        <f t="shared" si="68"/>
        <v>1000</v>
      </c>
      <c r="D116" s="95">
        <f t="shared" si="65"/>
        <v>44881</v>
      </c>
      <c r="E116" s="93">
        <f ca="1">IF(D116&lt;$B$1,VLOOKUP(D116,[1]DI!$A$4:$B$15000,2,FALSE),0)</f>
        <v>0.13650000000000001</v>
      </c>
      <c r="F116" s="14">
        <f t="shared" ca="1" si="69"/>
        <v>1.00050788</v>
      </c>
      <c r="G116" s="14">
        <f ca="1">(TRUNC(PRODUCT($F$12:$F115),16))</f>
        <v>1.05359810047124</v>
      </c>
      <c r="H116" s="14">
        <f t="shared" si="70"/>
        <v>1</v>
      </c>
      <c r="I116" s="14">
        <f t="shared" ca="1" si="71"/>
        <v>1.0535981000000001</v>
      </c>
      <c r="J116" s="13">
        <f t="shared" si="66"/>
        <v>2.5000000000000001E-2</v>
      </c>
      <c r="K116" s="29">
        <f t="shared" si="72"/>
        <v>44735</v>
      </c>
      <c r="L116" s="2">
        <f t="shared" si="73"/>
        <v>104</v>
      </c>
      <c r="M116" s="17">
        <f t="shared" si="74"/>
        <v>104</v>
      </c>
      <c r="N116" s="12">
        <f t="shared" si="75"/>
        <v>1.0102427030000001</v>
      </c>
      <c r="O116" s="12">
        <f t="shared" ca="1" si="76"/>
        <v>1.0643897920000001</v>
      </c>
      <c r="P116" s="17">
        <f t="shared" si="77"/>
        <v>0</v>
      </c>
      <c r="Q116" s="14">
        <f t="shared" ca="1" si="78"/>
        <v>64.389792</v>
      </c>
      <c r="R116" s="20">
        <f t="shared" si="63"/>
        <v>0</v>
      </c>
      <c r="S116" s="14">
        <f t="shared" si="79"/>
        <v>0</v>
      </c>
      <c r="T116" s="4" t="str">
        <f t="shared" si="80"/>
        <v>A+J=</v>
      </c>
      <c r="U116" s="29">
        <f t="shared" si="81"/>
        <v>45824</v>
      </c>
      <c r="V116" s="3"/>
      <c r="W116" s="4"/>
      <c r="X116" s="120"/>
      <c r="Y116" s="121"/>
      <c r="Z116" s="123"/>
      <c r="AA116" s="124"/>
      <c r="AB116" s="123"/>
      <c r="AC116" s="128"/>
      <c r="AD116" s="129"/>
      <c r="AE116" s="123"/>
      <c r="AF116" s="120"/>
      <c r="AG116" s="126"/>
      <c r="AH116" s="130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64"/>
        <v>44888</v>
      </c>
      <c r="B117" s="116">
        <f t="shared" ca="1" si="67"/>
        <v>1065.034727</v>
      </c>
      <c r="C117" s="14">
        <f t="shared" si="68"/>
        <v>1000</v>
      </c>
      <c r="D117" s="95">
        <f t="shared" si="65"/>
        <v>44882</v>
      </c>
      <c r="E117" s="93">
        <f ca="1">IF(D117&lt;$B$1,VLOOKUP(D117,[1]DI!$A$4:$B$15000,2,FALSE),0)</f>
        <v>0.13650000000000001</v>
      </c>
      <c r="F117" s="14">
        <f t="shared" ca="1" si="69"/>
        <v>1.00050788</v>
      </c>
      <c r="G117" s="14">
        <f ca="1">(TRUNC(PRODUCT($F$12:$F116),16))</f>
        <v>1.0541332018745</v>
      </c>
      <c r="H117" s="14">
        <f t="shared" si="70"/>
        <v>1</v>
      </c>
      <c r="I117" s="14">
        <f t="shared" ca="1" si="71"/>
        <v>1.0541332000000001</v>
      </c>
      <c r="J117" s="13">
        <f t="shared" si="66"/>
        <v>2.5000000000000001E-2</v>
      </c>
      <c r="K117" s="29">
        <f t="shared" si="72"/>
        <v>44735</v>
      </c>
      <c r="L117" s="2">
        <f t="shared" si="73"/>
        <v>105</v>
      </c>
      <c r="M117" s="17">
        <f t="shared" si="74"/>
        <v>105</v>
      </c>
      <c r="N117" s="12">
        <f t="shared" si="75"/>
        <v>1.010341698</v>
      </c>
      <c r="O117" s="12">
        <f t="shared" ca="1" si="76"/>
        <v>1.065034727</v>
      </c>
      <c r="P117" s="17">
        <f t="shared" si="77"/>
        <v>0</v>
      </c>
      <c r="Q117" s="14">
        <f t="shared" ca="1" si="78"/>
        <v>65.034727000000004</v>
      </c>
      <c r="R117" s="20">
        <f t="shared" si="63"/>
        <v>0</v>
      </c>
      <c r="S117" s="14">
        <f t="shared" si="79"/>
        <v>0</v>
      </c>
      <c r="T117" s="4" t="str">
        <f t="shared" si="80"/>
        <v>A+J=</v>
      </c>
      <c r="U117" s="29">
        <f t="shared" si="81"/>
        <v>45824</v>
      </c>
      <c r="V117" s="3"/>
      <c r="W117" s="4"/>
      <c r="X117" s="120"/>
      <c r="Y117" s="121"/>
      <c r="Z117" s="123"/>
      <c r="AA117" s="124"/>
      <c r="AB117" s="123"/>
      <c r="AC117" s="128"/>
      <c r="AD117" s="129"/>
      <c r="AE117" s="123"/>
      <c r="AF117" s="120"/>
      <c r="AG117" s="126"/>
      <c r="AH117" s="130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64"/>
        <v>44889</v>
      </c>
      <c r="B118" s="116">
        <f t="shared" ca="1" si="67"/>
        <v>1065.6800609899999</v>
      </c>
      <c r="C118" s="14">
        <f t="shared" si="68"/>
        <v>1000</v>
      </c>
      <c r="D118" s="95">
        <f t="shared" si="65"/>
        <v>44883</v>
      </c>
      <c r="E118" s="93">
        <f ca="1">IF(D118&lt;$B$1,VLOOKUP(D118,[1]DI!$A$4:$B$15000,2,FALSE),0)</f>
        <v>0.13650000000000001</v>
      </c>
      <c r="F118" s="14">
        <f t="shared" ca="1" si="69"/>
        <v>1.00050788</v>
      </c>
      <c r="G118" s="14">
        <f ca="1">(TRUNC(PRODUCT($F$12:$F117),16))</f>
        <v>1.0546685750450699</v>
      </c>
      <c r="H118" s="14">
        <f t="shared" si="70"/>
        <v>1</v>
      </c>
      <c r="I118" s="14">
        <f t="shared" ca="1" si="71"/>
        <v>1.05466858</v>
      </c>
      <c r="J118" s="13">
        <f t="shared" si="66"/>
        <v>2.5000000000000001E-2</v>
      </c>
      <c r="K118" s="29">
        <f t="shared" si="72"/>
        <v>44735</v>
      </c>
      <c r="L118" s="2">
        <f t="shared" si="73"/>
        <v>106</v>
      </c>
      <c r="M118" s="17">
        <f t="shared" si="74"/>
        <v>106</v>
      </c>
      <c r="N118" s="12">
        <f t="shared" si="75"/>
        <v>1.010440703</v>
      </c>
      <c r="O118" s="12">
        <f t="shared" ca="1" si="76"/>
        <v>1.0656800609999999</v>
      </c>
      <c r="P118" s="17">
        <f t="shared" si="77"/>
        <v>0</v>
      </c>
      <c r="Q118" s="14">
        <f t="shared" ca="1" si="78"/>
        <v>65.680060990000001</v>
      </c>
      <c r="R118" s="20">
        <f t="shared" si="63"/>
        <v>0</v>
      </c>
      <c r="S118" s="14">
        <f t="shared" si="79"/>
        <v>0</v>
      </c>
      <c r="T118" s="4" t="str">
        <f t="shared" si="80"/>
        <v>A+J=</v>
      </c>
      <c r="U118" s="29">
        <f t="shared" si="81"/>
        <v>45824</v>
      </c>
      <c r="V118" s="3"/>
      <c r="W118" s="4"/>
      <c r="X118" s="120"/>
      <c r="Y118" s="121"/>
      <c r="Z118" s="123"/>
      <c r="AA118" s="124"/>
      <c r="AB118" s="123"/>
      <c r="AC118" s="128"/>
      <c r="AD118" s="129"/>
      <c r="AE118" s="123"/>
      <c r="AF118" s="120"/>
      <c r="AG118" s="126"/>
      <c r="AH118" s="130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64"/>
        <v>44890</v>
      </c>
      <c r="B119" s="116">
        <f t="shared" ca="1" si="67"/>
        <v>1066.3257739999999</v>
      </c>
      <c r="C119" s="14">
        <f t="shared" si="68"/>
        <v>1000</v>
      </c>
      <c r="D119" s="95">
        <f t="shared" si="65"/>
        <v>44886</v>
      </c>
      <c r="E119" s="93">
        <f ca="1">IF(D119&lt;$B$1,VLOOKUP(D119,[1]DI!$A$4:$B$15000,2,FALSE),0)</f>
        <v>0.13650000000000001</v>
      </c>
      <c r="F119" s="14">
        <f t="shared" ca="1" si="69"/>
        <v>1.00050788</v>
      </c>
      <c r="G119" s="14">
        <f ca="1">(TRUNC(PRODUCT($F$12:$F118),16))</f>
        <v>1.0552042201209699</v>
      </c>
      <c r="H119" s="14">
        <f t="shared" si="70"/>
        <v>1</v>
      </c>
      <c r="I119" s="14">
        <f t="shared" ca="1" si="71"/>
        <v>1.05520422</v>
      </c>
      <c r="J119" s="13">
        <f t="shared" si="66"/>
        <v>2.5000000000000001E-2</v>
      </c>
      <c r="K119" s="29">
        <f t="shared" si="72"/>
        <v>44735</v>
      </c>
      <c r="L119" s="2">
        <f t="shared" si="73"/>
        <v>107</v>
      </c>
      <c r="M119" s="17">
        <f t="shared" si="74"/>
        <v>107</v>
      </c>
      <c r="N119" s="12">
        <f t="shared" si="75"/>
        <v>1.0105397169999999</v>
      </c>
      <c r="O119" s="12">
        <f t="shared" ca="1" si="76"/>
        <v>1.0663257740000001</v>
      </c>
      <c r="P119" s="17">
        <f t="shared" si="77"/>
        <v>0</v>
      </c>
      <c r="Q119" s="14">
        <f t="shared" ca="1" si="78"/>
        <v>66.325773999999996</v>
      </c>
      <c r="R119" s="20">
        <f t="shared" si="63"/>
        <v>0</v>
      </c>
      <c r="S119" s="14">
        <f t="shared" si="79"/>
        <v>0</v>
      </c>
      <c r="T119" s="4" t="str">
        <f t="shared" si="80"/>
        <v>A+J=</v>
      </c>
      <c r="U119" s="29">
        <f t="shared" si="81"/>
        <v>45824</v>
      </c>
      <c r="V119" s="3"/>
      <c r="W119" s="4"/>
      <c r="X119" s="120"/>
      <c r="Y119" s="121"/>
      <c r="Z119" s="123"/>
      <c r="AA119" s="124"/>
      <c r="AB119" s="123"/>
      <c r="AC119" s="128"/>
      <c r="AD119" s="129"/>
      <c r="AE119" s="123"/>
      <c r="AF119" s="120"/>
      <c r="AG119" s="126"/>
      <c r="AH119" s="130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64"/>
        <v>44893</v>
      </c>
      <c r="B120" s="116">
        <f t="shared" ca="1" si="67"/>
        <v>1066.9718859899999</v>
      </c>
      <c r="C120" s="14">
        <f t="shared" si="68"/>
        <v>1000</v>
      </c>
      <c r="D120" s="95">
        <f t="shared" si="65"/>
        <v>44887</v>
      </c>
      <c r="E120" s="93">
        <f ca="1">IF(D120&lt;$B$1,VLOOKUP(D120,[1]DI!$A$4:$B$15000,2,FALSE),0)</f>
        <v>0.13650000000000001</v>
      </c>
      <c r="F120" s="14">
        <f t="shared" ca="1" si="69"/>
        <v>1.00050788</v>
      </c>
      <c r="G120" s="14">
        <f ca="1">(TRUNC(PRODUCT($F$12:$F119),16))</f>
        <v>1.0557401372402799</v>
      </c>
      <c r="H120" s="14">
        <f t="shared" si="70"/>
        <v>1</v>
      </c>
      <c r="I120" s="14">
        <f t="shared" ca="1" si="71"/>
        <v>1.0557401399999999</v>
      </c>
      <c r="J120" s="13">
        <f t="shared" si="66"/>
        <v>2.5000000000000001E-2</v>
      </c>
      <c r="K120" s="29">
        <f t="shared" si="72"/>
        <v>44735</v>
      </c>
      <c r="L120" s="2">
        <f t="shared" si="73"/>
        <v>108</v>
      </c>
      <c r="M120" s="17">
        <f t="shared" si="74"/>
        <v>108</v>
      </c>
      <c r="N120" s="12">
        <f t="shared" si="75"/>
        <v>1.010638741</v>
      </c>
      <c r="O120" s="12">
        <f t="shared" ca="1" si="76"/>
        <v>1.0669718859999999</v>
      </c>
      <c r="P120" s="17">
        <f t="shared" si="77"/>
        <v>0</v>
      </c>
      <c r="Q120" s="14">
        <f t="shared" ca="1" si="78"/>
        <v>66.971885990000004</v>
      </c>
      <c r="R120" s="20">
        <f t="shared" si="63"/>
        <v>0</v>
      </c>
      <c r="S120" s="14">
        <f t="shared" si="79"/>
        <v>0</v>
      </c>
      <c r="T120" s="4" t="str">
        <f t="shared" si="80"/>
        <v>A+J=</v>
      </c>
      <c r="U120" s="29">
        <f t="shared" si="81"/>
        <v>45824</v>
      </c>
      <c r="V120" s="3"/>
      <c r="W120" s="4"/>
      <c r="X120" s="120"/>
      <c r="Y120" s="121"/>
      <c r="Z120" s="123"/>
      <c r="AA120" s="124"/>
      <c r="AB120" s="123"/>
      <c r="AC120" s="128"/>
      <c r="AD120" s="129"/>
      <c r="AE120" s="123"/>
      <c r="AF120" s="120"/>
      <c r="AG120" s="126"/>
      <c r="AH120" s="130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64"/>
        <v>44894</v>
      </c>
      <c r="B121" s="116">
        <f t="shared" ca="1" si="67"/>
        <v>1067.6183880000001</v>
      </c>
      <c r="C121" s="14">
        <f t="shared" si="68"/>
        <v>1000</v>
      </c>
      <c r="D121" s="95">
        <f t="shared" si="65"/>
        <v>44888</v>
      </c>
      <c r="E121" s="93">
        <f ca="1">IF(D121&lt;$B$1,VLOOKUP(D121,[1]DI!$A$4:$B$15000,2,FALSE),0)</f>
        <v>0.13650000000000001</v>
      </c>
      <c r="F121" s="14">
        <f t="shared" ca="1" si="69"/>
        <v>1.00050788</v>
      </c>
      <c r="G121" s="14">
        <f ca="1">(TRUNC(PRODUCT($F$12:$F120),16))</f>
        <v>1.0562763265411801</v>
      </c>
      <c r="H121" s="14">
        <f t="shared" si="70"/>
        <v>1</v>
      </c>
      <c r="I121" s="14">
        <f t="shared" ca="1" si="71"/>
        <v>1.05627633</v>
      </c>
      <c r="J121" s="13">
        <f t="shared" si="66"/>
        <v>2.5000000000000001E-2</v>
      </c>
      <c r="K121" s="29">
        <f t="shared" si="72"/>
        <v>44735</v>
      </c>
      <c r="L121" s="2">
        <f t="shared" si="73"/>
        <v>109</v>
      </c>
      <c r="M121" s="17">
        <f t="shared" si="74"/>
        <v>109</v>
      </c>
      <c r="N121" s="12">
        <f t="shared" si="75"/>
        <v>1.0107377749999999</v>
      </c>
      <c r="O121" s="12">
        <f t="shared" ca="1" si="76"/>
        <v>1.0676183880000001</v>
      </c>
      <c r="P121" s="17">
        <f t="shared" si="77"/>
        <v>0</v>
      </c>
      <c r="Q121" s="14">
        <f t="shared" ca="1" si="78"/>
        <v>67.618387999999996</v>
      </c>
      <c r="R121" s="20">
        <f t="shared" si="63"/>
        <v>0</v>
      </c>
      <c r="S121" s="14">
        <f t="shared" si="79"/>
        <v>0</v>
      </c>
      <c r="T121" s="4" t="str">
        <f t="shared" si="80"/>
        <v>A+J=</v>
      </c>
      <c r="U121" s="29">
        <f t="shared" si="81"/>
        <v>45824</v>
      </c>
      <c r="V121" s="3"/>
      <c r="W121" s="4"/>
      <c r="X121" s="120"/>
      <c r="Y121" s="121"/>
      <c r="Z121" s="123"/>
      <c r="AA121" s="124"/>
      <c r="AB121" s="123"/>
      <c r="AC121" s="128"/>
      <c r="AD121" s="129"/>
      <c r="AE121" s="123"/>
      <c r="AF121" s="120"/>
      <c r="AG121" s="126"/>
      <c r="AH121" s="130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64"/>
        <v>44895</v>
      </c>
      <c r="B122" s="116">
        <f t="shared" ca="1" si="67"/>
        <v>1068.265279</v>
      </c>
      <c r="C122" s="14">
        <f t="shared" si="68"/>
        <v>1000</v>
      </c>
      <c r="D122" s="95">
        <f t="shared" si="65"/>
        <v>44889</v>
      </c>
      <c r="E122" s="93">
        <f ca="1">IF(D122&lt;$B$1,VLOOKUP(D122,[1]DI!$A$4:$B$15000,2,FALSE),0)</f>
        <v>0.13650000000000001</v>
      </c>
      <c r="F122" s="14">
        <f t="shared" ca="1" si="69"/>
        <v>1.00050788</v>
      </c>
      <c r="G122" s="14">
        <f ca="1">(TRUNC(PRODUCT($F$12:$F121),16))</f>
        <v>1.05681278816191</v>
      </c>
      <c r="H122" s="14">
        <f t="shared" si="70"/>
        <v>1</v>
      </c>
      <c r="I122" s="14">
        <f t="shared" ca="1" si="71"/>
        <v>1.0568127899999999</v>
      </c>
      <c r="J122" s="13">
        <f t="shared" si="66"/>
        <v>2.5000000000000001E-2</v>
      </c>
      <c r="K122" s="29">
        <f t="shared" si="72"/>
        <v>44735</v>
      </c>
      <c r="L122" s="2">
        <f t="shared" si="73"/>
        <v>110</v>
      </c>
      <c r="M122" s="17">
        <f t="shared" si="74"/>
        <v>110</v>
      </c>
      <c r="N122" s="12">
        <f t="shared" si="75"/>
        <v>1.0108368190000001</v>
      </c>
      <c r="O122" s="12">
        <f t="shared" ca="1" si="76"/>
        <v>1.068265279</v>
      </c>
      <c r="P122" s="17">
        <f t="shared" si="77"/>
        <v>0</v>
      </c>
      <c r="Q122" s="14">
        <f t="shared" ca="1" si="78"/>
        <v>68.265279000000007</v>
      </c>
      <c r="R122" s="20">
        <f t="shared" si="63"/>
        <v>0</v>
      </c>
      <c r="S122" s="14">
        <f t="shared" si="79"/>
        <v>0</v>
      </c>
      <c r="T122" s="4" t="str">
        <f t="shared" si="80"/>
        <v>A+J=</v>
      </c>
      <c r="U122" s="29">
        <f t="shared" si="81"/>
        <v>45824</v>
      </c>
      <c r="V122" s="3"/>
      <c r="W122" s="4"/>
      <c r="X122" s="120"/>
      <c r="Y122" s="121"/>
      <c r="Z122" s="123"/>
      <c r="AA122" s="124"/>
      <c r="AB122" s="123"/>
      <c r="AC122" s="128"/>
      <c r="AD122" s="129"/>
      <c r="AE122" s="123"/>
      <c r="AF122" s="120"/>
      <c r="AG122" s="126"/>
      <c r="AH122" s="130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64"/>
        <v>44896</v>
      </c>
      <c r="B123" s="116">
        <f t="shared" ca="1" si="67"/>
        <v>1068.91255899</v>
      </c>
      <c r="C123" s="14">
        <f t="shared" si="68"/>
        <v>1000</v>
      </c>
      <c r="D123" s="95">
        <f t="shared" si="65"/>
        <v>44890</v>
      </c>
      <c r="E123" s="93">
        <f ca="1">IF(D123&lt;$B$1,VLOOKUP(D123,[1]DI!$A$4:$B$15000,2,FALSE),0)</f>
        <v>0.13650000000000001</v>
      </c>
      <c r="F123" s="14">
        <f t="shared" ca="1" si="69"/>
        <v>1.00050788</v>
      </c>
      <c r="G123" s="14">
        <f ca="1">(TRUNC(PRODUCT($F$12:$F122),16))</f>
        <v>1.0573495222407601</v>
      </c>
      <c r="H123" s="14">
        <f t="shared" si="70"/>
        <v>1</v>
      </c>
      <c r="I123" s="14">
        <f t="shared" ca="1" si="71"/>
        <v>1.05734952</v>
      </c>
      <c r="J123" s="13">
        <f t="shared" si="66"/>
        <v>2.5000000000000001E-2</v>
      </c>
      <c r="K123" s="29">
        <f t="shared" si="72"/>
        <v>44735</v>
      </c>
      <c r="L123" s="2">
        <f t="shared" si="73"/>
        <v>111</v>
      </c>
      <c r="M123" s="17">
        <f t="shared" si="74"/>
        <v>111</v>
      </c>
      <c r="N123" s="12">
        <f t="shared" si="75"/>
        <v>1.0109358719999999</v>
      </c>
      <c r="O123" s="12">
        <f t="shared" ca="1" si="76"/>
        <v>1.0689125589999999</v>
      </c>
      <c r="P123" s="17">
        <f t="shared" si="77"/>
        <v>0</v>
      </c>
      <c r="Q123" s="14">
        <f t="shared" ca="1" si="78"/>
        <v>68.912558989999994</v>
      </c>
      <c r="R123" s="20">
        <f t="shared" si="63"/>
        <v>0</v>
      </c>
      <c r="S123" s="14">
        <f t="shared" si="79"/>
        <v>0</v>
      </c>
      <c r="T123" s="4" t="str">
        <f t="shared" si="80"/>
        <v>A+J=</v>
      </c>
      <c r="U123" s="29">
        <f t="shared" si="81"/>
        <v>45824</v>
      </c>
      <c r="V123" s="3"/>
      <c r="W123" s="4"/>
      <c r="X123" s="120"/>
      <c r="Y123" s="121"/>
      <c r="Z123" s="123"/>
      <c r="AA123" s="124"/>
      <c r="AB123" s="123"/>
      <c r="AC123" s="128"/>
      <c r="AD123" s="129"/>
      <c r="AE123" s="123"/>
      <c r="AF123" s="120"/>
      <c r="AG123" s="126"/>
      <c r="AH123" s="130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64"/>
        <v>44897</v>
      </c>
      <c r="B124" s="116">
        <f t="shared" ca="1" si="67"/>
        <v>1069.5602389999999</v>
      </c>
      <c r="C124" s="14">
        <f t="shared" si="68"/>
        <v>1000</v>
      </c>
      <c r="D124" s="95">
        <f t="shared" si="65"/>
        <v>44893</v>
      </c>
      <c r="E124" s="93">
        <f ca="1">IF(D124&lt;$B$1,VLOOKUP(D124,[1]DI!$A$4:$B$15000,2,FALSE),0)</f>
        <v>0.13650000000000001</v>
      </c>
      <c r="F124" s="14">
        <f t="shared" ca="1" si="69"/>
        <v>1.00050788</v>
      </c>
      <c r="G124" s="14">
        <f ca="1">(TRUNC(PRODUCT($F$12:$F123),16))</f>
        <v>1.0578865289161099</v>
      </c>
      <c r="H124" s="14">
        <f t="shared" si="70"/>
        <v>1</v>
      </c>
      <c r="I124" s="14">
        <f t="shared" ca="1" si="71"/>
        <v>1.05788653</v>
      </c>
      <c r="J124" s="13">
        <f t="shared" si="66"/>
        <v>2.5000000000000001E-2</v>
      </c>
      <c r="K124" s="29">
        <f t="shared" si="72"/>
        <v>44735</v>
      </c>
      <c r="L124" s="2">
        <f t="shared" si="73"/>
        <v>112</v>
      </c>
      <c r="M124" s="17">
        <f t="shared" si="74"/>
        <v>112</v>
      </c>
      <c r="N124" s="12">
        <f t="shared" si="75"/>
        <v>1.0110349350000001</v>
      </c>
      <c r="O124" s="12">
        <f t="shared" ca="1" si="76"/>
        <v>1.0695602390000001</v>
      </c>
      <c r="P124" s="17">
        <f t="shared" si="77"/>
        <v>0</v>
      </c>
      <c r="Q124" s="14">
        <f t="shared" ca="1" si="78"/>
        <v>69.560238999999996</v>
      </c>
      <c r="R124" s="20">
        <f t="shared" si="63"/>
        <v>0</v>
      </c>
      <c r="S124" s="14">
        <f t="shared" si="79"/>
        <v>0</v>
      </c>
      <c r="T124" s="4" t="str">
        <f t="shared" si="80"/>
        <v>A+J=</v>
      </c>
      <c r="U124" s="29">
        <f t="shared" si="81"/>
        <v>45824</v>
      </c>
      <c r="V124" s="3"/>
      <c r="W124" s="4"/>
      <c r="X124" s="120"/>
      <c r="Y124" s="121"/>
      <c r="Z124" s="123"/>
      <c r="AA124" s="124"/>
      <c r="AB124" s="123"/>
      <c r="AC124" s="128"/>
      <c r="AD124" s="129"/>
      <c r="AE124" s="123"/>
      <c r="AF124" s="120"/>
      <c r="AG124" s="126"/>
      <c r="AH124" s="130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64"/>
        <v>44900</v>
      </c>
      <c r="B125" s="116">
        <f t="shared" ca="1" si="67"/>
        <v>1070.2083090000001</v>
      </c>
      <c r="C125" s="14">
        <f t="shared" si="68"/>
        <v>1000</v>
      </c>
      <c r="D125" s="95">
        <f t="shared" si="65"/>
        <v>44894</v>
      </c>
      <c r="E125" s="93">
        <f ca="1">IF(D125&lt;$B$1,VLOOKUP(D125,[1]DI!$A$4:$B$15000,2,FALSE),0)</f>
        <v>0.13650000000000001</v>
      </c>
      <c r="F125" s="14">
        <f t="shared" ca="1" si="69"/>
        <v>1.00050788</v>
      </c>
      <c r="G125" s="14">
        <f ca="1">(TRUNC(PRODUCT($F$12:$F124),16))</f>
        <v>1.0584238083264199</v>
      </c>
      <c r="H125" s="14">
        <f t="shared" si="70"/>
        <v>1</v>
      </c>
      <c r="I125" s="14">
        <f t="shared" ca="1" si="71"/>
        <v>1.0584238100000001</v>
      </c>
      <c r="J125" s="13">
        <f t="shared" si="66"/>
        <v>2.5000000000000001E-2</v>
      </c>
      <c r="K125" s="29">
        <f t="shared" si="72"/>
        <v>44735</v>
      </c>
      <c r="L125" s="2">
        <f t="shared" si="73"/>
        <v>113</v>
      </c>
      <c r="M125" s="17">
        <f t="shared" si="74"/>
        <v>113</v>
      </c>
      <c r="N125" s="12">
        <f t="shared" si="75"/>
        <v>1.011134008</v>
      </c>
      <c r="O125" s="12">
        <f t="shared" ca="1" si="76"/>
        <v>1.0702083090000001</v>
      </c>
      <c r="P125" s="17">
        <f t="shared" si="77"/>
        <v>0</v>
      </c>
      <c r="Q125" s="14">
        <f t="shared" ca="1" si="78"/>
        <v>70.208309</v>
      </c>
      <c r="R125" s="20">
        <f t="shared" si="63"/>
        <v>0</v>
      </c>
      <c r="S125" s="14">
        <f t="shared" si="79"/>
        <v>0</v>
      </c>
      <c r="T125" s="4" t="str">
        <f t="shared" si="80"/>
        <v>A+J=</v>
      </c>
      <c r="U125" s="29">
        <f t="shared" si="81"/>
        <v>45824</v>
      </c>
      <c r="V125" s="3"/>
      <c r="W125" s="4"/>
      <c r="X125" s="120"/>
      <c r="Y125" s="121"/>
      <c r="Z125" s="123"/>
      <c r="AA125" s="124"/>
      <c r="AB125" s="123"/>
      <c r="AC125" s="128"/>
      <c r="AD125" s="129"/>
      <c r="AE125" s="123"/>
      <c r="AF125" s="120"/>
      <c r="AG125" s="126"/>
      <c r="AH125" s="130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64"/>
        <v>44901</v>
      </c>
      <c r="B126" s="116">
        <f t="shared" ca="1" si="67"/>
        <v>1070.8567680000001</v>
      </c>
      <c r="C126" s="14">
        <f t="shared" si="68"/>
        <v>1000</v>
      </c>
      <c r="D126" s="95">
        <f t="shared" si="65"/>
        <v>44895</v>
      </c>
      <c r="E126" s="93">
        <f ca="1">IF(D126&lt;$B$1,VLOOKUP(D126,[1]DI!$A$4:$B$15000,2,FALSE),0)</f>
        <v>0.13650000000000001</v>
      </c>
      <c r="F126" s="14">
        <f t="shared" ca="1" si="69"/>
        <v>1.00050788</v>
      </c>
      <c r="G126" s="14">
        <f ca="1">(TRUNC(PRODUCT($F$12:$F125),16))</f>
        <v>1.05896136061019</v>
      </c>
      <c r="H126" s="14">
        <f t="shared" si="70"/>
        <v>1</v>
      </c>
      <c r="I126" s="14">
        <f t="shared" ca="1" si="71"/>
        <v>1.0589613600000001</v>
      </c>
      <c r="J126" s="13">
        <f t="shared" si="66"/>
        <v>2.5000000000000001E-2</v>
      </c>
      <c r="K126" s="29">
        <f t="shared" si="72"/>
        <v>44735</v>
      </c>
      <c r="L126" s="2">
        <f t="shared" si="73"/>
        <v>114</v>
      </c>
      <c r="M126" s="17">
        <f t="shared" si="74"/>
        <v>114</v>
      </c>
      <c r="N126" s="12">
        <f t="shared" si="75"/>
        <v>1.0112330899999999</v>
      </c>
      <c r="O126" s="12">
        <f t="shared" ca="1" si="76"/>
        <v>1.0708567680000001</v>
      </c>
      <c r="P126" s="17">
        <f t="shared" si="77"/>
        <v>0</v>
      </c>
      <c r="Q126" s="14">
        <f t="shared" ca="1" si="78"/>
        <v>70.856768000000002</v>
      </c>
      <c r="R126" s="20">
        <f t="shared" si="63"/>
        <v>0</v>
      </c>
      <c r="S126" s="14">
        <f t="shared" si="79"/>
        <v>0</v>
      </c>
      <c r="T126" s="4" t="str">
        <f t="shared" si="80"/>
        <v>A+J=</v>
      </c>
      <c r="U126" s="29">
        <f t="shared" si="81"/>
        <v>45824</v>
      </c>
      <c r="V126" s="3"/>
      <c r="W126" s="4"/>
      <c r="X126" s="120"/>
      <c r="Y126" s="121"/>
      <c r="Z126" s="123"/>
      <c r="AA126" s="124"/>
      <c r="AB126" s="123"/>
      <c r="AC126" s="128"/>
      <c r="AD126" s="129"/>
      <c r="AE126" s="123"/>
      <c r="AF126" s="120"/>
      <c r="AG126" s="126"/>
      <c r="AH126" s="130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64"/>
        <v>44902</v>
      </c>
      <c r="B127" s="116">
        <f t="shared" ca="1" si="67"/>
        <v>1071.50562799</v>
      </c>
      <c r="C127" s="14">
        <f t="shared" si="68"/>
        <v>1000</v>
      </c>
      <c r="D127" s="95">
        <f t="shared" si="65"/>
        <v>44896</v>
      </c>
      <c r="E127" s="93">
        <f ca="1">IF(D127&lt;$B$1,VLOOKUP(D127,[1]DI!$A$4:$B$15000,2,FALSE),0)</f>
        <v>0.13650000000000001</v>
      </c>
      <c r="F127" s="14">
        <f t="shared" ca="1" si="69"/>
        <v>1.00050788</v>
      </c>
      <c r="G127" s="14">
        <f ca="1">(TRUNC(PRODUCT($F$12:$F126),16))</f>
        <v>1.0594991859060201</v>
      </c>
      <c r="H127" s="14">
        <f t="shared" si="70"/>
        <v>1</v>
      </c>
      <c r="I127" s="14">
        <f t="shared" ca="1" si="71"/>
        <v>1.0594991899999999</v>
      </c>
      <c r="J127" s="13">
        <f t="shared" si="66"/>
        <v>2.5000000000000001E-2</v>
      </c>
      <c r="K127" s="29">
        <f t="shared" si="72"/>
        <v>44735</v>
      </c>
      <c r="L127" s="2">
        <f t="shared" si="73"/>
        <v>115</v>
      </c>
      <c r="M127" s="17">
        <f t="shared" si="74"/>
        <v>115</v>
      </c>
      <c r="N127" s="12">
        <f t="shared" si="75"/>
        <v>1.0113321820000001</v>
      </c>
      <c r="O127" s="12">
        <f t="shared" ca="1" si="76"/>
        <v>1.0715056279999999</v>
      </c>
      <c r="P127" s="17">
        <f t="shared" si="77"/>
        <v>0</v>
      </c>
      <c r="Q127" s="14">
        <f t="shared" ca="1" si="78"/>
        <v>71.505627989999994</v>
      </c>
      <c r="R127" s="20">
        <f t="shared" si="63"/>
        <v>0</v>
      </c>
      <c r="S127" s="14">
        <f t="shared" si="79"/>
        <v>0</v>
      </c>
      <c r="T127" s="4" t="str">
        <f t="shared" si="80"/>
        <v>A+J=</v>
      </c>
      <c r="U127" s="29">
        <f t="shared" si="81"/>
        <v>45824</v>
      </c>
      <c r="V127" s="3"/>
      <c r="W127" s="4"/>
      <c r="X127" s="120"/>
      <c r="Y127" s="121"/>
      <c r="Z127" s="123"/>
      <c r="AA127" s="124"/>
      <c r="AB127" s="123"/>
      <c r="AC127" s="128"/>
      <c r="AD127" s="129"/>
      <c r="AE127" s="123"/>
      <c r="AF127" s="120"/>
      <c r="AG127" s="126"/>
      <c r="AH127" s="130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64"/>
        <v>44903</v>
      </c>
      <c r="B128" s="116">
        <f t="shared" ca="1" si="67"/>
        <v>1072.154867</v>
      </c>
      <c r="C128" s="14">
        <f t="shared" si="68"/>
        <v>1000</v>
      </c>
      <c r="D128" s="95">
        <f t="shared" si="65"/>
        <v>44897</v>
      </c>
      <c r="E128" s="93">
        <f ca="1">IF(D128&lt;$B$1,VLOOKUP(D128,[1]DI!$A$4:$B$15000,2,FALSE),0)</f>
        <v>0.13650000000000001</v>
      </c>
      <c r="F128" s="14">
        <f t="shared" ca="1" si="69"/>
        <v>1.00050788</v>
      </c>
      <c r="G128" s="14">
        <f ca="1">(TRUNC(PRODUCT($F$12:$F127),16))</f>
        <v>1.0600372843525601</v>
      </c>
      <c r="H128" s="14">
        <f t="shared" si="70"/>
        <v>1</v>
      </c>
      <c r="I128" s="14">
        <f t="shared" ca="1" si="71"/>
        <v>1.06003728</v>
      </c>
      <c r="J128" s="13">
        <f t="shared" si="66"/>
        <v>2.5000000000000001E-2</v>
      </c>
      <c r="K128" s="29">
        <f t="shared" si="72"/>
        <v>44735</v>
      </c>
      <c r="L128" s="2">
        <f t="shared" si="73"/>
        <v>116</v>
      </c>
      <c r="M128" s="17">
        <f t="shared" si="74"/>
        <v>116</v>
      </c>
      <c r="N128" s="12">
        <f t="shared" si="75"/>
        <v>1.0114312839999999</v>
      </c>
      <c r="O128" s="12">
        <f t="shared" ca="1" si="76"/>
        <v>1.0721548670000001</v>
      </c>
      <c r="P128" s="17">
        <f t="shared" si="77"/>
        <v>0</v>
      </c>
      <c r="Q128" s="14">
        <f t="shared" ca="1" si="78"/>
        <v>72.154866999999996</v>
      </c>
      <c r="R128" s="20">
        <f t="shared" si="63"/>
        <v>0</v>
      </c>
      <c r="S128" s="14">
        <f t="shared" si="79"/>
        <v>0</v>
      </c>
      <c r="T128" s="4" t="str">
        <f t="shared" si="80"/>
        <v>A+J=</v>
      </c>
      <c r="U128" s="29">
        <f t="shared" si="81"/>
        <v>45824</v>
      </c>
      <c r="V128" s="3"/>
      <c r="W128" s="4"/>
      <c r="X128" s="120"/>
      <c r="Y128" s="121"/>
      <c r="Z128" s="123"/>
      <c r="AA128" s="124"/>
      <c r="AB128" s="123"/>
      <c r="AC128" s="128"/>
      <c r="AD128" s="129"/>
      <c r="AE128" s="123"/>
      <c r="AF128" s="120"/>
      <c r="AG128" s="126"/>
      <c r="AH128" s="130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64"/>
        <v>44904</v>
      </c>
      <c r="B129" s="116">
        <f t="shared" ca="1" si="67"/>
        <v>1072.804517</v>
      </c>
      <c r="C129" s="14">
        <f t="shared" si="68"/>
        <v>1000</v>
      </c>
      <c r="D129" s="95">
        <f t="shared" si="65"/>
        <v>44900</v>
      </c>
      <c r="E129" s="93">
        <f ca="1">IF(D129&lt;$B$1,VLOOKUP(D129,[1]DI!$A$4:$B$15000,2,FALSE),0)</f>
        <v>0.13650000000000001</v>
      </c>
      <c r="F129" s="14">
        <f t="shared" ca="1" si="69"/>
        <v>1.00050788</v>
      </c>
      <c r="G129" s="14">
        <f ca="1">(TRUNC(PRODUCT($F$12:$F128),16))</f>
        <v>1.06057565608854</v>
      </c>
      <c r="H129" s="14">
        <f t="shared" si="70"/>
        <v>1</v>
      </c>
      <c r="I129" s="14">
        <f t="shared" ca="1" si="71"/>
        <v>1.06057566</v>
      </c>
      <c r="J129" s="13">
        <f t="shared" si="66"/>
        <v>2.5000000000000001E-2</v>
      </c>
      <c r="K129" s="29">
        <f t="shared" si="72"/>
        <v>44735</v>
      </c>
      <c r="L129" s="2">
        <f t="shared" si="73"/>
        <v>117</v>
      </c>
      <c r="M129" s="17">
        <f t="shared" si="74"/>
        <v>117</v>
      </c>
      <c r="N129" s="12">
        <f t="shared" si="75"/>
        <v>1.0115303959999999</v>
      </c>
      <c r="O129" s="12">
        <f t="shared" ca="1" si="76"/>
        <v>1.072804517</v>
      </c>
      <c r="P129" s="17">
        <f t="shared" si="77"/>
        <v>0</v>
      </c>
      <c r="Q129" s="14">
        <f t="shared" ca="1" si="78"/>
        <v>72.804517000000004</v>
      </c>
      <c r="R129" s="20">
        <f t="shared" si="63"/>
        <v>0</v>
      </c>
      <c r="S129" s="14">
        <f t="shared" si="79"/>
        <v>0</v>
      </c>
      <c r="T129" s="4" t="str">
        <f t="shared" si="80"/>
        <v>A+J=</v>
      </c>
      <c r="U129" s="29">
        <f t="shared" si="81"/>
        <v>45824</v>
      </c>
      <c r="V129" s="3"/>
      <c r="W129" s="4"/>
      <c r="X129" s="120"/>
      <c r="Y129" s="121"/>
      <c r="Z129" s="123"/>
      <c r="AA129" s="124"/>
      <c r="AB129" s="123"/>
      <c r="AC129" s="128"/>
      <c r="AD129" s="129"/>
      <c r="AE129" s="123"/>
      <c r="AF129" s="120"/>
      <c r="AG129" s="126"/>
      <c r="AH129" s="130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64"/>
        <v>44907</v>
      </c>
      <c r="B130" s="116">
        <f t="shared" ca="1" si="67"/>
        <v>1073.454547</v>
      </c>
      <c r="C130" s="14">
        <f t="shared" si="68"/>
        <v>1000</v>
      </c>
      <c r="D130" s="95">
        <f t="shared" si="65"/>
        <v>44901</v>
      </c>
      <c r="E130" s="93">
        <f ca="1">IF(D130&lt;$B$1,VLOOKUP(D130,[1]DI!$A$4:$B$15000,2,FALSE),0)</f>
        <v>0.13650000000000001</v>
      </c>
      <c r="F130" s="14">
        <f t="shared" ca="1" si="69"/>
        <v>1.00050788</v>
      </c>
      <c r="G130" s="14">
        <f ca="1">(TRUNC(PRODUCT($F$12:$F129),16))</f>
        <v>1.06111430125275</v>
      </c>
      <c r="H130" s="14">
        <f t="shared" si="70"/>
        <v>1</v>
      </c>
      <c r="I130" s="14">
        <f t="shared" ca="1" si="71"/>
        <v>1.0611143000000001</v>
      </c>
      <c r="J130" s="13">
        <f t="shared" si="66"/>
        <v>2.5000000000000001E-2</v>
      </c>
      <c r="K130" s="29">
        <f t="shared" si="72"/>
        <v>44735</v>
      </c>
      <c r="L130" s="2">
        <f t="shared" si="73"/>
        <v>118</v>
      </c>
      <c r="M130" s="17">
        <f t="shared" si="74"/>
        <v>118</v>
      </c>
      <c r="N130" s="12">
        <f t="shared" si="75"/>
        <v>1.011629517</v>
      </c>
      <c r="O130" s="12">
        <f t="shared" ca="1" si="76"/>
        <v>1.0734545470000001</v>
      </c>
      <c r="P130" s="17">
        <f t="shared" si="77"/>
        <v>0</v>
      </c>
      <c r="Q130" s="14">
        <f t="shared" ca="1" si="78"/>
        <v>73.454547000000005</v>
      </c>
      <c r="R130" s="20">
        <f t="shared" si="63"/>
        <v>0</v>
      </c>
      <c r="S130" s="14">
        <f t="shared" si="79"/>
        <v>0</v>
      </c>
      <c r="T130" s="4" t="str">
        <f t="shared" si="80"/>
        <v>A+J=</v>
      </c>
      <c r="U130" s="29">
        <f t="shared" si="81"/>
        <v>45824</v>
      </c>
      <c r="V130" s="3"/>
      <c r="W130" s="4"/>
      <c r="X130" s="120"/>
      <c r="Y130" s="121"/>
      <c r="Z130" s="123"/>
      <c r="AA130" s="124"/>
      <c r="AB130" s="123"/>
      <c r="AC130" s="128"/>
      <c r="AD130" s="129"/>
      <c r="AE130" s="123"/>
      <c r="AF130" s="120"/>
      <c r="AG130" s="126"/>
      <c r="AH130" s="130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64"/>
        <v>44908</v>
      </c>
      <c r="B131" s="116">
        <f t="shared" ca="1" si="67"/>
        <v>1074.104977</v>
      </c>
      <c r="C131" s="14">
        <f t="shared" si="68"/>
        <v>1000</v>
      </c>
      <c r="D131" s="95">
        <f t="shared" si="65"/>
        <v>44902</v>
      </c>
      <c r="E131" s="93">
        <f ca="1">IF(D131&lt;$B$1,VLOOKUP(D131,[1]DI!$A$4:$B$15000,2,FALSE),0)</f>
        <v>0.13650000000000001</v>
      </c>
      <c r="F131" s="14">
        <f t="shared" ca="1" si="69"/>
        <v>1.00050788</v>
      </c>
      <c r="G131" s="14">
        <f ca="1">(TRUNC(PRODUCT($F$12:$F130),16))</f>
        <v>1.06165321998407</v>
      </c>
      <c r="H131" s="14">
        <f t="shared" si="70"/>
        <v>1</v>
      </c>
      <c r="I131" s="14">
        <f t="shared" ca="1" si="71"/>
        <v>1.06165322</v>
      </c>
      <c r="J131" s="13">
        <f t="shared" si="66"/>
        <v>2.5000000000000001E-2</v>
      </c>
      <c r="K131" s="29">
        <f t="shared" si="72"/>
        <v>44735</v>
      </c>
      <c r="L131" s="2">
        <f t="shared" si="73"/>
        <v>119</v>
      </c>
      <c r="M131" s="17">
        <f t="shared" si="74"/>
        <v>119</v>
      </c>
      <c r="N131" s="12">
        <f t="shared" si="75"/>
        <v>1.0117286480000001</v>
      </c>
      <c r="O131" s="12">
        <f t="shared" ca="1" si="76"/>
        <v>1.074104977</v>
      </c>
      <c r="P131" s="17">
        <f t="shared" si="77"/>
        <v>0</v>
      </c>
      <c r="Q131" s="14">
        <f t="shared" ca="1" si="78"/>
        <v>74.104977000000005</v>
      </c>
      <c r="R131" s="20">
        <f t="shared" si="63"/>
        <v>0</v>
      </c>
      <c r="S131" s="14">
        <f t="shared" si="79"/>
        <v>0</v>
      </c>
      <c r="T131" s="4" t="str">
        <f t="shared" si="80"/>
        <v>A+J=</v>
      </c>
      <c r="U131" s="29">
        <f t="shared" si="81"/>
        <v>45824</v>
      </c>
      <c r="V131" s="3"/>
      <c r="W131" s="4"/>
      <c r="X131" s="120"/>
      <c r="Y131" s="121"/>
      <c r="Z131" s="123"/>
      <c r="AA131" s="124"/>
      <c r="AB131" s="123"/>
      <c r="AC131" s="128"/>
      <c r="AD131" s="129"/>
      <c r="AE131" s="123"/>
      <c r="AF131" s="120"/>
      <c r="AG131" s="126"/>
      <c r="AH131" s="130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64"/>
        <v>44909</v>
      </c>
      <c r="B132" s="116">
        <f t="shared" ca="1" si="67"/>
        <v>1074.7557979999999</v>
      </c>
      <c r="C132" s="14">
        <f t="shared" si="68"/>
        <v>1000</v>
      </c>
      <c r="D132" s="95">
        <f t="shared" si="65"/>
        <v>44903</v>
      </c>
      <c r="E132" s="93">
        <f ca="1">IF(D132&lt;$B$1,VLOOKUP(D132,[1]DI!$A$4:$B$15000,2,FALSE),0)</f>
        <v>0.13650000000000001</v>
      </c>
      <c r="F132" s="14">
        <f t="shared" ca="1" si="69"/>
        <v>1.00050788</v>
      </c>
      <c r="G132" s="14">
        <f ca="1">(TRUNC(PRODUCT($F$12:$F131),16))</f>
        <v>1.0621924124214399</v>
      </c>
      <c r="H132" s="14">
        <f t="shared" si="70"/>
        <v>1</v>
      </c>
      <c r="I132" s="14">
        <f t="shared" ca="1" si="71"/>
        <v>1.06219241</v>
      </c>
      <c r="J132" s="13">
        <f t="shared" si="66"/>
        <v>2.5000000000000001E-2</v>
      </c>
      <c r="K132" s="29">
        <f t="shared" si="72"/>
        <v>44735</v>
      </c>
      <c r="L132" s="2">
        <f t="shared" si="73"/>
        <v>120</v>
      </c>
      <c r="M132" s="17">
        <f t="shared" si="74"/>
        <v>120</v>
      </c>
      <c r="N132" s="12">
        <f t="shared" si="75"/>
        <v>1.011827789</v>
      </c>
      <c r="O132" s="12">
        <f t="shared" ca="1" si="76"/>
        <v>1.074755798</v>
      </c>
      <c r="P132" s="17">
        <f t="shared" si="77"/>
        <v>0</v>
      </c>
      <c r="Q132" s="14">
        <f t="shared" ca="1" si="78"/>
        <v>74.755797999999999</v>
      </c>
      <c r="R132" s="20">
        <f t="shared" si="63"/>
        <v>0</v>
      </c>
      <c r="S132" s="14">
        <f t="shared" si="79"/>
        <v>0</v>
      </c>
      <c r="T132" s="4" t="str">
        <f t="shared" si="80"/>
        <v>A+J=</v>
      </c>
      <c r="U132" s="29">
        <f t="shared" si="81"/>
        <v>45824</v>
      </c>
      <c r="V132" s="3"/>
      <c r="W132" s="4"/>
      <c r="X132" s="120"/>
      <c r="Y132" s="121"/>
      <c r="Z132" s="123"/>
      <c r="AA132" s="124"/>
      <c r="AB132" s="123"/>
      <c r="AC132" s="128"/>
      <c r="AD132" s="129"/>
      <c r="AE132" s="123"/>
      <c r="AF132" s="120"/>
      <c r="AG132" s="126"/>
      <c r="AH132" s="130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64"/>
        <v>44910</v>
      </c>
      <c r="B133" s="116">
        <f t="shared" ca="1" si="67"/>
        <v>1075.40701799</v>
      </c>
      <c r="C133" s="14">
        <f t="shared" si="68"/>
        <v>1000</v>
      </c>
      <c r="D133" s="95">
        <f t="shared" si="65"/>
        <v>44904</v>
      </c>
      <c r="E133" s="93">
        <f ca="1">IF(D133&lt;$B$1,VLOOKUP(D133,[1]DI!$A$4:$B$15000,2,FALSE),0)</f>
        <v>0.13650000000000001</v>
      </c>
      <c r="F133" s="14">
        <f t="shared" ca="1" si="69"/>
        <v>1.00050788</v>
      </c>
      <c r="G133" s="14">
        <f ca="1">(TRUNC(PRODUCT($F$12:$F132),16))</f>
        <v>1.06273187870386</v>
      </c>
      <c r="H133" s="14">
        <f t="shared" si="70"/>
        <v>1</v>
      </c>
      <c r="I133" s="14">
        <f t="shared" ca="1" si="71"/>
        <v>1.0627318800000001</v>
      </c>
      <c r="J133" s="13">
        <f t="shared" si="66"/>
        <v>2.5000000000000001E-2</v>
      </c>
      <c r="K133" s="29">
        <f t="shared" si="72"/>
        <v>44735</v>
      </c>
      <c r="L133" s="2">
        <f t="shared" si="73"/>
        <v>121</v>
      </c>
      <c r="M133" s="17">
        <f t="shared" si="74"/>
        <v>121</v>
      </c>
      <c r="N133" s="12">
        <f t="shared" si="75"/>
        <v>1.0119269390000001</v>
      </c>
      <c r="O133" s="12">
        <f t="shared" ca="1" si="76"/>
        <v>1.0754070179999999</v>
      </c>
      <c r="P133" s="17">
        <f t="shared" si="77"/>
        <v>0</v>
      </c>
      <c r="Q133" s="14">
        <f t="shared" ca="1" si="78"/>
        <v>75.40701799</v>
      </c>
      <c r="R133" s="20">
        <f t="shared" si="63"/>
        <v>0</v>
      </c>
      <c r="S133" s="14">
        <f t="shared" si="79"/>
        <v>0</v>
      </c>
      <c r="T133" s="4" t="str">
        <f t="shared" si="80"/>
        <v>A+J=</v>
      </c>
      <c r="U133" s="29">
        <f t="shared" si="81"/>
        <v>45824</v>
      </c>
      <c r="V133" s="3"/>
      <c r="W133" s="4"/>
      <c r="X133" s="120"/>
      <c r="Y133" s="121"/>
      <c r="Z133" s="123"/>
      <c r="AA133" s="124"/>
      <c r="AB133" s="123"/>
      <c r="AC133" s="128"/>
      <c r="AD133" s="129"/>
      <c r="AE133" s="123"/>
      <c r="AF133" s="120"/>
      <c r="AG133" s="126"/>
      <c r="AH133" s="130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64"/>
        <v>44911</v>
      </c>
      <c r="B134" s="116">
        <f t="shared" ca="1" si="67"/>
        <v>1076.0586299900001</v>
      </c>
      <c r="C134" s="14">
        <f t="shared" si="68"/>
        <v>1000</v>
      </c>
      <c r="D134" s="95">
        <f t="shared" si="65"/>
        <v>44907</v>
      </c>
      <c r="E134" s="93">
        <f ca="1">IF(D134&lt;$B$1,VLOOKUP(D134,[1]DI!$A$4:$B$15000,2,FALSE),0)</f>
        <v>0.13650000000000001</v>
      </c>
      <c r="F134" s="14">
        <f t="shared" ca="1" si="69"/>
        <v>1.00050788</v>
      </c>
      <c r="G134" s="14">
        <f ca="1">(TRUNC(PRODUCT($F$12:$F133),16))</f>
        <v>1.0632716189704099</v>
      </c>
      <c r="H134" s="14">
        <f t="shared" si="70"/>
        <v>1</v>
      </c>
      <c r="I134" s="14">
        <f t="shared" ca="1" si="71"/>
        <v>1.0632716200000001</v>
      </c>
      <c r="J134" s="13">
        <f t="shared" si="66"/>
        <v>2.5000000000000001E-2</v>
      </c>
      <c r="K134" s="29">
        <f t="shared" si="72"/>
        <v>44735</v>
      </c>
      <c r="L134" s="2">
        <f t="shared" si="73"/>
        <v>122</v>
      </c>
      <c r="M134" s="17">
        <f t="shared" si="74"/>
        <v>122</v>
      </c>
      <c r="N134" s="12">
        <f t="shared" si="75"/>
        <v>1.0120260990000001</v>
      </c>
      <c r="O134" s="12">
        <f t="shared" ca="1" si="76"/>
        <v>1.0760586299999999</v>
      </c>
      <c r="P134" s="17">
        <f t="shared" si="77"/>
        <v>0</v>
      </c>
      <c r="Q134" s="14">
        <f t="shared" ca="1" si="78"/>
        <v>76.05862999</v>
      </c>
      <c r="R134" s="20">
        <f t="shared" si="63"/>
        <v>0</v>
      </c>
      <c r="S134" s="14">
        <f t="shared" si="79"/>
        <v>0</v>
      </c>
      <c r="T134" s="4" t="str">
        <f t="shared" si="80"/>
        <v>A+J=</v>
      </c>
      <c r="U134" s="29">
        <f t="shared" si="81"/>
        <v>45824</v>
      </c>
      <c r="V134" s="3"/>
      <c r="W134" s="4"/>
      <c r="X134" s="120"/>
      <c r="Y134" s="121"/>
      <c r="Z134" s="123"/>
      <c r="AA134" s="124"/>
      <c r="AB134" s="123"/>
      <c r="AC134" s="128"/>
      <c r="AD134" s="129"/>
      <c r="AE134" s="123"/>
      <c r="AF134" s="120"/>
      <c r="AG134" s="126"/>
      <c r="AH134" s="130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64"/>
        <v>44914</v>
      </c>
      <c r="B135" s="116">
        <f t="shared" ca="1" si="67"/>
        <v>1076.7106319899999</v>
      </c>
      <c r="C135" s="14">
        <f t="shared" si="68"/>
        <v>1000</v>
      </c>
      <c r="D135" s="95">
        <f t="shared" si="65"/>
        <v>44908</v>
      </c>
      <c r="E135" s="93">
        <f ca="1">IF(D135&lt;$B$1,VLOOKUP(D135,[1]DI!$A$4:$B$15000,2,FALSE),0)</f>
        <v>0.13650000000000001</v>
      </c>
      <c r="F135" s="14">
        <f t="shared" ca="1" si="69"/>
        <v>1.00050788</v>
      </c>
      <c r="G135" s="14">
        <f ca="1">(TRUNC(PRODUCT($F$12:$F134),16))</f>
        <v>1.0638116333602501</v>
      </c>
      <c r="H135" s="14">
        <f t="shared" si="70"/>
        <v>1</v>
      </c>
      <c r="I135" s="14">
        <f t="shared" ca="1" si="71"/>
        <v>1.06381163</v>
      </c>
      <c r="J135" s="13">
        <f t="shared" si="66"/>
        <v>2.5000000000000001E-2</v>
      </c>
      <c r="K135" s="29">
        <f t="shared" si="72"/>
        <v>44735</v>
      </c>
      <c r="L135" s="2">
        <f t="shared" si="73"/>
        <v>123</v>
      </c>
      <c r="M135" s="17">
        <f t="shared" si="74"/>
        <v>123</v>
      </c>
      <c r="N135" s="12">
        <f t="shared" si="75"/>
        <v>1.012125269</v>
      </c>
      <c r="O135" s="12">
        <f t="shared" ca="1" si="76"/>
        <v>1.0767106319999999</v>
      </c>
      <c r="P135" s="17">
        <f t="shared" si="77"/>
        <v>0</v>
      </c>
      <c r="Q135" s="14">
        <f t="shared" ca="1" si="78"/>
        <v>76.710631989999996</v>
      </c>
      <c r="R135" s="20">
        <f t="shared" si="63"/>
        <v>0</v>
      </c>
      <c r="S135" s="14">
        <f t="shared" si="79"/>
        <v>0</v>
      </c>
      <c r="T135" s="4" t="str">
        <f t="shared" si="80"/>
        <v>A+J=</v>
      </c>
      <c r="U135" s="29">
        <f t="shared" si="81"/>
        <v>45824</v>
      </c>
      <c r="V135" s="3"/>
      <c r="W135" s="4"/>
      <c r="X135" s="120"/>
      <c r="Y135" s="121"/>
      <c r="Z135" s="123"/>
      <c r="AA135" s="124"/>
      <c r="AB135" s="123"/>
      <c r="AC135" s="128"/>
      <c r="AD135" s="129"/>
      <c r="AE135" s="123"/>
      <c r="AF135" s="120"/>
      <c r="AG135" s="126"/>
      <c r="AH135" s="130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64"/>
        <v>44915</v>
      </c>
      <c r="B136" s="116">
        <f t="shared" ca="1" si="67"/>
        <v>1077.3630350000001</v>
      </c>
      <c r="C136" s="14">
        <f t="shared" si="68"/>
        <v>1000</v>
      </c>
      <c r="D136" s="95">
        <f t="shared" si="65"/>
        <v>44909</v>
      </c>
      <c r="E136" s="93">
        <f ca="1">IF(D136&lt;$B$1,VLOOKUP(D136,[1]DI!$A$4:$B$15000,2,FALSE),0)</f>
        <v>0.13650000000000001</v>
      </c>
      <c r="F136" s="14">
        <f t="shared" ca="1" si="69"/>
        <v>1.00050788</v>
      </c>
      <c r="G136" s="14">
        <f ca="1">(TRUNC(PRODUCT($F$12:$F135),16))</f>
        <v>1.0643519220126101</v>
      </c>
      <c r="H136" s="14">
        <f t="shared" si="70"/>
        <v>1</v>
      </c>
      <c r="I136" s="14">
        <f t="shared" ca="1" si="71"/>
        <v>1.06435192</v>
      </c>
      <c r="J136" s="13">
        <f t="shared" si="66"/>
        <v>2.5000000000000001E-2</v>
      </c>
      <c r="K136" s="29">
        <f t="shared" si="72"/>
        <v>44735</v>
      </c>
      <c r="L136" s="2">
        <f t="shared" si="73"/>
        <v>124</v>
      </c>
      <c r="M136" s="17">
        <f t="shared" si="74"/>
        <v>124</v>
      </c>
      <c r="N136" s="12">
        <f t="shared" si="75"/>
        <v>1.012224448</v>
      </c>
      <c r="O136" s="12">
        <f t="shared" ca="1" si="76"/>
        <v>1.0773630350000001</v>
      </c>
      <c r="P136" s="17">
        <f t="shared" si="77"/>
        <v>0</v>
      </c>
      <c r="Q136" s="14">
        <f t="shared" ca="1" si="78"/>
        <v>77.363034999999996</v>
      </c>
      <c r="R136" s="20">
        <f t="shared" si="63"/>
        <v>0</v>
      </c>
      <c r="S136" s="14">
        <f t="shared" si="79"/>
        <v>0</v>
      </c>
      <c r="T136" s="4" t="str">
        <f t="shared" si="80"/>
        <v>A+J=</v>
      </c>
      <c r="U136" s="29">
        <f t="shared" si="81"/>
        <v>45824</v>
      </c>
      <c r="V136" s="3"/>
      <c r="W136" s="4"/>
      <c r="X136" s="120"/>
      <c r="Y136" s="121"/>
      <c r="Z136" s="123"/>
      <c r="AA136" s="124"/>
      <c r="AB136" s="123"/>
      <c r="AC136" s="128"/>
      <c r="AD136" s="129"/>
      <c r="AE136" s="123"/>
      <c r="AF136" s="120"/>
      <c r="AG136" s="126"/>
      <c r="AH136" s="130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64"/>
        <v>44916</v>
      </c>
      <c r="B137" s="116">
        <f t="shared" ca="1" si="67"/>
        <v>1078.0158399899999</v>
      </c>
      <c r="C137" s="14">
        <f t="shared" si="68"/>
        <v>1000</v>
      </c>
      <c r="D137" s="95">
        <f t="shared" si="65"/>
        <v>44910</v>
      </c>
      <c r="E137" s="93">
        <f ca="1">IF(D137&lt;$B$1,VLOOKUP(D137,[1]DI!$A$4:$B$15000,2,FALSE),0)</f>
        <v>0.13650000000000001</v>
      </c>
      <c r="F137" s="14">
        <f t="shared" ca="1" si="69"/>
        <v>1.00050788</v>
      </c>
      <c r="G137" s="14">
        <f ca="1">(TRUNC(PRODUCT($F$12:$F136),16))</f>
        <v>1.06489248506676</v>
      </c>
      <c r="H137" s="14">
        <f t="shared" si="70"/>
        <v>1</v>
      </c>
      <c r="I137" s="14">
        <f t="shared" ca="1" si="71"/>
        <v>1.0648924900000001</v>
      </c>
      <c r="J137" s="13">
        <f t="shared" si="66"/>
        <v>2.5000000000000001E-2</v>
      </c>
      <c r="K137" s="29">
        <f t="shared" si="72"/>
        <v>44735</v>
      </c>
      <c r="L137" s="2">
        <f t="shared" si="73"/>
        <v>125</v>
      </c>
      <c r="M137" s="17">
        <f t="shared" si="74"/>
        <v>125</v>
      </c>
      <c r="N137" s="12">
        <f t="shared" si="75"/>
        <v>1.012323638</v>
      </c>
      <c r="O137" s="12">
        <f t="shared" ca="1" si="76"/>
        <v>1.0780158399999999</v>
      </c>
      <c r="P137" s="17">
        <f t="shared" si="77"/>
        <v>0</v>
      </c>
      <c r="Q137" s="14">
        <f t="shared" ca="1" si="78"/>
        <v>78.015839990000003</v>
      </c>
      <c r="R137" s="20">
        <f t="shared" si="63"/>
        <v>0</v>
      </c>
      <c r="S137" s="14">
        <f t="shared" si="79"/>
        <v>0</v>
      </c>
      <c r="T137" s="4" t="str">
        <f t="shared" si="80"/>
        <v>A+J=</v>
      </c>
      <c r="U137" s="29">
        <f t="shared" si="81"/>
        <v>45824</v>
      </c>
      <c r="V137" s="3"/>
      <c r="W137" s="4"/>
      <c r="X137" s="120"/>
      <c r="Y137" s="121"/>
      <c r="Z137" s="123"/>
      <c r="AA137" s="124"/>
      <c r="AB137" s="123"/>
      <c r="AC137" s="128"/>
      <c r="AD137" s="129"/>
      <c r="AE137" s="123"/>
      <c r="AF137" s="120"/>
      <c r="AG137" s="126"/>
      <c r="AH137" s="130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64"/>
        <v>44917</v>
      </c>
      <c r="B138" s="116">
        <f t="shared" ca="1" si="67"/>
        <v>1078.669024</v>
      </c>
      <c r="C138" s="14">
        <f t="shared" si="68"/>
        <v>1000</v>
      </c>
      <c r="D138" s="95">
        <f t="shared" si="65"/>
        <v>44911</v>
      </c>
      <c r="E138" s="93">
        <f ca="1">IF(D138&lt;$B$1,VLOOKUP(D138,[1]DI!$A$4:$B$15000,2,FALSE),0)</f>
        <v>0.13650000000000001</v>
      </c>
      <c r="F138" s="14">
        <f t="shared" ca="1" si="69"/>
        <v>1.00050788</v>
      </c>
      <c r="G138" s="14">
        <f ca="1">(TRUNC(PRODUCT($F$12:$F137),16))</f>
        <v>1.06543332266207</v>
      </c>
      <c r="H138" s="14">
        <f t="shared" si="70"/>
        <v>1</v>
      </c>
      <c r="I138" s="14">
        <f t="shared" ca="1" si="71"/>
        <v>1.0654333199999999</v>
      </c>
      <c r="J138" s="13">
        <f t="shared" si="66"/>
        <v>2.5000000000000001E-2</v>
      </c>
      <c r="K138" s="29">
        <f t="shared" si="72"/>
        <v>44735</v>
      </c>
      <c r="L138" s="2">
        <f t="shared" si="73"/>
        <v>126</v>
      </c>
      <c r="M138" s="17">
        <f t="shared" si="74"/>
        <v>126</v>
      </c>
      <c r="N138" s="12">
        <f t="shared" si="75"/>
        <v>1.0124228369999999</v>
      </c>
      <c r="O138" s="12">
        <f t="shared" ca="1" si="76"/>
        <v>1.0786690240000001</v>
      </c>
      <c r="P138" s="17">
        <f t="shared" si="77"/>
        <v>0</v>
      </c>
      <c r="Q138" s="14">
        <f t="shared" ca="1" si="78"/>
        <v>78.669023999999993</v>
      </c>
      <c r="R138" s="20">
        <f t="shared" si="63"/>
        <v>0</v>
      </c>
      <c r="S138" s="14">
        <f t="shared" si="79"/>
        <v>0</v>
      </c>
      <c r="T138" s="4" t="str">
        <f t="shared" si="80"/>
        <v>A+J=</v>
      </c>
      <c r="U138" s="29">
        <f t="shared" si="81"/>
        <v>45824</v>
      </c>
      <c r="V138" s="3"/>
      <c r="W138" s="4"/>
      <c r="X138" s="120"/>
      <c r="Y138" s="121"/>
      <c r="Z138" s="123"/>
      <c r="AA138" s="124"/>
      <c r="AB138" s="123"/>
      <c r="AC138" s="128"/>
      <c r="AD138" s="129"/>
      <c r="AE138" s="123"/>
      <c r="AF138" s="120"/>
      <c r="AG138" s="126"/>
      <c r="AH138" s="130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64"/>
        <v>44918</v>
      </c>
      <c r="B139" s="116">
        <f t="shared" ca="1" si="67"/>
        <v>1079.3226099999999</v>
      </c>
      <c r="C139" s="14">
        <f t="shared" si="68"/>
        <v>1000</v>
      </c>
      <c r="D139" s="95">
        <f t="shared" si="65"/>
        <v>44914</v>
      </c>
      <c r="E139" s="93">
        <f ca="1">IF(D139&lt;$B$1,VLOOKUP(D139,[1]DI!$A$4:$B$15000,2,FALSE),0)</f>
        <v>0.13650000000000001</v>
      </c>
      <c r="F139" s="14">
        <f t="shared" ca="1" si="69"/>
        <v>1.00050788</v>
      </c>
      <c r="G139" s="14">
        <f ca="1">(TRUNC(PRODUCT($F$12:$F138),16))</f>
        <v>1.06597443493799</v>
      </c>
      <c r="H139" s="14">
        <f t="shared" si="70"/>
        <v>1</v>
      </c>
      <c r="I139" s="14">
        <f t="shared" ca="1" si="71"/>
        <v>1.06597443</v>
      </c>
      <c r="J139" s="13">
        <f t="shared" si="66"/>
        <v>2.5000000000000001E-2</v>
      </c>
      <c r="K139" s="29">
        <f t="shared" si="72"/>
        <v>44735</v>
      </c>
      <c r="L139" s="2">
        <f t="shared" si="73"/>
        <v>127</v>
      </c>
      <c r="M139" s="17">
        <f t="shared" si="74"/>
        <v>127</v>
      </c>
      <c r="N139" s="12">
        <f t="shared" si="75"/>
        <v>1.0125220450000001</v>
      </c>
      <c r="O139" s="12">
        <f t="shared" ca="1" si="76"/>
        <v>1.07932261</v>
      </c>
      <c r="P139" s="17">
        <f t="shared" si="77"/>
        <v>0</v>
      </c>
      <c r="Q139" s="14">
        <f t="shared" ca="1" si="78"/>
        <v>79.322609999999997</v>
      </c>
      <c r="R139" s="20">
        <f t="shared" si="63"/>
        <v>0</v>
      </c>
      <c r="S139" s="14">
        <f t="shared" si="79"/>
        <v>0</v>
      </c>
      <c r="T139" s="4" t="str">
        <f t="shared" si="80"/>
        <v>A+J=</v>
      </c>
      <c r="U139" s="29">
        <f t="shared" si="81"/>
        <v>45824</v>
      </c>
      <c r="V139" s="3"/>
      <c r="W139" s="4"/>
      <c r="X139" s="120"/>
      <c r="Y139" s="121"/>
      <c r="Z139" s="123"/>
      <c r="AA139" s="124"/>
      <c r="AB139" s="123"/>
      <c r="AC139" s="128"/>
      <c r="AD139" s="129"/>
      <c r="AE139" s="123"/>
      <c r="AF139" s="120"/>
      <c r="AG139" s="126"/>
      <c r="AH139" s="130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64"/>
        <v>44921</v>
      </c>
      <c r="B140" s="116">
        <f t="shared" ca="1" si="67"/>
        <v>1079.976598</v>
      </c>
      <c r="C140" s="14">
        <f t="shared" si="68"/>
        <v>1000</v>
      </c>
      <c r="D140" s="95">
        <f t="shared" si="65"/>
        <v>44915</v>
      </c>
      <c r="E140" s="93">
        <f ca="1">IF(D140&lt;$B$1,VLOOKUP(D140,[1]DI!$A$4:$B$15000,2,FALSE),0)</f>
        <v>0.13650000000000001</v>
      </c>
      <c r="F140" s="14">
        <f t="shared" ca="1" si="69"/>
        <v>1.00050788</v>
      </c>
      <c r="G140" s="14">
        <f ca="1">(TRUNC(PRODUCT($F$12:$F139),16))</f>
        <v>1.0665158220340001</v>
      </c>
      <c r="H140" s="14">
        <f t="shared" si="70"/>
        <v>1</v>
      </c>
      <c r="I140" s="14">
        <f t="shared" ca="1" si="71"/>
        <v>1.06651582</v>
      </c>
      <c r="J140" s="13">
        <f t="shared" si="66"/>
        <v>2.5000000000000001E-2</v>
      </c>
      <c r="K140" s="29">
        <f t="shared" si="72"/>
        <v>44735</v>
      </c>
      <c r="L140" s="2">
        <f t="shared" si="73"/>
        <v>128</v>
      </c>
      <c r="M140" s="17">
        <f t="shared" si="74"/>
        <v>128</v>
      </c>
      <c r="N140" s="12">
        <f t="shared" si="75"/>
        <v>1.0126212640000001</v>
      </c>
      <c r="O140" s="12">
        <f t="shared" ca="1" si="76"/>
        <v>1.079976598</v>
      </c>
      <c r="P140" s="17">
        <f t="shared" si="77"/>
        <v>0</v>
      </c>
      <c r="Q140" s="14">
        <f t="shared" ca="1" si="78"/>
        <v>79.976597999999996</v>
      </c>
      <c r="R140" s="20">
        <f t="shared" ref="R140:R203" si="82">IF($P140&gt;0,VLOOKUP($P140,$X$12:$AD$150,7),0)</f>
        <v>0</v>
      </c>
      <c r="S140" s="14">
        <f t="shared" si="79"/>
        <v>0</v>
      </c>
      <c r="T140" s="4" t="str">
        <f t="shared" si="80"/>
        <v>A+J=</v>
      </c>
      <c r="U140" s="29">
        <f t="shared" si="81"/>
        <v>45824</v>
      </c>
      <c r="V140" s="3"/>
      <c r="W140" s="4"/>
      <c r="X140" s="120"/>
      <c r="Y140" s="121"/>
      <c r="Z140" s="123"/>
      <c r="AA140" s="124"/>
      <c r="AB140" s="123"/>
      <c r="AC140" s="128"/>
      <c r="AD140" s="129"/>
      <c r="AE140" s="123"/>
      <c r="AF140" s="120"/>
      <c r="AG140" s="126"/>
      <c r="AH140" s="130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83">WORKDAY($A140,1,$X$166:$X$544)</f>
        <v>44922</v>
      </c>
      <c r="B141" s="116">
        <f t="shared" ca="1" si="67"/>
        <v>1080.63097599</v>
      </c>
      <c r="C141" s="14">
        <f t="shared" si="68"/>
        <v>1000</v>
      </c>
      <c r="D141" s="95">
        <f t="shared" ref="D141:D204" si="84">WORKDAY($A141,-4,$X$160:$X$544)</f>
        <v>44916</v>
      </c>
      <c r="E141" s="93">
        <f ca="1">IF(D141&lt;$B$1,VLOOKUP(D141,[1]DI!$A$4:$B$15000,2,FALSE),0)</f>
        <v>0.13650000000000001</v>
      </c>
      <c r="F141" s="14">
        <f t="shared" ca="1" si="69"/>
        <v>1.00050788</v>
      </c>
      <c r="G141" s="14">
        <f ca="1">(TRUNC(PRODUCT($F$12:$F140),16))</f>
        <v>1.0670574840897</v>
      </c>
      <c r="H141" s="14">
        <f t="shared" si="70"/>
        <v>1</v>
      </c>
      <c r="I141" s="14">
        <f t="shared" ca="1" si="71"/>
        <v>1.0670574799999999</v>
      </c>
      <c r="J141" s="13">
        <f t="shared" ref="J141:J204" si="85">J140</f>
        <v>2.5000000000000001E-2</v>
      </c>
      <c r="K141" s="29">
        <f t="shared" si="72"/>
        <v>44735</v>
      </c>
      <c r="L141" s="2">
        <f t="shared" si="73"/>
        <v>129</v>
      </c>
      <c r="M141" s="17">
        <f t="shared" si="74"/>
        <v>129</v>
      </c>
      <c r="N141" s="12">
        <f t="shared" si="75"/>
        <v>1.0127204919999999</v>
      </c>
      <c r="O141" s="12">
        <f t="shared" ca="1" si="76"/>
        <v>1.0806309759999999</v>
      </c>
      <c r="P141" s="17">
        <f t="shared" si="77"/>
        <v>0</v>
      </c>
      <c r="Q141" s="14">
        <f t="shared" ca="1" si="78"/>
        <v>80.630975989999996</v>
      </c>
      <c r="R141" s="20">
        <f t="shared" si="82"/>
        <v>0</v>
      </c>
      <c r="S141" s="14">
        <f t="shared" si="79"/>
        <v>0</v>
      </c>
      <c r="T141" s="4" t="str">
        <f t="shared" si="80"/>
        <v>A+J=</v>
      </c>
      <c r="U141" s="29">
        <f t="shared" si="81"/>
        <v>45824</v>
      </c>
      <c r="V141" s="3"/>
      <c r="W141" s="4"/>
      <c r="X141" s="120"/>
      <c r="Y141" s="121"/>
      <c r="Z141" s="123"/>
      <c r="AA141" s="124"/>
      <c r="AB141" s="123"/>
      <c r="AC141" s="128"/>
      <c r="AD141" s="129"/>
      <c r="AE141" s="123"/>
      <c r="AF141" s="120"/>
      <c r="AG141" s="126"/>
      <c r="AH141" s="130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83"/>
        <v>44923</v>
      </c>
      <c r="B142" s="116">
        <f t="shared" ca="1" si="67"/>
        <v>1081.285756</v>
      </c>
      <c r="C142" s="14">
        <f t="shared" si="68"/>
        <v>1000</v>
      </c>
      <c r="D142" s="95">
        <f t="shared" si="84"/>
        <v>44917</v>
      </c>
      <c r="E142" s="93">
        <f ca="1">IF(D142&lt;$B$1,VLOOKUP(D142,[1]DI!$A$4:$B$15000,2,FALSE),0)</f>
        <v>0.13650000000000001</v>
      </c>
      <c r="F142" s="14">
        <f t="shared" ca="1" si="69"/>
        <v>1.00050788</v>
      </c>
      <c r="G142" s="14">
        <f ca="1">(TRUNC(PRODUCT($F$12:$F141),16))</f>
        <v>1.06759942124472</v>
      </c>
      <c r="H142" s="14">
        <f t="shared" si="70"/>
        <v>1</v>
      </c>
      <c r="I142" s="14">
        <f t="shared" ca="1" si="71"/>
        <v>1.0675994200000001</v>
      </c>
      <c r="J142" s="13">
        <f t="shared" si="85"/>
        <v>2.5000000000000001E-2</v>
      </c>
      <c r="K142" s="29">
        <f t="shared" si="72"/>
        <v>44735</v>
      </c>
      <c r="L142" s="2">
        <f t="shared" si="73"/>
        <v>130</v>
      </c>
      <c r="M142" s="17">
        <f t="shared" si="74"/>
        <v>130</v>
      </c>
      <c r="N142" s="12">
        <f t="shared" si="75"/>
        <v>1.0128197299999999</v>
      </c>
      <c r="O142" s="12">
        <f t="shared" ca="1" si="76"/>
        <v>1.081285756</v>
      </c>
      <c r="P142" s="17">
        <f t="shared" si="77"/>
        <v>0</v>
      </c>
      <c r="Q142" s="14">
        <f t="shared" ca="1" si="78"/>
        <v>81.285756000000006</v>
      </c>
      <c r="R142" s="20">
        <f t="shared" si="82"/>
        <v>0</v>
      </c>
      <c r="S142" s="14">
        <f t="shared" si="79"/>
        <v>0</v>
      </c>
      <c r="T142" s="4" t="str">
        <f t="shared" si="80"/>
        <v>A+J=</v>
      </c>
      <c r="U142" s="29">
        <f t="shared" si="81"/>
        <v>45824</v>
      </c>
      <c r="V142" s="3"/>
      <c r="W142" s="3"/>
      <c r="X142" s="120"/>
      <c r="Y142" s="121"/>
      <c r="Z142" s="123"/>
      <c r="AA142" s="124"/>
      <c r="AB142" s="123"/>
      <c r="AC142" s="128"/>
      <c r="AD142" s="129"/>
      <c r="AE142" s="123"/>
      <c r="AF142" s="120"/>
      <c r="AG142" s="126"/>
      <c r="AH142" s="130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83"/>
        <v>44924</v>
      </c>
      <c r="B143" s="116">
        <f t="shared" ref="B143:B206" ca="1" si="86">IF(D143&lt;=TODAY(),C143+Q143,IF(AND(D143&gt;TODAY(),A143&lt;=$B$1),IF(VLOOKUP(TODAY(),$A$10:$E$5000,4,FALSE)=0,"n.d",C143+Q143),"n.d"))</f>
        <v>1081.9409270000001</v>
      </c>
      <c r="C143" s="14">
        <f t="shared" ref="C143:C206" si="87">(C142-S142)</f>
        <v>1000</v>
      </c>
      <c r="D143" s="95">
        <f t="shared" si="84"/>
        <v>44918</v>
      </c>
      <c r="E143" s="93">
        <f ca="1">IF(D143&lt;$B$1,VLOOKUP(D143,[1]DI!$A$4:$B$15000,2,FALSE),0)</f>
        <v>0.13650000000000001</v>
      </c>
      <c r="F143" s="14">
        <f t="shared" ref="F143:F206" ca="1" si="88">ROUND(((1+E143)^(1/252)),8)</f>
        <v>1.00050788</v>
      </c>
      <c r="G143" s="14">
        <f ca="1">(TRUNC(PRODUCT($F$12:$F142),16))</f>
        <v>1.0681416336387799</v>
      </c>
      <c r="H143" s="14">
        <f t="shared" ref="H143:H206" si="89">IF(P142&gt;0,G142,H142)</f>
        <v>1</v>
      </c>
      <c r="I143" s="14">
        <f t="shared" ref="I143:I206" ca="1" si="90">ROUND(G143/H143,8)</f>
        <v>1.06814163</v>
      </c>
      <c r="J143" s="13">
        <f t="shared" si="85"/>
        <v>2.5000000000000001E-2</v>
      </c>
      <c r="K143" s="29">
        <f t="shared" ref="K143:K206" si="91">IF(P142&gt;0,VLOOKUP(P142,X$12:AH$150,2),K142)</f>
        <v>44735</v>
      </c>
      <c r="L143" s="2">
        <f t="shared" ref="L143:L206" si="92">IF(A143&gt;K143,IF(NETWORKDAYS(K143,A143,$X$160:$X$544)-1=0,1,NETWORKDAYS(K143,A143,$X$160:$X$544)-1),0)</f>
        <v>131</v>
      </c>
      <c r="M143" s="17">
        <f t="shared" ref="M143:M206" si="93">IF(AND(L143=1,L142=1),1,IF(L143&gt;0,IF(L143=L142,L143+1,L143),0))</f>
        <v>131</v>
      </c>
      <c r="N143" s="12">
        <f t="shared" ref="N143:N206" si="94">ROUND((J143+1)^(M143/252),9)</f>
        <v>1.012918977</v>
      </c>
      <c r="O143" s="12">
        <f t="shared" ref="O143:O206" ca="1" si="95">ROUND(I143*N143,9)</f>
        <v>1.081940927</v>
      </c>
      <c r="P143" s="17">
        <f t="shared" ref="P143:P206" si="96">IF(VLOOKUP(A143,Y$12:AF$150,8)=VLOOKUP(A142,Y$12:AF$150,8),0,VLOOKUP(A143,Y$12:AF$150,8))</f>
        <v>0</v>
      </c>
      <c r="Q143" s="14">
        <f t="shared" ref="Q143:Q206" ca="1" si="97">TRUNC(((O143-1)*C143),8)</f>
        <v>81.940927000000002</v>
      </c>
      <c r="R143" s="20">
        <f t="shared" si="82"/>
        <v>0</v>
      </c>
      <c r="S143" s="14">
        <f t="shared" ref="S143:S206" si="98">IF(R143&gt;0,TRUNC(R143*C143,8),0)</f>
        <v>0</v>
      </c>
      <c r="T143" s="4" t="str">
        <f t="shared" ref="T143:T206" si="99">IF(P142&gt;0,VLOOKUP(P142,X$12:AH$150,10),T142)</f>
        <v>A+J=</v>
      </c>
      <c r="U143" s="29">
        <f t="shared" ref="U143:U206" si="100">IF(P142&gt;0,VLOOKUP(P142,X$12:AH$150,11),U142)</f>
        <v>45824</v>
      </c>
      <c r="V143" s="3"/>
      <c r="W143" s="3"/>
      <c r="X143" s="120"/>
      <c r="Y143" s="121"/>
      <c r="Z143" s="123"/>
      <c r="AA143" s="124"/>
      <c r="AB143" s="123"/>
      <c r="AC143" s="128"/>
      <c r="AD143" s="129"/>
      <c r="AE143" s="123"/>
      <c r="AF143" s="120"/>
      <c r="AG143" s="126"/>
      <c r="AH143" s="130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83"/>
        <v>44925</v>
      </c>
      <c r="B144" s="116">
        <f t="shared" ca="1" si="86"/>
        <v>1082.596501</v>
      </c>
      <c r="C144" s="14">
        <f t="shared" si="87"/>
        <v>1000</v>
      </c>
      <c r="D144" s="95">
        <f t="shared" si="84"/>
        <v>44921</v>
      </c>
      <c r="E144" s="93">
        <f ca="1">IF(D144&lt;$B$1,VLOOKUP(D144,[1]DI!$A$4:$B$15000,2,FALSE),0)</f>
        <v>0.13650000000000001</v>
      </c>
      <c r="F144" s="14">
        <f t="shared" ca="1" si="88"/>
        <v>1.00050788</v>
      </c>
      <c r="G144" s="14">
        <f ca="1">(TRUNC(PRODUCT($F$12:$F143),16))</f>
        <v>1.06868412141167</v>
      </c>
      <c r="H144" s="14">
        <f t="shared" si="89"/>
        <v>1</v>
      </c>
      <c r="I144" s="14">
        <f t="shared" ca="1" si="90"/>
        <v>1.0686841199999999</v>
      </c>
      <c r="J144" s="13">
        <f t="shared" si="85"/>
        <v>2.5000000000000001E-2</v>
      </c>
      <c r="K144" s="29">
        <f t="shared" si="91"/>
        <v>44735</v>
      </c>
      <c r="L144" s="2">
        <f t="shared" si="92"/>
        <v>132</v>
      </c>
      <c r="M144" s="17">
        <f t="shared" si="93"/>
        <v>132</v>
      </c>
      <c r="N144" s="12">
        <f t="shared" si="94"/>
        <v>1.0130182350000001</v>
      </c>
      <c r="O144" s="12">
        <f t="shared" ca="1" si="95"/>
        <v>1.082596501</v>
      </c>
      <c r="P144" s="17">
        <f t="shared" si="96"/>
        <v>0</v>
      </c>
      <c r="Q144" s="14">
        <f t="shared" ca="1" si="97"/>
        <v>82.596501000000004</v>
      </c>
      <c r="R144" s="20">
        <f t="shared" si="82"/>
        <v>0</v>
      </c>
      <c r="S144" s="14">
        <f t="shared" si="98"/>
        <v>0</v>
      </c>
      <c r="T144" s="4" t="str">
        <f t="shared" si="99"/>
        <v>A+J=</v>
      </c>
      <c r="U144" s="29">
        <f t="shared" si="100"/>
        <v>45824</v>
      </c>
      <c r="V144" s="3"/>
      <c r="W144" s="3"/>
      <c r="X144" s="120"/>
      <c r="Y144" s="121"/>
      <c r="Z144" s="123"/>
      <c r="AA144" s="124"/>
      <c r="AB144" s="123"/>
      <c r="AC144" s="128"/>
      <c r="AD144" s="129"/>
      <c r="AE144" s="123"/>
      <c r="AF144" s="120"/>
      <c r="AG144" s="126"/>
      <c r="AH144" s="130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83"/>
        <v>44928</v>
      </c>
      <c r="B145" s="116">
        <f t="shared" ca="1" si="86"/>
        <v>1083.2524659999999</v>
      </c>
      <c r="C145" s="14">
        <f t="shared" si="87"/>
        <v>1000</v>
      </c>
      <c r="D145" s="95">
        <f t="shared" si="84"/>
        <v>44922</v>
      </c>
      <c r="E145" s="93">
        <f ca="1">IF(D145&lt;$B$1,VLOOKUP(D145,[1]DI!$A$4:$B$15000,2,FALSE),0)</f>
        <v>0.13650000000000001</v>
      </c>
      <c r="F145" s="14">
        <f t="shared" ca="1" si="88"/>
        <v>1.00050788</v>
      </c>
      <c r="G145" s="14">
        <f ca="1">(TRUNC(PRODUCT($F$12:$F144),16))</f>
        <v>1.06922688470325</v>
      </c>
      <c r="H145" s="14">
        <f t="shared" si="89"/>
        <v>1</v>
      </c>
      <c r="I145" s="14">
        <f t="shared" ca="1" si="90"/>
        <v>1.06922688</v>
      </c>
      <c r="J145" s="13">
        <f t="shared" si="85"/>
        <v>2.5000000000000001E-2</v>
      </c>
      <c r="K145" s="29">
        <f t="shared" si="91"/>
        <v>44735</v>
      </c>
      <c r="L145" s="2">
        <f t="shared" si="92"/>
        <v>133</v>
      </c>
      <c r="M145" s="17">
        <f t="shared" si="93"/>
        <v>133</v>
      </c>
      <c r="N145" s="12">
        <f t="shared" si="94"/>
        <v>1.0131175020000001</v>
      </c>
      <c r="O145" s="12">
        <f t="shared" ca="1" si="95"/>
        <v>1.083252466</v>
      </c>
      <c r="P145" s="17">
        <f t="shared" si="96"/>
        <v>0</v>
      </c>
      <c r="Q145" s="14">
        <f t="shared" ca="1" si="97"/>
        <v>83.252465999999998</v>
      </c>
      <c r="R145" s="20">
        <f t="shared" si="82"/>
        <v>0</v>
      </c>
      <c r="S145" s="14">
        <f t="shared" si="98"/>
        <v>0</v>
      </c>
      <c r="T145" s="4" t="str">
        <f t="shared" si="99"/>
        <v>A+J=</v>
      </c>
      <c r="U145" s="29">
        <f t="shared" si="100"/>
        <v>45824</v>
      </c>
      <c r="V145" s="3"/>
      <c r="W145" s="3"/>
      <c r="X145" s="120"/>
      <c r="Y145" s="121"/>
      <c r="Z145" s="123"/>
      <c r="AA145" s="124"/>
      <c r="AB145" s="123"/>
      <c r="AC145" s="128"/>
      <c r="AD145" s="129"/>
      <c r="AE145" s="123"/>
      <c r="AF145" s="120"/>
      <c r="AG145" s="126"/>
      <c r="AH145" s="130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83"/>
        <v>44929</v>
      </c>
      <c r="B146" s="116">
        <f t="shared" ca="1" si="86"/>
        <v>1083.9088320000001</v>
      </c>
      <c r="C146" s="14">
        <f t="shared" si="87"/>
        <v>1000</v>
      </c>
      <c r="D146" s="95">
        <f t="shared" si="84"/>
        <v>44923</v>
      </c>
      <c r="E146" s="93">
        <f ca="1">IF(D146&lt;$B$1,VLOOKUP(D146,[1]DI!$A$4:$B$15000,2,FALSE),0)</f>
        <v>0.13650000000000001</v>
      </c>
      <c r="F146" s="14">
        <f t="shared" ca="1" si="88"/>
        <v>1.00050788</v>
      </c>
      <c r="G146" s="14">
        <f ca="1">(TRUNC(PRODUCT($F$12:$F145),16))</f>
        <v>1.0697699236534599</v>
      </c>
      <c r="H146" s="14">
        <f t="shared" si="89"/>
        <v>1</v>
      </c>
      <c r="I146" s="14">
        <f t="shared" ca="1" si="90"/>
        <v>1.0697699199999999</v>
      </c>
      <c r="J146" s="13">
        <f t="shared" si="85"/>
        <v>2.5000000000000001E-2</v>
      </c>
      <c r="K146" s="29">
        <f t="shared" si="91"/>
        <v>44735</v>
      </c>
      <c r="L146" s="2">
        <f t="shared" si="92"/>
        <v>134</v>
      </c>
      <c r="M146" s="17">
        <f t="shared" si="93"/>
        <v>134</v>
      </c>
      <c r="N146" s="12">
        <f t="shared" si="94"/>
        <v>1.0132167780000001</v>
      </c>
      <c r="O146" s="12">
        <f t="shared" ca="1" si="95"/>
        <v>1.0839088320000001</v>
      </c>
      <c r="P146" s="17">
        <f t="shared" si="96"/>
        <v>0</v>
      </c>
      <c r="Q146" s="14">
        <f t="shared" ca="1" si="97"/>
        <v>83.908832000000004</v>
      </c>
      <c r="R146" s="20">
        <f t="shared" si="82"/>
        <v>0</v>
      </c>
      <c r="S146" s="14">
        <f t="shared" si="98"/>
        <v>0</v>
      </c>
      <c r="T146" s="4" t="str">
        <f t="shared" si="99"/>
        <v>A+J=</v>
      </c>
      <c r="U146" s="29">
        <f t="shared" si="100"/>
        <v>45824</v>
      </c>
      <c r="V146" s="3"/>
      <c r="W146" s="3"/>
      <c r="X146" s="120"/>
      <c r="Y146" s="121"/>
      <c r="Z146" s="123"/>
      <c r="AA146" s="124"/>
      <c r="AB146" s="123"/>
      <c r="AC146" s="128"/>
      <c r="AD146" s="129"/>
      <c r="AE146" s="123"/>
      <c r="AF146" s="120"/>
      <c r="AG146" s="126"/>
      <c r="AH146" s="130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83"/>
        <v>44930</v>
      </c>
      <c r="B147" s="116">
        <f t="shared" ca="1" si="86"/>
        <v>1084.565601</v>
      </c>
      <c r="C147" s="14">
        <f t="shared" si="87"/>
        <v>1000</v>
      </c>
      <c r="D147" s="95">
        <f t="shared" si="84"/>
        <v>44924</v>
      </c>
      <c r="E147" s="93">
        <f ca="1">IF(D147&lt;$B$1,VLOOKUP(D147,[1]DI!$A$4:$B$15000,2,FALSE),0)</f>
        <v>0.13650000000000001</v>
      </c>
      <c r="F147" s="14">
        <f t="shared" ca="1" si="88"/>
        <v>1.00050788</v>
      </c>
      <c r="G147" s="14">
        <f ca="1">(TRUNC(PRODUCT($F$12:$F146),16))</f>
        <v>1.07031323840228</v>
      </c>
      <c r="H147" s="14">
        <f t="shared" si="89"/>
        <v>1</v>
      </c>
      <c r="I147" s="14">
        <f t="shared" ca="1" si="90"/>
        <v>1.0703132399999999</v>
      </c>
      <c r="J147" s="13">
        <f t="shared" si="85"/>
        <v>2.5000000000000001E-2</v>
      </c>
      <c r="K147" s="29">
        <f t="shared" si="91"/>
        <v>44735</v>
      </c>
      <c r="L147" s="2">
        <f t="shared" si="92"/>
        <v>135</v>
      </c>
      <c r="M147" s="17">
        <f t="shared" si="93"/>
        <v>135</v>
      </c>
      <c r="N147" s="12">
        <f t="shared" si="94"/>
        <v>1.0133160649999999</v>
      </c>
      <c r="O147" s="12">
        <f t="shared" ca="1" si="95"/>
        <v>1.084565601</v>
      </c>
      <c r="P147" s="17">
        <f t="shared" si="96"/>
        <v>0</v>
      </c>
      <c r="Q147" s="14">
        <f t="shared" ca="1" si="97"/>
        <v>84.565601000000001</v>
      </c>
      <c r="R147" s="20">
        <f t="shared" si="82"/>
        <v>0</v>
      </c>
      <c r="S147" s="14">
        <f t="shared" si="98"/>
        <v>0</v>
      </c>
      <c r="T147" s="4" t="str">
        <f t="shared" si="99"/>
        <v>A+J=</v>
      </c>
      <c r="U147" s="29">
        <f t="shared" si="100"/>
        <v>45824</v>
      </c>
      <c r="V147" s="3"/>
      <c r="W147" s="3"/>
      <c r="X147" s="120"/>
      <c r="Y147" s="121"/>
      <c r="Z147" s="123"/>
      <c r="AA147" s="124"/>
      <c r="AB147" s="123"/>
      <c r="AC147" s="128"/>
      <c r="AD147" s="129"/>
      <c r="AE147" s="123"/>
      <c r="AF147" s="120"/>
      <c r="AG147" s="126"/>
      <c r="AH147" s="130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83"/>
        <v>44931</v>
      </c>
      <c r="B148" s="116">
        <f t="shared" ca="1" si="86"/>
        <v>1085.222761</v>
      </c>
      <c r="C148" s="14">
        <f t="shared" si="87"/>
        <v>1000</v>
      </c>
      <c r="D148" s="95">
        <f t="shared" si="84"/>
        <v>44925</v>
      </c>
      <c r="E148" s="93">
        <f ca="1">IF(D148&lt;$B$1,VLOOKUP(D148,[1]DI!$A$4:$B$15000,2,FALSE),0)</f>
        <v>0.13650000000000001</v>
      </c>
      <c r="F148" s="14">
        <f t="shared" ca="1" si="88"/>
        <v>1.00050788</v>
      </c>
      <c r="G148" s="14">
        <f ca="1">(TRUNC(PRODUCT($F$12:$F147),16))</f>
        <v>1.0708568290898</v>
      </c>
      <c r="H148" s="14">
        <f t="shared" si="89"/>
        <v>1</v>
      </c>
      <c r="I148" s="14">
        <f t="shared" ca="1" si="90"/>
        <v>1.0708568300000001</v>
      </c>
      <c r="J148" s="13">
        <f t="shared" si="85"/>
        <v>2.5000000000000001E-2</v>
      </c>
      <c r="K148" s="29">
        <f t="shared" si="91"/>
        <v>44735</v>
      </c>
      <c r="L148" s="2">
        <f t="shared" si="92"/>
        <v>136</v>
      </c>
      <c r="M148" s="17">
        <f t="shared" si="93"/>
        <v>136</v>
      </c>
      <c r="N148" s="12">
        <f t="shared" si="94"/>
        <v>1.0134153610000001</v>
      </c>
      <c r="O148" s="12">
        <f t="shared" ca="1" si="95"/>
        <v>1.085222761</v>
      </c>
      <c r="P148" s="17">
        <f t="shared" si="96"/>
        <v>0</v>
      </c>
      <c r="Q148" s="14">
        <f t="shared" ca="1" si="97"/>
        <v>85.222761000000006</v>
      </c>
      <c r="R148" s="20">
        <f t="shared" si="82"/>
        <v>0</v>
      </c>
      <c r="S148" s="14">
        <f t="shared" si="98"/>
        <v>0</v>
      </c>
      <c r="T148" s="4" t="str">
        <f t="shared" si="99"/>
        <v>A+J=</v>
      </c>
      <c r="U148" s="29">
        <f t="shared" si="100"/>
        <v>45824</v>
      </c>
      <c r="V148" s="3"/>
      <c r="W148" s="3"/>
      <c r="X148" s="120"/>
      <c r="Y148" s="121"/>
      <c r="Z148" s="123"/>
      <c r="AA148" s="124"/>
      <c r="AB148" s="123"/>
      <c r="AC148" s="128"/>
      <c r="AD148" s="129"/>
      <c r="AE148" s="123"/>
      <c r="AF148" s="120"/>
      <c r="AG148" s="126"/>
      <c r="AH148" s="130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83"/>
        <v>44932</v>
      </c>
      <c r="B149" s="116">
        <f t="shared" ca="1" si="86"/>
        <v>1085.8803239900001</v>
      </c>
      <c r="C149" s="14">
        <f t="shared" si="87"/>
        <v>1000</v>
      </c>
      <c r="D149" s="95">
        <f t="shared" si="84"/>
        <v>44928</v>
      </c>
      <c r="E149" s="93">
        <f ca="1">IF(D149&lt;$B$1,VLOOKUP(D149,[1]DI!$A$4:$B$15000,2,FALSE),0)</f>
        <v>0.13650000000000001</v>
      </c>
      <c r="F149" s="14">
        <f t="shared" ca="1" si="88"/>
        <v>1.00050788</v>
      </c>
      <c r="G149" s="14">
        <f ca="1">(TRUNC(PRODUCT($F$12:$F148),16))</f>
        <v>1.0714006958561599</v>
      </c>
      <c r="H149" s="14">
        <f t="shared" si="89"/>
        <v>1</v>
      </c>
      <c r="I149" s="14">
        <f t="shared" ca="1" si="90"/>
        <v>1.0714007000000001</v>
      </c>
      <c r="J149" s="13">
        <f t="shared" si="85"/>
        <v>2.5000000000000001E-2</v>
      </c>
      <c r="K149" s="29">
        <f t="shared" si="91"/>
        <v>44735</v>
      </c>
      <c r="L149" s="2">
        <f t="shared" si="92"/>
        <v>137</v>
      </c>
      <c r="M149" s="17">
        <f t="shared" si="93"/>
        <v>137</v>
      </c>
      <c r="N149" s="12">
        <f t="shared" si="94"/>
        <v>1.0135146669999999</v>
      </c>
      <c r="O149" s="12">
        <f t="shared" ca="1" si="95"/>
        <v>1.0858803239999999</v>
      </c>
      <c r="P149" s="17">
        <f t="shared" si="96"/>
        <v>0</v>
      </c>
      <c r="Q149" s="14">
        <f t="shared" ca="1" si="97"/>
        <v>85.880323989999994</v>
      </c>
      <c r="R149" s="20">
        <f t="shared" si="82"/>
        <v>0</v>
      </c>
      <c r="S149" s="14">
        <f t="shared" si="98"/>
        <v>0</v>
      </c>
      <c r="T149" s="4" t="str">
        <f t="shared" si="99"/>
        <v>A+J=</v>
      </c>
      <c r="U149" s="29">
        <f t="shared" si="100"/>
        <v>45824</v>
      </c>
      <c r="V149" s="3"/>
      <c r="W149" s="3"/>
      <c r="X149" s="120"/>
      <c r="Y149" s="121"/>
      <c r="Z149" s="123"/>
      <c r="AA149" s="124"/>
      <c r="AB149" s="123"/>
      <c r="AC149" s="128"/>
      <c r="AD149" s="129"/>
      <c r="AE149" s="123"/>
      <c r="AF149" s="120"/>
      <c r="AG149" s="126"/>
      <c r="AH149" s="130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83"/>
        <v>44935</v>
      </c>
      <c r="B150" s="116">
        <f t="shared" ca="1" si="86"/>
        <v>1086.5382790000001</v>
      </c>
      <c r="C150" s="14">
        <f t="shared" si="87"/>
        <v>1000</v>
      </c>
      <c r="D150" s="95">
        <f t="shared" si="84"/>
        <v>44929</v>
      </c>
      <c r="E150" s="93">
        <f ca="1">IF(D150&lt;$B$1,VLOOKUP(D150,[1]DI!$A$4:$B$15000,2,FALSE),0)</f>
        <v>0.13650000000000001</v>
      </c>
      <c r="F150" s="14">
        <f t="shared" ca="1" si="88"/>
        <v>1.00050788</v>
      </c>
      <c r="G150" s="14">
        <f ca="1">(TRUNC(PRODUCT($F$12:$F149),16))</f>
        <v>1.07194483884157</v>
      </c>
      <c r="H150" s="14">
        <f t="shared" si="89"/>
        <v>1</v>
      </c>
      <c r="I150" s="14">
        <f t="shared" ca="1" si="90"/>
        <v>1.07194484</v>
      </c>
      <c r="J150" s="13">
        <f t="shared" si="85"/>
        <v>2.5000000000000001E-2</v>
      </c>
      <c r="K150" s="29">
        <f t="shared" si="91"/>
        <v>44735</v>
      </c>
      <c r="L150" s="2">
        <f t="shared" si="92"/>
        <v>138</v>
      </c>
      <c r="M150" s="17">
        <f t="shared" si="93"/>
        <v>138</v>
      </c>
      <c r="N150" s="12">
        <f t="shared" si="94"/>
        <v>1.0136139829999999</v>
      </c>
      <c r="O150" s="12">
        <f t="shared" ca="1" si="95"/>
        <v>1.086538279</v>
      </c>
      <c r="P150" s="17">
        <f t="shared" si="96"/>
        <v>0</v>
      </c>
      <c r="Q150" s="14">
        <f t="shared" ca="1" si="97"/>
        <v>86.538279000000003</v>
      </c>
      <c r="R150" s="20">
        <f t="shared" si="82"/>
        <v>0</v>
      </c>
      <c r="S150" s="14">
        <f t="shared" si="98"/>
        <v>0</v>
      </c>
      <c r="T150" s="4" t="str">
        <f t="shared" si="99"/>
        <v>A+J=</v>
      </c>
      <c r="U150" s="29">
        <f t="shared" si="100"/>
        <v>45824</v>
      </c>
      <c r="V150" s="3"/>
      <c r="W150" s="3"/>
      <c r="X150" s="120"/>
      <c r="Y150" s="121"/>
      <c r="Z150" s="123"/>
      <c r="AA150" s="124"/>
      <c r="AB150" s="123"/>
      <c r="AC150" s="128"/>
      <c r="AD150" s="129"/>
      <c r="AE150" s="123"/>
      <c r="AF150" s="120"/>
      <c r="AG150" s="126"/>
      <c r="AH150" s="130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83"/>
        <v>44936</v>
      </c>
      <c r="B151" s="116">
        <f t="shared" ca="1" si="86"/>
        <v>1087.1966359999999</v>
      </c>
      <c r="C151" s="14">
        <f t="shared" si="87"/>
        <v>1000</v>
      </c>
      <c r="D151" s="95">
        <f t="shared" si="84"/>
        <v>44930</v>
      </c>
      <c r="E151" s="93">
        <f ca="1">IF(D151&lt;$B$1,VLOOKUP(D151,[1]DI!$A$4:$B$15000,2,FALSE),0)</f>
        <v>0.13650000000000001</v>
      </c>
      <c r="F151" s="14">
        <f t="shared" ca="1" si="88"/>
        <v>1.00050788</v>
      </c>
      <c r="G151" s="14">
        <f ca="1">(TRUNC(PRODUCT($F$12:$F150),16))</f>
        <v>1.0724892581863199</v>
      </c>
      <c r="H151" s="14">
        <f t="shared" si="89"/>
        <v>1</v>
      </c>
      <c r="I151" s="14">
        <f t="shared" ca="1" si="90"/>
        <v>1.07248926</v>
      </c>
      <c r="J151" s="13">
        <f t="shared" si="85"/>
        <v>2.5000000000000001E-2</v>
      </c>
      <c r="K151" s="29">
        <f t="shared" si="91"/>
        <v>44735</v>
      </c>
      <c r="L151" s="2">
        <f t="shared" si="92"/>
        <v>139</v>
      </c>
      <c r="M151" s="17">
        <f t="shared" si="93"/>
        <v>139</v>
      </c>
      <c r="N151" s="12">
        <f t="shared" si="94"/>
        <v>1.013713308</v>
      </c>
      <c r="O151" s="12">
        <f t="shared" ca="1" si="95"/>
        <v>1.087196636</v>
      </c>
      <c r="P151" s="17">
        <f t="shared" si="96"/>
        <v>0</v>
      </c>
      <c r="Q151" s="14">
        <f t="shared" ca="1" si="97"/>
        <v>87.196635999999998</v>
      </c>
      <c r="R151" s="20">
        <f t="shared" si="82"/>
        <v>0</v>
      </c>
      <c r="S151" s="14">
        <f t="shared" si="98"/>
        <v>0</v>
      </c>
      <c r="T151" s="4" t="str">
        <f t="shared" si="99"/>
        <v>A+J=</v>
      </c>
      <c r="U151" s="29">
        <f t="shared" si="100"/>
        <v>45824</v>
      </c>
      <c r="V151" s="3"/>
      <c r="W151" s="3"/>
      <c r="X151" s="131"/>
      <c r="Y151" s="132"/>
      <c r="Z151" s="131"/>
      <c r="AA151" s="131"/>
      <c r="AB151" s="131"/>
      <c r="AC151" s="133"/>
      <c r="AD151" s="129"/>
      <c r="AE151" s="131"/>
      <c r="AF151" s="123"/>
      <c r="AG151" s="134"/>
      <c r="AH151" s="12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83"/>
        <v>44937</v>
      </c>
      <c r="B152" s="116">
        <f t="shared" ca="1" si="86"/>
        <v>1087.8553849899999</v>
      </c>
      <c r="C152" s="14">
        <f t="shared" si="87"/>
        <v>1000</v>
      </c>
      <c r="D152" s="95">
        <f t="shared" si="84"/>
        <v>44931</v>
      </c>
      <c r="E152" s="93">
        <f ca="1">IF(D152&lt;$B$1,VLOOKUP(D152,[1]DI!$A$4:$B$15000,2,FALSE),0)</f>
        <v>0.13650000000000001</v>
      </c>
      <c r="F152" s="14">
        <f t="shared" ca="1" si="88"/>
        <v>1.00050788</v>
      </c>
      <c r="G152" s="14">
        <f ca="1">(TRUNC(PRODUCT($F$12:$F151),16))</f>
        <v>1.0730339540307701</v>
      </c>
      <c r="H152" s="14">
        <f t="shared" si="89"/>
        <v>1</v>
      </c>
      <c r="I152" s="14">
        <f t="shared" ca="1" si="90"/>
        <v>1.0730339499999999</v>
      </c>
      <c r="J152" s="13">
        <f t="shared" si="85"/>
        <v>2.5000000000000001E-2</v>
      </c>
      <c r="K152" s="29">
        <f t="shared" si="91"/>
        <v>44735</v>
      </c>
      <c r="L152" s="2">
        <f t="shared" si="92"/>
        <v>140</v>
      </c>
      <c r="M152" s="17">
        <f t="shared" si="93"/>
        <v>140</v>
      </c>
      <c r="N152" s="12">
        <f t="shared" si="94"/>
        <v>1.0138126430000001</v>
      </c>
      <c r="O152" s="12">
        <f t="shared" ca="1" si="95"/>
        <v>1.0878553849999999</v>
      </c>
      <c r="P152" s="17">
        <f t="shared" si="96"/>
        <v>0</v>
      </c>
      <c r="Q152" s="14">
        <f t="shared" ca="1" si="97"/>
        <v>87.855384990000005</v>
      </c>
      <c r="R152" s="20">
        <f t="shared" si="82"/>
        <v>0</v>
      </c>
      <c r="S152" s="14">
        <f t="shared" si="98"/>
        <v>0</v>
      </c>
      <c r="T152" s="4" t="str">
        <f t="shared" si="99"/>
        <v>A+J=</v>
      </c>
      <c r="U152" s="29">
        <f t="shared" si="100"/>
        <v>45824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83"/>
        <v>44938</v>
      </c>
      <c r="B153" s="116">
        <f t="shared" ca="1" si="86"/>
        <v>1088.5145469900001</v>
      </c>
      <c r="C153" s="14">
        <f t="shared" si="87"/>
        <v>1000</v>
      </c>
      <c r="D153" s="95">
        <f t="shared" si="84"/>
        <v>44932</v>
      </c>
      <c r="E153" s="93">
        <f ca="1">IF(D153&lt;$B$1,VLOOKUP(D153,[1]DI!$A$4:$B$15000,2,FALSE),0)</f>
        <v>0.13650000000000001</v>
      </c>
      <c r="F153" s="14">
        <f t="shared" ca="1" si="88"/>
        <v>1.00050788</v>
      </c>
      <c r="G153" s="14">
        <f ca="1">(TRUNC(PRODUCT($F$12:$F152),16))</f>
        <v>1.0735789265153399</v>
      </c>
      <c r="H153" s="14">
        <f t="shared" si="89"/>
        <v>1</v>
      </c>
      <c r="I153" s="14">
        <f t="shared" ca="1" si="90"/>
        <v>1.07357893</v>
      </c>
      <c r="J153" s="13">
        <f t="shared" si="85"/>
        <v>2.5000000000000001E-2</v>
      </c>
      <c r="K153" s="29">
        <f t="shared" si="91"/>
        <v>44735</v>
      </c>
      <c r="L153" s="2">
        <f t="shared" si="92"/>
        <v>141</v>
      </c>
      <c r="M153" s="17">
        <f t="shared" si="93"/>
        <v>141</v>
      </c>
      <c r="N153" s="12">
        <f t="shared" si="94"/>
        <v>1.013911988</v>
      </c>
      <c r="O153" s="12">
        <f t="shared" ca="1" si="95"/>
        <v>1.0885145469999999</v>
      </c>
      <c r="P153" s="17">
        <f t="shared" si="96"/>
        <v>0</v>
      </c>
      <c r="Q153" s="14">
        <f t="shared" ca="1" si="97"/>
        <v>88.514546989999999</v>
      </c>
      <c r="R153" s="20">
        <f t="shared" si="82"/>
        <v>0</v>
      </c>
      <c r="S153" s="14">
        <f t="shared" si="98"/>
        <v>0</v>
      </c>
      <c r="T153" s="4" t="str">
        <f t="shared" si="99"/>
        <v>A+J=</v>
      </c>
      <c r="U153" s="29">
        <f t="shared" si="100"/>
        <v>45824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83"/>
        <v>44939</v>
      </c>
      <c r="B154" s="116">
        <f t="shared" ca="1" si="86"/>
        <v>1089.1741019999999</v>
      </c>
      <c r="C154" s="14">
        <f t="shared" si="87"/>
        <v>1000</v>
      </c>
      <c r="D154" s="95">
        <f t="shared" si="84"/>
        <v>44935</v>
      </c>
      <c r="E154" s="93">
        <f ca="1">IF(D154&lt;$B$1,VLOOKUP(D154,[1]DI!$A$4:$B$15000,2,FALSE),0)</f>
        <v>0.13650000000000001</v>
      </c>
      <c r="F154" s="14">
        <f t="shared" ca="1" si="88"/>
        <v>1.00050788</v>
      </c>
      <c r="G154" s="14">
        <f ca="1">(TRUNC(PRODUCT($F$12:$F153),16))</f>
        <v>1.07412417578054</v>
      </c>
      <c r="H154" s="14">
        <f t="shared" si="89"/>
        <v>1</v>
      </c>
      <c r="I154" s="14">
        <f t="shared" ca="1" si="90"/>
        <v>1.0741241800000001</v>
      </c>
      <c r="J154" s="13">
        <f t="shared" si="85"/>
        <v>2.5000000000000001E-2</v>
      </c>
      <c r="K154" s="29">
        <f t="shared" si="91"/>
        <v>44735</v>
      </c>
      <c r="L154" s="2">
        <f t="shared" si="92"/>
        <v>142</v>
      </c>
      <c r="M154" s="17">
        <f t="shared" si="93"/>
        <v>142</v>
      </c>
      <c r="N154" s="12">
        <f t="shared" si="94"/>
        <v>1.014011343</v>
      </c>
      <c r="O154" s="12">
        <f t="shared" ca="1" si="95"/>
        <v>1.0891741020000001</v>
      </c>
      <c r="P154" s="17">
        <f t="shared" si="96"/>
        <v>0</v>
      </c>
      <c r="Q154" s="14">
        <f t="shared" ca="1" si="97"/>
        <v>89.174102000000005</v>
      </c>
      <c r="R154" s="20">
        <f t="shared" si="82"/>
        <v>0</v>
      </c>
      <c r="S154" s="14">
        <f t="shared" si="98"/>
        <v>0</v>
      </c>
      <c r="T154" s="4" t="str">
        <f t="shared" si="99"/>
        <v>A+J=</v>
      </c>
      <c r="U154" s="29">
        <f t="shared" si="100"/>
        <v>45824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83"/>
        <v>44942</v>
      </c>
      <c r="B155" s="116">
        <f t="shared" ca="1" si="86"/>
        <v>1089.8340490000001</v>
      </c>
      <c r="C155" s="14">
        <f t="shared" si="87"/>
        <v>1000</v>
      </c>
      <c r="D155" s="95">
        <f t="shared" si="84"/>
        <v>44936</v>
      </c>
      <c r="E155" s="93">
        <f ca="1">IF(D155&lt;$B$1,VLOOKUP(D155,[1]DI!$A$4:$B$15000,2,FALSE),0)</f>
        <v>0.13650000000000001</v>
      </c>
      <c r="F155" s="14">
        <f t="shared" ca="1" si="88"/>
        <v>1.00050788</v>
      </c>
      <c r="G155" s="14">
        <f ca="1">(TRUNC(PRODUCT($F$12:$F154),16))</f>
        <v>1.07466970196694</v>
      </c>
      <c r="H155" s="14">
        <f t="shared" si="89"/>
        <v>1</v>
      </c>
      <c r="I155" s="14">
        <f t="shared" ca="1" si="90"/>
        <v>1.0746697000000001</v>
      </c>
      <c r="J155" s="13">
        <f t="shared" si="85"/>
        <v>2.5000000000000001E-2</v>
      </c>
      <c r="K155" s="29">
        <f t="shared" si="91"/>
        <v>44735</v>
      </c>
      <c r="L155" s="2">
        <f t="shared" si="92"/>
        <v>143</v>
      </c>
      <c r="M155" s="17">
        <f t="shared" si="93"/>
        <v>143</v>
      </c>
      <c r="N155" s="12">
        <f t="shared" si="94"/>
        <v>1.0141107069999999</v>
      </c>
      <c r="O155" s="12">
        <f t="shared" ca="1" si="95"/>
        <v>1.089834049</v>
      </c>
      <c r="P155" s="17">
        <f t="shared" si="96"/>
        <v>0</v>
      </c>
      <c r="Q155" s="14">
        <f t="shared" ca="1" si="97"/>
        <v>89.834048999999993</v>
      </c>
      <c r="R155" s="20">
        <f t="shared" si="82"/>
        <v>0</v>
      </c>
      <c r="S155" s="14">
        <f t="shared" si="98"/>
        <v>0</v>
      </c>
      <c r="T155" s="4" t="str">
        <f t="shared" si="99"/>
        <v>A+J=</v>
      </c>
      <c r="U155" s="29">
        <f t="shared" si="100"/>
        <v>45824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83"/>
        <v>44943</v>
      </c>
      <c r="B156" s="116">
        <f t="shared" ca="1" si="86"/>
        <v>1090.49440899</v>
      </c>
      <c r="C156" s="14">
        <f t="shared" si="87"/>
        <v>1000</v>
      </c>
      <c r="D156" s="95">
        <f t="shared" si="84"/>
        <v>44937</v>
      </c>
      <c r="E156" s="93">
        <f ca="1">IF(D156&lt;$B$1,VLOOKUP(D156,[1]DI!$A$4:$B$15000,2,FALSE),0)</f>
        <v>0.13650000000000001</v>
      </c>
      <c r="F156" s="14">
        <f t="shared" ca="1" si="88"/>
        <v>1.00050788</v>
      </c>
      <c r="G156" s="14">
        <f ca="1">(TRUNC(PRODUCT($F$12:$F155),16))</f>
        <v>1.07521550521517</v>
      </c>
      <c r="H156" s="14">
        <f t="shared" si="89"/>
        <v>1</v>
      </c>
      <c r="I156" s="14">
        <f t="shared" ca="1" si="90"/>
        <v>1.07521551</v>
      </c>
      <c r="J156" s="13">
        <f t="shared" si="85"/>
        <v>2.5000000000000001E-2</v>
      </c>
      <c r="K156" s="29">
        <f t="shared" si="91"/>
        <v>44735</v>
      </c>
      <c r="L156" s="2">
        <f t="shared" si="92"/>
        <v>144</v>
      </c>
      <c r="M156" s="17">
        <f t="shared" si="93"/>
        <v>144</v>
      </c>
      <c r="N156" s="12">
        <f t="shared" si="94"/>
        <v>1.0142100810000001</v>
      </c>
      <c r="O156" s="12">
        <f t="shared" ca="1" si="95"/>
        <v>1.0904944089999999</v>
      </c>
      <c r="P156" s="17">
        <f t="shared" si="96"/>
        <v>0</v>
      </c>
      <c r="Q156" s="14">
        <f t="shared" ca="1" si="97"/>
        <v>90.494408989999997</v>
      </c>
      <c r="R156" s="20">
        <f t="shared" si="82"/>
        <v>0</v>
      </c>
      <c r="S156" s="14">
        <f t="shared" si="98"/>
        <v>0</v>
      </c>
      <c r="T156" s="4" t="str">
        <f t="shared" si="99"/>
        <v>A+J=</v>
      </c>
      <c r="U156" s="29">
        <f t="shared" si="100"/>
        <v>45824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83"/>
        <v>44944</v>
      </c>
      <c r="B157" s="116">
        <f t="shared" ca="1" si="86"/>
        <v>1091.1551629999999</v>
      </c>
      <c r="C157" s="14">
        <f t="shared" si="87"/>
        <v>1000</v>
      </c>
      <c r="D157" s="95">
        <f t="shared" si="84"/>
        <v>44938</v>
      </c>
      <c r="E157" s="93">
        <f ca="1">IF(D157&lt;$B$1,VLOOKUP(D157,[1]DI!$A$4:$B$15000,2,FALSE),0)</f>
        <v>0.13650000000000001</v>
      </c>
      <c r="F157" s="14">
        <f t="shared" ca="1" si="88"/>
        <v>1.00050788</v>
      </c>
      <c r="G157" s="14">
        <f ca="1">(TRUNC(PRODUCT($F$12:$F156),16))</f>
        <v>1.0757615856659599</v>
      </c>
      <c r="H157" s="14">
        <f t="shared" si="89"/>
        <v>1</v>
      </c>
      <c r="I157" s="14">
        <f t="shared" ca="1" si="90"/>
        <v>1.0757615899999999</v>
      </c>
      <c r="J157" s="13">
        <f t="shared" si="85"/>
        <v>2.5000000000000001E-2</v>
      </c>
      <c r="K157" s="29">
        <f t="shared" si="91"/>
        <v>44735</v>
      </c>
      <c r="L157" s="2">
        <f t="shared" si="92"/>
        <v>145</v>
      </c>
      <c r="M157" s="17">
        <f t="shared" si="93"/>
        <v>145</v>
      </c>
      <c r="N157" s="12">
        <f t="shared" si="94"/>
        <v>1.014309465</v>
      </c>
      <c r="O157" s="12">
        <f t="shared" ca="1" si="95"/>
        <v>1.091155163</v>
      </c>
      <c r="P157" s="17">
        <f t="shared" si="96"/>
        <v>0</v>
      </c>
      <c r="Q157" s="14">
        <f t="shared" ca="1" si="97"/>
        <v>91.155163000000002</v>
      </c>
      <c r="R157" s="20">
        <f t="shared" si="82"/>
        <v>0</v>
      </c>
      <c r="S157" s="14">
        <f t="shared" si="98"/>
        <v>0</v>
      </c>
      <c r="T157" s="4" t="str">
        <f t="shared" si="99"/>
        <v>A+J=</v>
      </c>
      <c r="U157" s="29">
        <f t="shared" si="100"/>
        <v>45824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83"/>
        <v>44945</v>
      </c>
      <c r="B158" s="116">
        <f t="shared" ca="1" si="86"/>
        <v>1091.8163089899999</v>
      </c>
      <c r="C158" s="14">
        <f t="shared" si="87"/>
        <v>1000</v>
      </c>
      <c r="D158" s="95">
        <f t="shared" si="84"/>
        <v>44939</v>
      </c>
      <c r="E158" s="93">
        <f ca="1">IF(D158&lt;$B$1,VLOOKUP(D158,[1]DI!$A$4:$B$15000,2,FALSE),0)</f>
        <v>0.13650000000000001</v>
      </c>
      <c r="F158" s="14">
        <f t="shared" ca="1" si="88"/>
        <v>1.00050788</v>
      </c>
      <c r="G158" s="14">
        <f ca="1">(TRUNC(PRODUCT($F$12:$F157),16))</f>
        <v>1.07630794346009</v>
      </c>
      <c r="H158" s="14">
        <f t="shared" si="89"/>
        <v>1</v>
      </c>
      <c r="I158" s="14">
        <f t="shared" ca="1" si="90"/>
        <v>1.07630794</v>
      </c>
      <c r="J158" s="13">
        <f t="shared" si="85"/>
        <v>2.5000000000000001E-2</v>
      </c>
      <c r="K158" s="29">
        <f t="shared" si="91"/>
        <v>44735</v>
      </c>
      <c r="L158" s="2">
        <f t="shared" si="92"/>
        <v>146</v>
      </c>
      <c r="M158" s="17">
        <f t="shared" si="93"/>
        <v>146</v>
      </c>
      <c r="N158" s="12">
        <f t="shared" si="94"/>
        <v>1.014408859</v>
      </c>
      <c r="O158" s="12">
        <f t="shared" ca="1" si="95"/>
        <v>1.0918163089999999</v>
      </c>
      <c r="P158" s="17">
        <f t="shared" si="96"/>
        <v>0</v>
      </c>
      <c r="Q158" s="14">
        <f t="shared" ca="1" si="97"/>
        <v>91.816308989999996</v>
      </c>
      <c r="R158" s="20">
        <f t="shared" si="82"/>
        <v>0</v>
      </c>
      <c r="S158" s="14">
        <f t="shared" si="98"/>
        <v>0</v>
      </c>
      <c r="T158" s="4" t="str">
        <f t="shared" si="99"/>
        <v>A+J=</v>
      </c>
      <c r="U158" s="29">
        <f t="shared" si="100"/>
        <v>45824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83"/>
        <v>44946</v>
      </c>
      <c r="B159" s="116">
        <f t="shared" ca="1" si="86"/>
        <v>1092.4778679999999</v>
      </c>
      <c r="C159" s="14">
        <f t="shared" si="87"/>
        <v>1000</v>
      </c>
      <c r="D159" s="95">
        <f t="shared" si="84"/>
        <v>44942</v>
      </c>
      <c r="E159" s="93">
        <f ca="1">IF(D159&lt;$B$1,VLOOKUP(D159,[1]DI!$A$4:$B$15000,2,FALSE),0)</f>
        <v>0.13650000000000001</v>
      </c>
      <c r="F159" s="14">
        <f t="shared" ca="1" si="88"/>
        <v>1.00050788</v>
      </c>
      <c r="G159" s="14">
        <f ca="1">(TRUNC(PRODUCT($F$12:$F158),16))</f>
        <v>1.0768545787384101</v>
      </c>
      <c r="H159" s="14">
        <f t="shared" si="89"/>
        <v>1</v>
      </c>
      <c r="I159" s="14">
        <f t="shared" ca="1" si="90"/>
        <v>1.07685458</v>
      </c>
      <c r="J159" s="13">
        <f t="shared" si="85"/>
        <v>2.5000000000000001E-2</v>
      </c>
      <c r="K159" s="29">
        <f t="shared" si="91"/>
        <v>44735</v>
      </c>
      <c r="L159" s="2">
        <f t="shared" si="92"/>
        <v>147</v>
      </c>
      <c r="M159" s="17">
        <f t="shared" si="93"/>
        <v>147</v>
      </c>
      <c r="N159" s="12">
        <f t="shared" si="94"/>
        <v>1.0145082620000001</v>
      </c>
      <c r="O159" s="12">
        <f t="shared" ca="1" si="95"/>
        <v>1.092477868</v>
      </c>
      <c r="P159" s="17">
        <f t="shared" si="96"/>
        <v>0</v>
      </c>
      <c r="Q159" s="14">
        <f t="shared" ca="1" si="97"/>
        <v>92.477868000000001</v>
      </c>
      <c r="R159" s="20">
        <f t="shared" si="82"/>
        <v>0</v>
      </c>
      <c r="S159" s="14">
        <f t="shared" si="98"/>
        <v>0</v>
      </c>
      <c r="T159" s="4" t="str">
        <f t="shared" si="99"/>
        <v>A+J=</v>
      </c>
      <c r="U159" s="29">
        <f t="shared" si="100"/>
        <v>45824</v>
      </c>
      <c r="V159" s="3"/>
      <c r="W159" s="3"/>
      <c r="X159" s="135" t="s">
        <v>52</v>
      </c>
      <c r="Y159" s="136"/>
      <c r="Z159" s="137"/>
      <c r="AA159" s="1"/>
      <c r="AC159" s="138" t="s">
        <v>53</v>
      </c>
      <c r="AD159" s="138" t="s">
        <v>54</v>
      </c>
      <c r="AE159" s="138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83"/>
        <v>44949</v>
      </c>
      <c r="B160" s="116">
        <f t="shared" ca="1" si="86"/>
        <v>1093.139821</v>
      </c>
      <c r="C160" s="14">
        <f t="shared" si="87"/>
        <v>1000</v>
      </c>
      <c r="D160" s="95">
        <f t="shared" si="84"/>
        <v>44943</v>
      </c>
      <c r="E160" s="93">
        <f ca="1">IF(D160&lt;$B$1,VLOOKUP(D160,[1]DI!$A$4:$B$15000,2,FALSE),0)</f>
        <v>0.13650000000000001</v>
      </c>
      <c r="F160" s="14">
        <f t="shared" ca="1" si="88"/>
        <v>1.00050788</v>
      </c>
      <c r="G160" s="14">
        <f ca="1">(TRUNC(PRODUCT($F$12:$F159),16))</f>
        <v>1.0774014916418599</v>
      </c>
      <c r="H160" s="14">
        <f t="shared" si="89"/>
        <v>1</v>
      </c>
      <c r="I160" s="14">
        <f t="shared" ca="1" si="90"/>
        <v>1.07740149</v>
      </c>
      <c r="J160" s="13">
        <f t="shared" si="85"/>
        <v>2.5000000000000001E-2</v>
      </c>
      <c r="K160" s="29">
        <f t="shared" si="91"/>
        <v>44735</v>
      </c>
      <c r="L160" s="2">
        <f t="shared" si="92"/>
        <v>148</v>
      </c>
      <c r="M160" s="17">
        <f t="shared" si="93"/>
        <v>148</v>
      </c>
      <c r="N160" s="12">
        <f t="shared" si="94"/>
        <v>1.0146076749999999</v>
      </c>
      <c r="O160" s="12">
        <f t="shared" ca="1" si="95"/>
        <v>1.0931398210000001</v>
      </c>
      <c r="P160" s="17">
        <f t="shared" si="96"/>
        <v>0</v>
      </c>
      <c r="Q160" s="14">
        <f t="shared" ca="1" si="97"/>
        <v>93.139820999999998</v>
      </c>
      <c r="R160" s="20">
        <f t="shared" si="82"/>
        <v>0</v>
      </c>
      <c r="S160" s="14">
        <f t="shared" si="98"/>
        <v>0</v>
      </c>
      <c r="T160" s="4" t="str">
        <f t="shared" si="99"/>
        <v>A+J=</v>
      </c>
      <c r="U160" s="29">
        <f t="shared" si="100"/>
        <v>45824</v>
      </c>
      <c r="V160" s="3"/>
      <c r="W160" s="3"/>
      <c r="X160" s="140">
        <f>[2]Plan1!$A230</f>
        <v>43831</v>
      </c>
      <c r="Y160" s="132" t="str">
        <f>[2]Plan1!$C230</f>
        <v>Confraternização Universal</v>
      </c>
      <c r="Z160" s="123"/>
      <c r="AA160" s="1"/>
      <c r="AC160" s="121">
        <f t="shared" ref="AC160:AC161" si="101">WORKDAY(AD160,-1,$X$160:$X$544)</f>
        <v>44734</v>
      </c>
      <c r="AD160" s="139">
        <f>A9</f>
        <v>44735</v>
      </c>
      <c r="AE160" s="121">
        <f t="shared" ref="AE160:AE161" si="102">WORKDAY(AC160,1,$X$160:$X$544)</f>
        <v>44735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83"/>
        <v>44950</v>
      </c>
      <c r="B161" s="116">
        <f t="shared" ca="1" si="86"/>
        <v>1093.8021769899999</v>
      </c>
      <c r="C161" s="14">
        <f t="shared" si="87"/>
        <v>1000</v>
      </c>
      <c r="D161" s="95">
        <f t="shared" si="84"/>
        <v>44944</v>
      </c>
      <c r="E161" s="93">
        <f ca="1">IF(D161&lt;$B$1,VLOOKUP(D161,[1]DI!$A$4:$B$15000,2,FALSE),0)</f>
        <v>0.13650000000000001</v>
      </c>
      <c r="F161" s="14">
        <f t="shared" ca="1" si="88"/>
        <v>1.00050788</v>
      </c>
      <c r="G161" s="14">
        <f ca="1">(TRUNC(PRODUCT($F$12:$F160),16))</f>
        <v>1.0779486823114399</v>
      </c>
      <c r="H161" s="14">
        <f t="shared" si="89"/>
        <v>1</v>
      </c>
      <c r="I161" s="14">
        <f t="shared" ca="1" si="90"/>
        <v>1.07794868</v>
      </c>
      <c r="J161" s="13">
        <f t="shared" si="85"/>
        <v>2.5000000000000001E-2</v>
      </c>
      <c r="K161" s="29">
        <f t="shared" si="91"/>
        <v>44735</v>
      </c>
      <c r="L161" s="2">
        <f t="shared" si="92"/>
        <v>149</v>
      </c>
      <c r="M161" s="17">
        <f t="shared" si="93"/>
        <v>149</v>
      </c>
      <c r="N161" s="12">
        <f t="shared" si="94"/>
        <v>1.0147070979999999</v>
      </c>
      <c r="O161" s="12">
        <f t="shared" ca="1" si="95"/>
        <v>1.0938021769999999</v>
      </c>
      <c r="P161" s="17">
        <f t="shared" si="96"/>
        <v>0</v>
      </c>
      <c r="Q161" s="14">
        <f t="shared" ca="1" si="97"/>
        <v>93.802176990000007</v>
      </c>
      <c r="R161" s="20">
        <f t="shared" si="82"/>
        <v>0</v>
      </c>
      <c r="S161" s="14">
        <f t="shared" si="98"/>
        <v>0</v>
      </c>
      <c r="T161" s="4" t="str">
        <f t="shared" si="99"/>
        <v>A+J=</v>
      </c>
      <c r="U161" s="29">
        <f t="shared" si="100"/>
        <v>45824</v>
      </c>
      <c r="V161" s="3"/>
      <c r="W161" s="3"/>
      <c r="X161" s="140">
        <f>[2]Plan1!$A231</f>
        <v>43885</v>
      </c>
      <c r="Y161" s="132" t="str">
        <f>[2]Plan1!$C231</f>
        <v>Carnaval</v>
      </c>
      <c r="Z161" s="123"/>
      <c r="AA161" s="1"/>
      <c r="AC161" s="121">
        <f t="shared" si="101"/>
        <v>45821</v>
      </c>
      <c r="AD161" s="121">
        <v>45823</v>
      </c>
      <c r="AE161" s="121">
        <f t="shared" si="102"/>
        <v>45824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83"/>
        <v>44951</v>
      </c>
      <c r="B162" s="116">
        <f t="shared" ca="1" si="86"/>
        <v>1094.4649360000001</v>
      </c>
      <c r="C162" s="14">
        <f t="shared" si="87"/>
        <v>1000</v>
      </c>
      <c r="D162" s="95">
        <f t="shared" si="84"/>
        <v>44945</v>
      </c>
      <c r="E162" s="93">
        <f ca="1">IF(D162&lt;$B$1,VLOOKUP(D162,[1]DI!$A$4:$B$15000,2,FALSE),0)</f>
        <v>0.13650000000000001</v>
      </c>
      <c r="F162" s="14">
        <f t="shared" ca="1" si="88"/>
        <v>1.00050788</v>
      </c>
      <c r="G162" s="14">
        <f ca="1">(TRUNC(PRODUCT($F$12:$F161),16))</f>
        <v>1.07849615088821</v>
      </c>
      <c r="H162" s="14">
        <f t="shared" si="89"/>
        <v>1</v>
      </c>
      <c r="I162" s="14">
        <f t="shared" ca="1" si="90"/>
        <v>1.0784961500000001</v>
      </c>
      <c r="J162" s="13">
        <f t="shared" si="85"/>
        <v>2.5000000000000001E-2</v>
      </c>
      <c r="K162" s="29">
        <f t="shared" si="91"/>
        <v>44735</v>
      </c>
      <c r="L162" s="2">
        <f t="shared" si="92"/>
        <v>150</v>
      </c>
      <c r="M162" s="17">
        <f t="shared" si="93"/>
        <v>150</v>
      </c>
      <c r="N162" s="12">
        <f t="shared" si="94"/>
        <v>1.01480653</v>
      </c>
      <c r="O162" s="12">
        <f t="shared" ca="1" si="95"/>
        <v>1.0944649360000001</v>
      </c>
      <c r="P162" s="17">
        <f t="shared" si="96"/>
        <v>0</v>
      </c>
      <c r="Q162" s="14">
        <f t="shared" ca="1" si="97"/>
        <v>94.464935999999994</v>
      </c>
      <c r="R162" s="20">
        <f t="shared" si="82"/>
        <v>0</v>
      </c>
      <c r="S162" s="14">
        <f t="shared" si="98"/>
        <v>0</v>
      </c>
      <c r="T162" s="4" t="str">
        <f t="shared" si="99"/>
        <v>A+J=</v>
      </c>
      <c r="U162" s="29">
        <f t="shared" si="100"/>
        <v>45824</v>
      </c>
      <c r="V162" s="3"/>
      <c r="W162" s="3"/>
      <c r="X162" s="140">
        <f>[2]Plan1!$A232</f>
        <v>43886</v>
      </c>
      <c r="Y162" s="132" t="str">
        <f>[2]Plan1!$C232</f>
        <v>Carnaval</v>
      </c>
      <c r="Z162" s="123"/>
      <c r="AA162" s="1"/>
      <c r="AC162" s="121"/>
      <c r="AD162" s="121"/>
      <c r="AE162" s="121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83"/>
        <v>44952</v>
      </c>
      <c r="B163" s="116">
        <f t="shared" ca="1" si="86"/>
        <v>1095.1280979999999</v>
      </c>
      <c r="C163" s="14">
        <f t="shared" si="87"/>
        <v>1000</v>
      </c>
      <c r="D163" s="95">
        <f t="shared" si="84"/>
        <v>44946</v>
      </c>
      <c r="E163" s="93">
        <f ca="1">IF(D163&lt;$B$1,VLOOKUP(D163,[1]DI!$A$4:$B$15000,2,FALSE),0)</f>
        <v>0.13650000000000001</v>
      </c>
      <c r="F163" s="14">
        <f t="shared" ca="1" si="88"/>
        <v>1.00050788</v>
      </c>
      <c r="G163" s="14">
        <f ca="1">(TRUNC(PRODUCT($F$12:$F162),16))</f>
        <v>1.0790438975133201</v>
      </c>
      <c r="H163" s="14">
        <f t="shared" si="89"/>
        <v>1</v>
      </c>
      <c r="I163" s="14">
        <f t="shared" ca="1" si="90"/>
        <v>1.0790439000000001</v>
      </c>
      <c r="J163" s="13">
        <f t="shared" si="85"/>
        <v>2.5000000000000001E-2</v>
      </c>
      <c r="K163" s="29">
        <f t="shared" si="91"/>
        <v>44735</v>
      </c>
      <c r="L163" s="2">
        <f t="shared" si="92"/>
        <v>151</v>
      </c>
      <c r="M163" s="17">
        <f t="shared" si="93"/>
        <v>151</v>
      </c>
      <c r="N163" s="12">
        <f t="shared" si="94"/>
        <v>1.014905972</v>
      </c>
      <c r="O163" s="12">
        <f t="shared" ca="1" si="95"/>
        <v>1.095128098</v>
      </c>
      <c r="P163" s="17">
        <f t="shared" si="96"/>
        <v>0</v>
      </c>
      <c r="Q163" s="14">
        <f t="shared" ca="1" si="97"/>
        <v>95.128097999999994</v>
      </c>
      <c r="R163" s="20">
        <f t="shared" si="82"/>
        <v>0</v>
      </c>
      <c r="S163" s="14">
        <f t="shared" si="98"/>
        <v>0</v>
      </c>
      <c r="T163" s="4" t="str">
        <f t="shared" si="99"/>
        <v>A+J=</v>
      </c>
      <c r="U163" s="29">
        <f t="shared" si="100"/>
        <v>45824</v>
      </c>
      <c r="V163" s="3"/>
      <c r="W163" s="3"/>
      <c r="X163" s="140">
        <f>[2]Plan1!$A233</f>
        <v>43931</v>
      </c>
      <c r="Y163" s="132" t="str">
        <f>[2]Plan1!$C233</f>
        <v>Paixão de Cristo</v>
      </c>
      <c r="Z163" s="123"/>
      <c r="AA163" s="1"/>
      <c r="AC163" s="121"/>
      <c r="AD163" s="121"/>
      <c r="AE163" s="121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83"/>
        <v>44953</v>
      </c>
      <c r="B164" s="116">
        <f t="shared" ca="1" si="86"/>
        <v>1095.791655</v>
      </c>
      <c r="C164" s="14">
        <f t="shared" si="87"/>
        <v>1000</v>
      </c>
      <c r="D164" s="95">
        <f t="shared" si="84"/>
        <v>44949</v>
      </c>
      <c r="E164" s="93">
        <f ca="1">IF(D164&lt;$B$1,VLOOKUP(D164,[1]DI!$A$4:$B$15000,2,FALSE),0)</f>
        <v>0.13650000000000001</v>
      </c>
      <c r="F164" s="14">
        <f t="shared" ca="1" si="88"/>
        <v>1.00050788</v>
      </c>
      <c r="G164" s="14">
        <f ca="1">(TRUNC(PRODUCT($F$12:$F163),16))</f>
        <v>1.07959192232799</v>
      </c>
      <c r="H164" s="14">
        <f t="shared" si="89"/>
        <v>1</v>
      </c>
      <c r="I164" s="14">
        <f t="shared" ca="1" si="90"/>
        <v>1.0795919199999999</v>
      </c>
      <c r="J164" s="13">
        <f t="shared" si="85"/>
        <v>2.5000000000000001E-2</v>
      </c>
      <c r="K164" s="29">
        <f t="shared" si="91"/>
        <v>44735</v>
      </c>
      <c r="L164" s="2">
        <f t="shared" si="92"/>
        <v>152</v>
      </c>
      <c r="M164" s="17">
        <f t="shared" si="93"/>
        <v>152</v>
      </c>
      <c r="N164" s="12">
        <f t="shared" si="94"/>
        <v>1.0150054239999999</v>
      </c>
      <c r="O164" s="12">
        <f t="shared" ca="1" si="95"/>
        <v>1.095791655</v>
      </c>
      <c r="P164" s="17">
        <f t="shared" si="96"/>
        <v>0</v>
      </c>
      <c r="Q164" s="14">
        <f t="shared" ca="1" si="97"/>
        <v>95.791655000000006</v>
      </c>
      <c r="R164" s="20">
        <f t="shared" si="82"/>
        <v>0</v>
      </c>
      <c r="S164" s="14">
        <f t="shared" si="98"/>
        <v>0</v>
      </c>
      <c r="T164" s="4" t="str">
        <f t="shared" si="99"/>
        <v>A+J=</v>
      </c>
      <c r="U164" s="29">
        <f t="shared" si="100"/>
        <v>45824</v>
      </c>
      <c r="V164" s="3"/>
      <c r="W164" s="3"/>
      <c r="X164" s="140">
        <f>[2]Plan1!$A234</f>
        <v>43942</v>
      </c>
      <c r="Y164" s="132" t="str">
        <f>[2]Plan1!$C234</f>
        <v>Tiradentes</v>
      </c>
      <c r="Z164" s="123"/>
      <c r="AA164" s="1"/>
      <c r="AC164" s="121"/>
      <c r="AD164" s="121"/>
      <c r="AE164" s="121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83"/>
        <v>44956</v>
      </c>
      <c r="B165" s="116">
        <f t="shared" ca="1" si="86"/>
        <v>1096.4556249899999</v>
      </c>
      <c r="C165" s="14">
        <f t="shared" si="87"/>
        <v>1000</v>
      </c>
      <c r="D165" s="95">
        <f t="shared" si="84"/>
        <v>44950</v>
      </c>
      <c r="E165" s="93">
        <f ca="1">IF(D165&lt;$B$1,VLOOKUP(D165,[1]DI!$A$4:$B$15000,2,FALSE),0)</f>
        <v>0.13650000000000001</v>
      </c>
      <c r="F165" s="14">
        <f t="shared" ca="1" si="88"/>
        <v>1.00050788</v>
      </c>
      <c r="G165" s="14">
        <f ca="1">(TRUNC(PRODUCT($F$12:$F164),16))</f>
        <v>1.0801402254735</v>
      </c>
      <c r="H165" s="14">
        <f t="shared" si="89"/>
        <v>1</v>
      </c>
      <c r="I165" s="14">
        <f t="shared" ca="1" si="90"/>
        <v>1.08014023</v>
      </c>
      <c r="J165" s="13">
        <f t="shared" si="85"/>
        <v>2.5000000000000001E-2</v>
      </c>
      <c r="K165" s="29">
        <f t="shared" si="91"/>
        <v>44735</v>
      </c>
      <c r="L165" s="2">
        <f t="shared" si="92"/>
        <v>153</v>
      </c>
      <c r="M165" s="17">
        <f t="shared" si="93"/>
        <v>153</v>
      </c>
      <c r="N165" s="12">
        <f t="shared" si="94"/>
        <v>1.015104886</v>
      </c>
      <c r="O165" s="12">
        <f t="shared" ca="1" si="95"/>
        <v>1.0964556249999999</v>
      </c>
      <c r="P165" s="17">
        <f t="shared" si="96"/>
        <v>0</v>
      </c>
      <c r="Q165" s="14">
        <f t="shared" ca="1" si="97"/>
        <v>96.455624990000004</v>
      </c>
      <c r="R165" s="20">
        <f t="shared" si="82"/>
        <v>0</v>
      </c>
      <c r="S165" s="14">
        <f t="shared" si="98"/>
        <v>0</v>
      </c>
      <c r="T165" s="4" t="str">
        <f t="shared" si="99"/>
        <v>A+J=</v>
      </c>
      <c r="U165" s="29">
        <f t="shared" si="100"/>
        <v>45824</v>
      </c>
      <c r="V165" s="3"/>
      <c r="W165" s="3"/>
      <c r="X165" s="140">
        <f>[2]Plan1!$A235</f>
        <v>43952</v>
      </c>
      <c r="Y165" s="132" t="str">
        <f>[2]Plan1!$C235</f>
        <v>Dia do Trabalho</v>
      </c>
      <c r="Z165" s="123"/>
      <c r="AA165" s="1"/>
      <c r="AC165" s="121"/>
      <c r="AD165" s="121"/>
      <c r="AE165" s="121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83"/>
        <v>44957</v>
      </c>
      <c r="B166" s="116">
        <f t="shared" ca="1" si="86"/>
        <v>1097.11998999</v>
      </c>
      <c r="C166" s="14">
        <f t="shared" si="87"/>
        <v>1000</v>
      </c>
      <c r="D166" s="95">
        <f t="shared" si="84"/>
        <v>44951</v>
      </c>
      <c r="E166" s="93">
        <f ca="1">IF(D166&lt;$B$1,VLOOKUP(D166,[1]DI!$A$4:$B$15000,2,FALSE),0)</f>
        <v>0.13650000000000001</v>
      </c>
      <c r="F166" s="14">
        <f t="shared" ca="1" si="88"/>
        <v>1.00050788</v>
      </c>
      <c r="G166" s="14">
        <f ca="1">(TRUNC(PRODUCT($F$12:$F165),16))</f>
        <v>1.0806888070912199</v>
      </c>
      <c r="H166" s="14">
        <f t="shared" si="89"/>
        <v>1</v>
      </c>
      <c r="I166" s="14">
        <f t="shared" ca="1" si="90"/>
        <v>1.0806888100000001</v>
      </c>
      <c r="J166" s="13">
        <f t="shared" si="85"/>
        <v>2.5000000000000001E-2</v>
      </c>
      <c r="K166" s="29">
        <f t="shared" si="91"/>
        <v>44735</v>
      </c>
      <c r="L166" s="2">
        <f t="shared" si="92"/>
        <v>154</v>
      </c>
      <c r="M166" s="17">
        <f t="shared" si="93"/>
        <v>154</v>
      </c>
      <c r="N166" s="12">
        <f t="shared" si="94"/>
        <v>1.0152043580000001</v>
      </c>
      <c r="O166" s="12">
        <f t="shared" ca="1" si="95"/>
        <v>1.0971199899999999</v>
      </c>
      <c r="P166" s="17">
        <f t="shared" si="96"/>
        <v>0</v>
      </c>
      <c r="Q166" s="14">
        <f t="shared" ca="1" si="97"/>
        <v>97.119989989999993</v>
      </c>
      <c r="R166" s="20">
        <f t="shared" si="82"/>
        <v>0</v>
      </c>
      <c r="S166" s="14">
        <f t="shared" si="98"/>
        <v>0</v>
      </c>
      <c r="T166" s="4" t="str">
        <f t="shared" si="99"/>
        <v>A+J=</v>
      </c>
      <c r="U166" s="29">
        <f t="shared" si="100"/>
        <v>45824</v>
      </c>
      <c r="V166" s="3"/>
      <c r="W166" s="3"/>
      <c r="X166" s="140">
        <f>[2]Plan1!$A236</f>
        <v>43993</v>
      </c>
      <c r="Y166" s="132" t="str">
        <f>[2]Plan1!$C236</f>
        <v>Corpus Christi</v>
      </c>
      <c r="Z166" s="123"/>
      <c r="AA166" s="1"/>
      <c r="AC166" s="121"/>
      <c r="AD166" s="121"/>
      <c r="AE166" s="121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83"/>
        <v>44958</v>
      </c>
      <c r="B167" s="116">
        <f t="shared" ca="1" si="86"/>
        <v>1097.78475699</v>
      </c>
      <c r="C167" s="14">
        <f t="shared" si="87"/>
        <v>1000</v>
      </c>
      <c r="D167" s="95">
        <f t="shared" si="84"/>
        <v>44952</v>
      </c>
      <c r="E167" s="93">
        <f ca="1">IF(D167&lt;$B$1,VLOOKUP(D167,[1]DI!$A$4:$B$15000,2,FALSE),0)</f>
        <v>0.13650000000000001</v>
      </c>
      <c r="F167" s="14">
        <f t="shared" ca="1" si="88"/>
        <v>1.00050788</v>
      </c>
      <c r="G167" s="14">
        <f ca="1">(TRUNC(PRODUCT($F$12:$F166),16))</f>
        <v>1.0812376673225601</v>
      </c>
      <c r="H167" s="14">
        <f t="shared" si="89"/>
        <v>1</v>
      </c>
      <c r="I167" s="14">
        <f t="shared" ca="1" si="90"/>
        <v>1.0812376699999999</v>
      </c>
      <c r="J167" s="13">
        <f t="shared" si="85"/>
        <v>2.5000000000000001E-2</v>
      </c>
      <c r="K167" s="29">
        <f t="shared" si="91"/>
        <v>44735</v>
      </c>
      <c r="L167" s="2">
        <f t="shared" si="92"/>
        <v>155</v>
      </c>
      <c r="M167" s="17">
        <f t="shared" si="93"/>
        <v>155</v>
      </c>
      <c r="N167" s="12">
        <f t="shared" si="94"/>
        <v>1.015303839</v>
      </c>
      <c r="O167" s="12">
        <f t="shared" ca="1" si="95"/>
        <v>1.0977847569999999</v>
      </c>
      <c r="P167" s="17">
        <f t="shared" si="96"/>
        <v>0</v>
      </c>
      <c r="Q167" s="14">
        <f t="shared" ca="1" si="97"/>
        <v>97.784756990000005</v>
      </c>
      <c r="R167" s="20">
        <f t="shared" si="82"/>
        <v>0</v>
      </c>
      <c r="S167" s="14">
        <f t="shared" si="98"/>
        <v>0</v>
      </c>
      <c r="T167" s="4" t="str">
        <f t="shared" si="99"/>
        <v>A+J=</v>
      </c>
      <c r="U167" s="29">
        <f t="shared" si="100"/>
        <v>45824</v>
      </c>
      <c r="V167" s="3"/>
      <c r="W167" s="3"/>
      <c r="X167" s="140">
        <f>[2]Plan1!$A237</f>
        <v>44081</v>
      </c>
      <c r="Y167" s="132" t="str">
        <f>[2]Plan1!$C237</f>
        <v>Independência do Brasil</v>
      </c>
      <c r="Z167" s="123"/>
      <c r="AA167" s="1"/>
      <c r="AC167" s="121"/>
      <c r="AD167" s="121"/>
      <c r="AE167" s="121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83"/>
        <v>44959</v>
      </c>
      <c r="B168" s="116">
        <f t="shared" ca="1" si="86"/>
        <v>1098.4499289999999</v>
      </c>
      <c r="C168" s="14">
        <f t="shared" si="87"/>
        <v>1000</v>
      </c>
      <c r="D168" s="95">
        <f t="shared" si="84"/>
        <v>44953</v>
      </c>
      <c r="E168" s="93">
        <f ca="1">IF(D168&lt;$B$1,VLOOKUP(D168,[1]DI!$A$4:$B$15000,2,FALSE),0)</f>
        <v>0.13650000000000001</v>
      </c>
      <c r="F168" s="14">
        <f t="shared" ca="1" si="88"/>
        <v>1.00050788</v>
      </c>
      <c r="G168" s="14">
        <f ca="1">(TRUNC(PRODUCT($F$12:$F167),16))</f>
        <v>1.0817868063090399</v>
      </c>
      <c r="H168" s="14">
        <f t="shared" si="89"/>
        <v>1</v>
      </c>
      <c r="I168" s="14">
        <f t="shared" ca="1" si="90"/>
        <v>1.0817868100000001</v>
      </c>
      <c r="J168" s="13">
        <f t="shared" si="85"/>
        <v>2.5000000000000001E-2</v>
      </c>
      <c r="K168" s="29">
        <f t="shared" si="91"/>
        <v>44735</v>
      </c>
      <c r="L168" s="2">
        <f t="shared" si="92"/>
        <v>156</v>
      </c>
      <c r="M168" s="17">
        <f t="shared" si="93"/>
        <v>156</v>
      </c>
      <c r="N168" s="12">
        <f t="shared" si="94"/>
        <v>1.01540333</v>
      </c>
      <c r="O168" s="12">
        <f t="shared" ca="1" si="95"/>
        <v>1.098449929</v>
      </c>
      <c r="P168" s="17">
        <f t="shared" si="96"/>
        <v>0</v>
      </c>
      <c r="Q168" s="14">
        <f t="shared" ca="1" si="97"/>
        <v>98.449928999999997</v>
      </c>
      <c r="R168" s="20">
        <f t="shared" si="82"/>
        <v>0</v>
      </c>
      <c r="S168" s="14">
        <f t="shared" si="98"/>
        <v>0</v>
      </c>
      <c r="T168" s="4" t="str">
        <f t="shared" si="99"/>
        <v>A+J=</v>
      </c>
      <c r="U168" s="29">
        <f t="shared" si="100"/>
        <v>45824</v>
      </c>
      <c r="V168" s="3"/>
      <c r="W168" s="3"/>
      <c r="X168" s="140">
        <f>[2]Plan1!$A238</f>
        <v>44116</v>
      </c>
      <c r="Y168" s="132" t="str">
        <f>[2]Plan1!$C238</f>
        <v>Nossa Sr.a Aparecida - Padroeira do Brasil</v>
      </c>
      <c r="Z168" s="123"/>
      <c r="AA168" s="1"/>
      <c r="AC168" s="121"/>
      <c r="AD168" s="121"/>
      <c r="AE168" s="121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83"/>
        <v>44960</v>
      </c>
      <c r="B169" s="116">
        <f t="shared" ca="1" si="86"/>
        <v>1099.1154959999999</v>
      </c>
      <c r="C169" s="14">
        <f t="shared" si="87"/>
        <v>1000</v>
      </c>
      <c r="D169" s="95">
        <f t="shared" si="84"/>
        <v>44956</v>
      </c>
      <c r="E169" s="93">
        <f ca="1">IF(D169&lt;$B$1,VLOOKUP(D169,[1]DI!$A$4:$B$15000,2,FALSE),0)</f>
        <v>0.13650000000000001</v>
      </c>
      <c r="F169" s="14">
        <f t="shared" ca="1" si="88"/>
        <v>1.00050788</v>
      </c>
      <c r="G169" s="14">
        <f ca="1">(TRUNC(PRODUCT($F$12:$F168),16))</f>
        <v>1.0823362241922301</v>
      </c>
      <c r="H169" s="14">
        <f t="shared" si="89"/>
        <v>1</v>
      </c>
      <c r="I169" s="14">
        <f t="shared" ca="1" si="90"/>
        <v>1.08233622</v>
      </c>
      <c r="J169" s="13">
        <f t="shared" si="85"/>
        <v>2.5000000000000001E-2</v>
      </c>
      <c r="K169" s="29">
        <f t="shared" si="91"/>
        <v>44735</v>
      </c>
      <c r="L169" s="2">
        <f t="shared" si="92"/>
        <v>157</v>
      </c>
      <c r="M169" s="17">
        <f t="shared" si="93"/>
        <v>157</v>
      </c>
      <c r="N169" s="12">
        <f t="shared" si="94"/>
        <v>1.0155028310000001</v>
      </c>
      <c r="O169" s="12">
        <f t="shared" ca="1" si="95"/>
        <v>1.099115496</v>
      </c>
      <c r="P169" s="17">
        <f t="shared" si="96"/>
        <v>0</v>
      </c>
      <c r="Q169" s="14">
        <f t="shared" ca="1" si="97"/>
        <v>99.115495999999993</v>
      </c>
      <c r="R169" s="20">
        <f t="shared" si="82"/>
        <v>0</v>
      </c>
      <c r="S169" s="14">
        <f t="shared" si="98"/>
        <v>0</v>
      </c>
      <c r="T169" s="4" t="str">
        <f t="shared" si="99"/>
        <v>A+J=</v>
      </c>
      <c r="U169" s="29">
        <f t="shared" si="100"/>
        <v>45824</v>
      </c>
      <c r="V169" s="3"/>
      <c r="W169" s="3"/>
      <c r="X169" s="140">
        <f>[2]Plan1!$A239</f>
        <v>44137</v>
      </c>
      <c r="Y169" s="132" t="str">
        <f>[2]Plan1!$C239</f>
        <v>Finados</v>
      </c>
      <c r="Z169" s="123"/>
      <c r="AA169" s="1"/>
      <c r="AC169" s="121"/>
      <c r="AD169" s="121"/>
      <c r="AE169" s="121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83"/>
        <v>44963</v>
      </c>
      <c r="B170" s="116">
        <f t="shared" ca="1" si="86"/>
        <v>1099.7814749900001</v>
      </c>
      <c r="C170" s="14">
        <f t="shared" si="87"/>
        <v>1000</v>
      </c>
      <c r="D170" s="95">
        <f t="shared" si="84"/>
        <v>44957</v>
      </c>
      <c r="E170" s="93">
        <f ca="1">IF(D170&lt;$B$1,VLOOKUP(D170,[1]DI!$A$4:$B$15000,2,FALSE),0)</f>
        <v>0.13650000000000001</v>
      </c>
      <c r="F170" s="14">
        <f t="shared" ca="1" si="88"/>
        <v>1.00050788</v>
      </c>
      <c r="G170" s="14">
        <f ca="1">(TRUNC(PRODUCT($F$12:$F169),16))</f>
        <v>1.08288592111377</v>
      </c>
      <c r="H170" s="14">
        <f t="shared" si="89"/>
        <v>1</v>
      </c>
      <c r="I170" s="14">
        <f t="shared" ca="1" si="90"/>
        <v>1.0828859200000001</v>
      </c>
      <c r="J170" s="13">
        <f t="shared" si="85"/>
        <v>2.5000000000000001E-2</v>
      </c>
      <c r="K170" s="29">
        <f t="shared" si="91"/>
        <v>44735</v>
      </c>
      <c r="L170" s="2">
        <f t="shared" si="92"/>
        <v>158</v>
      </c>
      <c r="M170" s="17">
        <f t="shared" si="93"/>
        <v>158</v>
      </c>
      <c r="N170" s="12">
        <f t="shared" si="94"/>
        <v>1.0156023409999999</v>
      </c>
      <c r="O170" s="12">
        <f t="shared" ca="1" si="95"/>
        <v>1.0997814749999999</v>
      </c>
      <c r="P170" s="17">
        <f t="shared" si="96"/>
        <v>0</v>
      </c>
      <c r="Q170" s="14">
        <f t="shared" ca="1" si="97"/>
        <v>99.781474990000007</v>
      </c>
      <c r="R170" s="20">
        <f t="shared" si="82"/>
        <v>0</v>
      </c>
      <c r="S170" s="14">
        <f t="shared" si="98"/>
        <v>0</v>
      </c>
      <c r="T170" s="4" t="str">
        <f t="shared" si="99"/>
        <v>A+J=</v>
      </c>
      <c r="U170" s="29">
        <f t="shared" si="100"/>
        <v>45824</v>
      </c>
      <c r="V170" s="3"/>
      <c r="W170" s="3"/>
      <c r="X170" s="140">
        <f>[2]Plan1!$A240</f>
        <v>44150</v>
      </c>
      <c r="Y170" s="132" t="str">
        <f>[2]Plan1!$C240</f>
        <v>Proclamação da República</v>
      </c>
      <c r="Z170" s="123"/>
      <c r="AA170" s="1"/>
      <c r="AC170" s="121"/>
      <c r="AD170" s="121"/>
      <c r="AE170" s="121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83"/>
        <v>44964</v>
      </c>
      <c r="B171" s="116">
        <f t="shared" ca="1" si="86"/>
        <v>1100.4478610000001</v>
      </c>
      <c r="C171" s="14">
        <f t="shared" si="87"/>
        <v>1000</v>
      </c>
      <c r="D171" s="95">
        <f t="shared" si="84"/>
        <v>44958</v>
      </c>
      <c r="E171" s="93">
        <f ca="1">IF(D171&lt;$B$1,VLOOKUP(D171,[1]DI!$A$4:$B$15000,2,FALSE),0)</f>
        <v>0.13650000000000001</v>
      </c>
      <c r="F171" s="14">
        <f t="shared" ca="1" si="88"/>
        <v>1.00050788</v>
      </c>
      <c r="G171" s="14">
        <f ca="1">(TRUNC(PRODUCT($F$12:$F170),16))</f>
        <v>1.0834358972153899</v>
      </c>
      <c r="H171" s="14">
        <f t="shared" si="89"/>
        <v>1</v>
      </c>
      <c r="I171" s="14">
        <f t="shared" ca="1" si="90"/>
        <v>1.0834359</v>
      </c>
      <c r="J171" s="13">
        <f t="shared" si="85"/>
        <v>2.5000000000000001E-2</v>
      </c>
      <c r="K171" s="29">
        <f t="shared" si="91"/>
        <v>44735</v>
      </c>
      <c r="L171" s="2">
        <f t="shared" si="92"/>
        <v>159</v>
      </c>
      <c r="M171" s="17">
        <f t="shared" si="93"/>
        <v>159</v>
      </c>
      <c r="N171" s="12">
        <f t="shared" si="94"/>
        <v>1.015701862</v>
      </c>
      <c r="O171" s="12">
        <f t="shared" ca="1" si="95"/>
        <v>1.1004478609999999</v>
      </c>
      <c r="P171" s="17">
        <f t="shared" si="96"/>
        <v>0</v>
      </c>
      <c r="Q171" s="14">
        <f t="shared" ca="1" si="97"/>
        <v>100.447861</v>
      </c>
      <c r="R171" s="20">
        <f t="shared" si="82"/>
        <v>0</v>
      </c>
      <c r="S171" s="14">
        <f t="shared" si="98"/>
        <v>0</v>
      </c>
      <c r="T171" s="4" t="str">
        <f t="shared" si="99"/>
        <v>A+J=</v>
      </c>
      <c r="U171" s="29">
        <f t="shared" si="100"/>
        <v>45824</v>
      </c>
      <c r="V171" s="3"/>
      <c r="W171" s="3"/>
      <c r="X171" s="140">
        <f>[2]Plan1!$A241</f>
        <v>44190</v>
      </c>
      <c r="Y171" s="132" t="str">
        <f>[2]Plan1!$C241</f>
        <v>Natal</v>
      </c>
      <c r="Z171" s="123"/>
      <c r="AA171" s="1"/>
      <c r="AC171" s="121"/>
      <c r="AD171" s="121"/>
      <c r="AE171" s="12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83"/>
        <v>44965</v>
      </c>
      <c r="B172" s="116">
        <f t="shared" ca="1" si="86"/>
        <v>1101.11464</v>
      </c>
      <c r="C172" s="14">
        <f t="shared" si="87"/>
        <v>1000</v>
      </c>
      <c r="D172" s="95">
        <f t="shared" si="84"/>
        <v>44959</v>
      </c>
      <c r="E172" s="93">
        <f ca="1">IF(D172&lt;$B$1,VLOOKUP(D172,[1]DI!$A$4:$B$15000,2,FALSE),0)</f>
        <v>0.13650000000000001</v>
      </c>
      <c r="F172" s="14">
        <f t="shared" ca="1" si="88"/>
        <v>1.00050788</v>
      </c>
      <c r="G172" s="14">
        <f ca="1">(TRUNC(PRODUCT($F$12:$F171),16))</f>
        <v>1.0839861526388701</v>
      </c>
      <c r="H172" s="14">
        <f t="shared" si="89"/>
        <v>1</v>
      </c>
      <c r="I172" s="14">
        <f t="shared" ca="1" si="90"/>
        <v>1.0839861500000001</v>
      </c>
      <c r="J172" s="13">
        <f t="shared" si="85"/>
        <v>2.5000000000000001E-2</v>
      </c>
      <c r="K172" s="29">
        <f t="shared" si="91"/>
        <v>44735</v>
      </c>
      <c r="L172" s="2">
        <f t="shared" si="92"/>
        <v>160</v>
      </c>
      <c r="M172" s="17">
        <f t="shared" si="93"/>
        <v>160</v>
      </c>
      <c r="N172" s="12">
        <f t="shared" si="94"/>
        <v>1.015801392</v>
      </c>
      <c r="O172" s="12">
        <f t="shared" ca="1" si="95"/>
        <v>1.10111464</v>
      </c>
      <c r="P172" s="17">
        <f t="shared" si="96"/>
        <v>0</v>
      </c>
      <c r="Q172" s="14">
        <f t="shared" ca="1" si="97"/>
        <v>101.11463999999999</v>
      </c>
      <c r="R172" s="20">
        <f t="shared" si="82"/>
        <v>0</v>
      </c>
      <c r="S172" s="14">
        <f t="shared" si="98"/>
        <v>0</v>
      </c>
      <c r="T172" s="4" t="str">
        <f t="shared" si="99"/>
        <v>A+J=</v>
      </c>
      <c r="U172" s="29">
        <f t="shared" si="100"/>
        <v>45824</v>
      </c>
      <c r="V172" s="3"/>
      <c r="W172" s="3"/>
      <c r="X172" s="140">
        <f>[2]Plan1!$A242</f>
        <v>44197</v>
      </c>
      <c r="Y172" s="132" t="str">
        <f>[2]Plan1!$C242</f>
        <v>Confraternização Universal</v>
      </c>
      <c r="Z172" s="123"/>
      <c r="AA172" s="1"/>
      <c r="AC172" s="121"/>
      <c r="AD172" s="121"/>
      <c r="AE172" s="12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83"/>
        <v>44966</v>
      </c>
      <c r="B173" s="116">
        <f t="shared" ca="1" si="86"/>
        <v>1101.781833</v>
      </c>
      <c r="C173" s="14">
        <f t="shared" si="87"/>
        <v>1000</v>
      </c>
      <c r="D173" s="95">
        <f t="shared" si="84"/>
        <v>44960</v>
      </c>
      <c r="E173" s="93">
        <f ca="1">IF(D173&lt;$B$1,VLOOKUP(D173,[1]DI!$A$4:$B$15000,2,FALSE),0)</f>
        <v>0.13650000000000001</v>
      </c>
      <c r="F173" s="14">
        <f t="shared" ca="1" si="88"/>
        <v>1.00050788</v>
      </c>
      <c r="G173" s="14">
        <f ca="1">(TRUNC(PRODUCT($F$12:$F172),16))</f>
        <v>1.08453668752607</v>
      </c>
      <c r="H173" s="14">
        <f t="shared" si="89"/>
        <v>1</v>
      </c>
      <c r="I173" s="14">
        <f t="shared" ca="1" si="90"/>
        <v>1.08453669</v>
      </c>
      <c r="J173" s="13">
        <f t="shared" si="85"/>
        <v>2.5000000000000001E-2</v>
      </c>
      <c r="K173" s="29">
        <f t="shared" si="91"/>
        <v>44735</v>
      </c>
      <c r="L173" s="2">
        <f t="shared" si="92"/>
        <v>161</v>
      </c>
      <c r="M173" s="17">
        <f t="shared" si="93"/>
        <v>161</v>
      </c>
      <c r="N173" s="12">
        <f t="shared" si="94"/>
        <v>1.015900931</v>
      </c>
      <c r="O173" s="12">
        <f t="shared" ca="1" si="95"/>
        <v>1.101781833</v>
      </c>
      <c r="P173" s="17">
        <f t="shared" si="96"/>
        <v>0</v>
      </c>
      <c r="Q173" s="14">
        <f t="shared" ca="1" si="97"/>
        <v>101.78183300000001</v>
      </c>
      <c r="R173" s="20">
        <f t="shared" si="82"/>
        <v>0</v>
      </c>
      <c r="S173" s="14">
        <f t="shared" si="98"/>
        <v>0</v>
      </c>
      <c r="T173" s="4" t="str">
        <f t="shared" si="99"/>
        <v>A+J=</v>
      </c>
      <c r="U173" s="29">
        <f t="shared" si="100"/>
        <v>45824</v>
      </c>
      <c r="V173" s="3"/>
      <c r="W173" s="3"/>
      <c r="X173" s="140">
        <f>[2]Plan1!$A243</f>
        <v>44242</v>
      </c>
      <c r="Y173" s="132" t="str">
        <f>[2]Plan1!$C243</f>
        <v>Carnaval</v>
      </c>
      <c r="Z173" s="123"/>
      <c r="AA173" s="1"/>
      <c r="AC173" s="121"/>
      <c r="AD173" s="121"/>
      <c r="AE173" s="12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83"/>
        <v>44967</v>
      </c>
      <c r="B174" s="116">
        <f t="shared" ca="1" si="86"/>
        <v>1102.4494219999999</v>
      </c>
      <c r="C174" s="14">
        <f t="shared" si="87"/>
        <v>1000</v>
      </c>
      <c r="D174" s="95">
        <f t="shared" si="84"/>
        <v>44963</v>
      </c>
      <c r="E174" s="93">
        <f ca="1">IF(D174&lt;$B$1,VLOOKUP(D174,[1]DI!$A$4:$B$15000,2,FALSE),0)</f>
        <v>0.13650000000000001</v>
      </c>
      <c r="F174" s="14">
        <f t="shared" ca="1" si="88"/>
        <v>1.00050788</v>
      </c>
      <c r="G174" s="14">
        <f ca="1">(TRUNC(PRODUCT($F$12:$F173),16))</f>
        <v>1.0850875020189299</v>
      </c>
      <c r="H174" s="14">
        <f t="shared" si="89"/>
        <v>1</v>
      </c>
      <c r="I174" s="14">
        <f t="shared" ca="1" si="90"/>
        <v>1.0850875</v>
      </c>
      <c r="J174" s="13">
        <f t="shared" si="85"/>
        <v>2.5000000000000001E-2</v>
      </c>
      <c r="K174" s="29">
        <f t="shared" si="91"/>
        <v>44735</v>
      </c>
      <c r="L174" s="2">
        <f t="shared" si="92"/>
        <v>162</v>
      </c>
      <c r="M174" s="17">
        <f t="shared" si="93"/>
        <v>162</v>
      </c>
      <c r="N174" s="12">
        <f t="shared" si="94"/>
        <v>1.0160004810000001</v>
      </c>
      <c r="O174" s="12">
        <f t="shared" ca="1" si="95"/>
        <v>1.1024494220000001</v>
      </c>
      <c r="P174" s="17">
        <f t="shared" si="96"/>
        <v>0</v>
      </c>
      <c r="Q174" s="14">
        <f t="shared" ca="1" si="97"/>
        <v>102.449422</v>
      </c>
      <c r="R174" s="20">
        <f t="shared" si="82"/>
        <v>0</v>
      </c>
      <c r="S174" s="14">
        <f t="shared" si="98"/>
        <v>0</v>
      </c>
      <c r="T174" s="4" t="str">
        <f t="shared" si="99"/>
        <v>A+J=</v>
      </c>
      <c r="U174" s="29">
        <f t="shared" si="100"/>
        <v>45824</v>
      </c>
      <c r="V174" s="3"/>
      <c r="W174" s="3"/>
      <c r="X174" s="140">
        <f>[2]Plan1!$A244</f>
        <v>44243</v>
      </c>
      <c r="Y174" s="132" t="str">
        <f>[2]Plan1!$C244</f>
        <v>Carnaval</v>
      </c>
      <c r="Z174" s="123"/>
      <c r="AA174" s="1"/>
      <c r="AC174" s="121"/>
      <c r="AD174" s="121"/>
      <c r="AE174" s="12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83"/>
        <v>44970</v>
      </c>
      <c r="B175" s="116">
        <f t="shared" ca="1" si="86"/>
        <v>1103.1174249999999</v>
      </c>
      <c r="C175" s="14">
        <f t="shared" si="87"/>
        <v>1000</v>
      </c>
      <c r="D175" s="95">
        <f t="shared" si="84"/>
        <v>44964</v>
      </c>
      <c r="E175" s="93">
        <f ca="1">IF(D175&lt;$B$1,VLOOKUP(D175,[1]DI!$A$4:$B$15000,2,FALSE),0)</f>
        <v>0.13650000000000001</v>
      </c>
      <c r="F175" s="14">
        <f t="shared" ca="1" si="88"/>
        <v>1.00050788</v>
      </c>
      <c r="G175" s="14">
        <f ca="1">(TRUNC(PRODUCT($F$12:$F174),16))</f>
        <v>1.0856385962594599</v>
      </c>
      <c r="H175" s="14">
        <f t="shared" si="89"/>
        <v>1</v>
      </c>
      <c r="I175" s="14">
        <f t="shared" ca="1" si="90"/>
        <v>1.0856386</v>
      </c>
      <c r="J175" s="13">
        <f t="shared" si="85"/>
        <v>2.5000000000000001E-2</v>
      </c>
      <c r="K175" s="29">
        <f t="shared" si="91"/>
        <v>44735</v>
      </c>
      <c r="L175" s="2">
        <f t="shared" si="92"/>
        <v>163</v>
      </c>
      <c r="M175" s="17">
        <f t="shared" si="93"/>
        <v>163</v>
      </c>
      <c r="N175" s="12">
        <f t="shared" si="94"/>
        <v>1.01610004</v>
      </c>
      <c r="O175" s="12">
        <f t="shared" ca="1" si="95"/>
        <v>1.103117425</v>
      </c>
      <c r="P175" s="17">
        <f t="shared" si="96"/>
        <v>0</v>
      </c>
      <c r="Q175" s="14">
        <f t="shared" ca="1" si="97"/>
        <v>103.117425</v>
      </c>
      <c r="R175" s="20">
        <f t="shared" si="82"/>
        <v>0</v>
      </c>
      <c r="S175" s="14">
        <f t="shared" si="98"/>
        <v>0</v>
      </c>
      <c r="T175" s="4" t="str">
        <f t="shared" si="99"/>
        <v>A+J=</v>
      </c>
      <c r="U175" s="29">
        <f t="shared" si="100"/>
        <v>45824</v>
      </c>
      <c r="V175" s="3"/>
      <c r="W175" s="3"/>
      <c r="X175" s="140">
        <f>[2]Plan1!$A245</f>
        <v>44288</v>
      </c>
      <c r="Y175" s="132" t="str">
        <f>[2]Plan1!$C245</f>
        <v>Paixão de Cristo</v>
      </c>
      <c r="Z175" s="123"/>
      <c r="AA175" s="1"/>
      <c r="AC175" s="121"/>
      <c r="AD175" s="121"/>
      <c r="AE175" s="12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83"/>
        <v>44971</v>
      </c>
      <c r="B176" s="116">
        <f t="shared" ca="1" si="86"/>
        <v>1103.7858229999999</v>
      </c>
      <c r="C176" s="14">
        <f t="shared" si="87"/>
        <v>1000</v>
      </c>
      <c r="D176" s="95">
        <f t="shared" si="84"/>
        <v>44965</v>
      </c>
      <c r="E176" s="93">
        <f ca="1">IF(D176&lt;$B$1,VLOOKUP(D176,[1]DI!$A$4:$B$15000,2,FALSE),0)</f>
        <v>0.13650000000000001</v>
      </c>
      <c r="F176" s="14">
        <f t="shared" ca="1" si="88"/>
        <v>1.00050788</v>
      </c>
      <c r="G176" s="14">
        <f ca="1">(TRUNC(PRODUCT($F$12:$F175),16))</f>
        <v>1.08618997038972</v>
      </c>
      <c r="H176" s="14">
        <f t="shared" si="89"/>
        <v>1</v>
      </c>
      <c r="I176" s="14">
        <f t="shared" ca="1" si="90"/>
        <v>1.0861899699999999</v>
      </c>
      <c r="J176" s="13">
        <f t="shared" si="85"/>
        <v>2.5000000000000001E-2</v>
      </c>
      <c r="K176" s="29">
        <f t="shared" si="91"/>
        <v>44735</v>
      </c>
      <c r="L176" s="2">
        <f t="shared" si="92"/>
        <v>164</v>
      </c>
      <c r="M176" s="17">
        <f t="shared" si="93"/>
        <v>164</v>
      </c>
      <c r="N176" s="12">
        <f t="shared" si="94"/>
        <v>1.0161996090000001</v>
      </c>
      <c r="O176" s="12">
        <f t="shared" ca="1" si="95"/>
        <v>1.1037858229999999</v>
      </c>
      <c r="P176" s="17">
        <f t="shared" si="96"/>
        <v>0</v>
      </c>
      <c r="Q176" s="14">
        <f t="shared" ca="1" si="97"/>
        <v>103.78582299999999</v>
      </c>
      <c r="R176" s="20">
        <f t="shared" si="82"/>
        <v>0</v>
      </c>
      <c r="S176" s="14">
        <f t="shared" si="98"/>
        <v>0</v>
      </c>
      <c r="T176" s="4" t="str">
        <f t="shared" si="99"/>
        <v>A+J=</v>
      </c>
      <c r="U176" s="29">
        <f t="shared" si="100"/>
        <v>45824</v>
      </c>
      <c r="V176" s="3"/>
      <c r="W176" s="3"/>
      <c r="X176" s="140">
        <f>[2]Plan1!$A246</f>
        <v>44307</v>
      </c>
      <c r="Y176" s="132" t="str">
        <f>[2]Plan1!$C246</f>
        <v>Tiradentes</v>
      </c>
      <c r="Z176" s="123"/>
      <c r="AA176" s="1"/>
      <c r="AC176" s="121"/>
      <c r="AD176" s="121"/>
      <c r="AE176" s="12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83"/>
        <v>44972</v>
      </c>
      <c r="B177" s="116">
        <f t="shared" ca="1" si="86"/>
        <v>1104.454626</v>
      </c>
      <c r="C177" s="14">
        <f t="shared" si="87"/>
        <v>1000</v>
      </c>
      <c r="D177" s="95">
        <f t="shared" si="84"/>
        <v>44966</v>
      </c>
      <c r="E177" s="93">
        <f ca="1">IF(D177&lt;$B$1,VLOOKUP(D177,[1]DI!$A$4:$B$15000,2,FALSE),0)</f>
        <v>0.13650000000000001</v>
      </c>
      <c r="F177" s="14">
        <f t="shared" ca="1" si="88"/>
        <v>1.00050788</v>
      </c>
      <c r="G177" s="14">
        <f ca="1">(TRUNC(PRODUCT($F$12:$F176),16))</f>
        <v>1.0867416245518899</v>
      </c>
      <c r="H177" s="14">
        <f t="shared" si="89"/>
        <v>1</v>
      </c>
      <c r="I177" s="14">
        <f t="shared" ca="1" si="90"/>
        <v>1.08674162</v>
      </c>
      <c r="J177" s="13">
        <f t="shared" si="85"/>
        <v>2.5000000000000001E-2</v>
      </c>
      <c r="K177" s="29">
        <f t="shared" si="91"/>
        <v>44735</v>
      </c>
      <c r="L177" s="2">
        <f t="shared" si="92"/>
        <v>165</v>
      </c>
      <c r="M177" s="17">
        <f t="shared" si="93"/>
        <v>165</v>
      </c>
      <c r="N177" s="12">
        <f t="shared" si="94"/>
        <v>1.0162991880000001</v>
      </c>
      <c r="O177" s="12">
        <f t="shared" ca="1" si="95"/>
        <v>1.1044546260000001</v>
      </c>
      <c r="P177" s="17">
        <f t="shared" si="96"/>
        <v>0</v>
      </c>
      <c r="Q177" s="14">
        <f t="shared" ca="1" si="97"/>
        <v>104.454626</v>
      </c>
      <c r="R177" s="20">
        <f t="shared" si="82"/>
        <v>0</v>
      </c>
      <c r="S177" s="14">
        <f t="shared" si="98"/>
        <v>0</v>
      </c>
      <c r="T177" s="4" t="str">
        <f t="shared" si="99"/>
        <v>A+J=</v>
      </c>
      <c r="U177" s="29">
        <f t="shared" si="100"/>
        <v>45824</v>
      </c>
      <c r="V177" s="3"/>
      <c r="W177" s="3"/>
      <c r="X177" s="140">
        <f>[2]Plan1!$A247</f>
        <v>44317</v>
      </c>
      <c r="Y177" s="132" t="str">
        <f>[2]Plan1!$C247</f>
        <v>Dia do Trabalho</v>
      </c>
      <c r="Z177" s="123"/>
      <c r="AA177" s="1"/>
      <c r="AC177" s="121"/>
      <c r="AD177" s="121"/>
      <c r="AE177" s="12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83"/>
        <v>44973</v>
      </c>
      <c r="B178" s="116">
        <f t="shared" ca="1" si="86"/>
        <v>1105.123844</v>
      </c>
      <c r="C178" s="14">
        <f t="shared" si="87"/>
        <v>1000</v>
      </c>
      <c r="D178" s="95">
        <f t="shared" si="84"/>
        <v>44967</v>
      </c>
      <c r="E178" s="93">
        <f ca="1">IF(D178&lt;$B$1,VLOOKUP(D178,[1]DI!$A$4:$B$15000,2,FALSE),0)</f>
        <v>0.13650000000000001</v>
      </c>
      <c r="F178" s="14">
        <f t="shared" ca="1" si="88"/>
        <v>1.00050788</v>
      </c>
      <c r="G178" s="14">
        <f ca="1">(TRUNC(PRODUCT($F$12:$F177),16))</f>
        <v>1.08729355888816</v>
      </c>
      <c r="H178" s="14">
        <f t="shared" si="89"/>
        <v>1</v>
      </c>
      <c r="I178" s="14">
        <f t="shared" ca="1" si="90"/>
        <v>1.08729356</v>
      </c>
      <c r="J178" s="13">
        <f t="shared" si="85"/>
        <v>2.5000000000000001E-2</v>
      </c>
      <c r="K178" s="29">
        <f t="shared" si="91"/>
        <v>44735</v>
      </c>
      <c r="L178" s="2">
        <f t="shared" si="92"/>
        <v>166</v>
      </c>
      <c r="M178" s="17">
        <f t="shared" si="93"/>
        <v>166</v>
      </c>
      <c r="N178" s="12">
        <f t="shared" si="94"/>
        <v>1.0163987759999999</v>
      </c>
      <c r="O178" s="12">
        <f t="shared" ca="1" si="95"/>
        <v>1.105123844</v>
      </c>
      <c r="P178" s="17">
        <f t="shared" si="96"/>
        <v>0</v>
      </c>
      <c r="Q178" s="14">
        <f t="shared" ca="1" si="97"/>
        <v>105.12384400000001</v>
      </c>
      <c r="R178" s="20">
        <f t="shared" si="82"/>
        <v>0</v>
      </c>
      <c r="S178" s="14">
        <f t="shared" si="98"/>
        <v>0</v>
      </c>
      <c r="T178" s="4" t="str">
        <f t="shared" si="99"/>
        <v>A+J=</v>
      </c>
      <c r="U178" s="29">
        <f t="shared" si="100"/>
        <v>45824</v>
      </c>
      <c r="V178" s="3"/>
      <c r="W178" s="3"/>
      <c r="X178" s="140">
        <f>[2]Plan1!$A248</f>
        <v>44350</v>
      </c>
      <c r="Y178" s="132" t="str">
        <f>[2]Plan1!$C248</f>
        <v>Corpus Christi</v>
      </c>
      <c r="Z178" s="123"/>
      <c r="AA178" s="1"/>
      <c r="AC178" s="121"/>
      <c r="AD178" s="121"/>
      <c r="AE178" s="12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83"/>
        <v>44974</v>
      </c>
      <c r="B179" s="116">
        <f t="shared" ca="1" si="86"/>
        <v>1105.793457</v>
      </c>
      <c r="C179" s="14">
        <f t="shared" si="87"/>
        <v>1000</v>
      </c>
      <c r="D179" s="95">
        <f t="shared" si="84"/>
        <v>44970</v>
      </c>
      <c r="E179" s="93">
        <f ca="1">IF(D179&lt;$B$1,VLOOKUP(D179,[1]DI!$A$4:$B$15000,2,FALSE),0)</f>
        <v>0.13650000000000001</v>
      </c>
      <c r="F179" s="14">
        <f t="shared" ca="1" si="88"/>
        <v>1.00050788</v>
      </c>
      <c r="G179" s="14">
        <f ca="1">(TRUNC(PRODUCT($F$12:$F178),16))</f>
        <v>1.08784577354085</v>
      </c>
      <c r="H179" s="14">
        <f t="shared" si="89"/>
        <v>1</v>
      </c>
      <c r="I179" s="14">
        <f t="shared" ca="1" si="90"/>
        <v>1.0878457699999999</v>
      </c>
      <c r="J179" s="13">
        <f t="shared" si="85"/>
        <v>2.5000000000000001E-2</v>
      </c>
      <c r="K179" s="29">
        <f t="shared" si="91"/>
        <v>44735</v>
      </c>
      <c r="L179" s="2">
        <f t="shared" si="92"/>
        <v>167</v>
      </c>
      <c r="M179" s="17">
        <f t="shared" si="93"/>
        <v>167</v>
      </c>
      <c r="N179" s="12">
        <f t="shared" si="94"/>
        <v>1.0164983750000001</v>
      </c>
      <c r="O179" s="12">
        <f t="shared" ca="1" si="95"/>
        <v>1.1057934570000001</v>
      </c>
      <c r="P179" s="17">
        <f t="shared" si="96"/>
        <v>0</v>
      </c>
      <c r="Q179" s="14">
        <f t="shared" ca="1" si="97"/>
        <v>105.793457</v>
      </c>
      <c r="R179" s="20">
        <f t="shared" si="82"/>
        <v>0</v>
      </c>
      <c r="S179" s="14">
        <f t="shared" si="98"/>
        <v>0</v>
      </c>
      <c r="T179" s="4" t="str">
        <f t="shared" si="99"/>
        <v>A+J=</v>
      </c>
      <c r="U179" s="29">
        <f t="shared" si="100"/>
        <v>45824</v>
      </c>
      <c r="V179" s="3"/>
      <c r="W179" s="3"/>
      <c r="X179" s="140">
        <f>[2]Plan1!$A249</f>
        <v>44446</v>
      </c>
      <c r="Y179" s="132" t="str">
        <f>[2]Plan1!$C249</f>
        <v>Independência do Brasil</v>
      </c>
      <c r="Z179" s="123"/>
      <c r="AA179" s="1"/>
      <c r="AC179" s="121"/>
      <c r="AD179" s="121"/>
      <c r="AE179" s="12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83"/>
        <v>44979</v>
      </c>
      <c r="B180" s="116">
        <f t="shared" ca="1" si="86"/>
        <v>1106.4634860000001</v>
      </c>
      <c r="C180" s="14">
        <f t="shared" si="87"/>
        <v>1000</v>
      </c>
      <c r="D180" s="95">
        <f t="shared" si="84"/>
        <v>44971</v>
      </c>
      <c r="E180" s="93">
        <f ca="1">IF(D180&lt;$B$1,VLOOKUP(D180,[1]DI!$A$4:$B$15000,2,FALSE),0)</f>
        <v>0.13650000000000001</v>
      </c>
      <c r="F180" s="14">
        <f t="shared" ca="1" si="88"/>
        <v>1.00050788</v>
      </c>
      <c r="G180" s="14">
        <f ca="1">(TRUNC(PRODUCT($F$12:$F179),16))</f>
        <v>1.0883982686523199</v>
      </c>
      <c r="H180" s="14">
        <f t="shared" si="89"/>
        <v>1</v>
      </c>
      <c r="I180" s="14">
        <f t="shared" ca="1" si="90"/>
        <v>1.0883982699999999</v>
      </c>
      <c r="J180" s="13">
        <f t="shared" si="85"/>
        <v>2.5000000000000001E-2</v>
      </c>
      <c r="K180" s="29">
        <f t="shared" si="91"/>
        <v>44735</v>
      </c>
      <c r="L180" s="2">
        <f t="shared" si="92"/>
        <v>168</v>
      </c>
      <c r="M180" s="17">
        <f t="shared" si="93"/>
        <v>168</v>
      </c>
      <c r="N180" s="12">
        <f t="shared" si="94"/>
        <v>1.016597983</v>
      </c>
      <c r="O180" s="12">
        <f t="shared" ca="1" si="95"/>
        <v>1.106463486</v>
      </c>
      <c r="P180" s="17">
        <f t="shared" si="96"/>
        <v>0</v>
      </c>
      <c r="Q180" s="14">
        <f t="shared" ca="1" si="97"/>
        <v>106.463486</v>
      </c>
      <c r="R180" s="20">
        <f t="shared" si="82"/>
        <v>0</v>
      </c>
      <c r="S180" s="14">
        <f t="shared" si="98"/>
        <v>0</v>
      </c>
      <c r="T180" s="4" t="str">
        <f t="shared" si="99"/>
        <v>A+J=</v>
      </c>
      <c r="U180" s="29">
        <f t="shared" si="100"/>
        <v>45824</v>
      </c>
      <c r="V180" s="3"/>
      <c r="W180" s="3"/>
      <c r="X180" s="140">
        <f>[2]Plan1!$A250</f>
        <v>44481</v>
      </c>
      <c r="Y180" s="132" t="str">
        <f>[2]Plan1!$C250</f>
        <v>Nossa Sr.a Aparecida - Padroeira do Brasil</v>
      </c>
      <c r="Z180" s="123"/>
      <c r="AA180" s="1"/>
      <c r="AC180" s="121"/>
      <c r="AD180" s="121"/>
      <c r="AE180" s="12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83"/>
        <v>44980</v>
      </c>
      <c r="B181" s="116">
        <f t="shared" ca="1" si="86"/>
        <v>1107.13391</v>
      </c>
      <c r="C181" s="14">
        <f t="shared" si="87"/>
        <v>1000</v>
      </c>
      <c r="D181" s="95">
        <f t="shared" si="84"/>
        <v>44972</v>
      </c>
      <c r="E181" s="93">
        <f ca="1">IF(D181&lt;$B$1,VLOOKUP(D181,[1]DI!$A$4:$B$15000,2,FALSE),0)</f>
        <v>0.13650000000000001</v>
      </c>
      <c r="F181" s="14">
        <f t="shared" ca="1" si="88"/>
        <v>1.00050788</v>
      </c>
      <c r="G181" s="14">
        <f ca="1">(TRUNC(PRODUCT($F$12:$F180),16))</f>
        <v>1.0889510443649999</v>
      </c>
      <c r="H181" s="14">
        <f t="shared" si="89"/>
        <v>1</v>
      </c>
      <c r="I181" s="14">
        <f t="shared" ca="1" si="90"/>
        <v>1.08895104</v>
      </c>
      <c r="J181" s="13">
        <f t="shared" si="85"/>
        <v>2.5000000000000001E-2</v>
      </c>
      <c r="K181" s="29">
        <f t="shared" si="91"/>
        <v>44735</v>
      </c>
      <c r="L181" s="2">
        <f t="shared" si="92"/>
        <v>169</v>
      </c>
      <c r="M181" s="17">
        <f t="shared" si="93"/>
        <v>169</v>
      </c>
      <c r="N181" s="12">
        <f t="shared" si="94"/>
        <v>1.016697601</v>
      </c>
      <c r="O181" s="12">
        <f t="shared" ca="1" si="95"/>
        <v>1.1071339099999999</v>
      </c>
      <c r="P181" s="17">
        <f t="shared" si="96"/>
        <v>0</v>
      </c>
      <c r="Q181" s="14">
        <f t="shared" ca="1" si="97"/>
        <v>107.13391</v>
      </c>
      <c r="R181" s="20">
        <f t="shared" si="82"/>
        <v>0</v>
      </c>
      <c r="S181" s="14">
        <f t="shared" si="98"/>
        <v>0</v>
      </c>
      <c r="T181" s="4" t="str">
        <f t="shared" si="99"/>
        <v>A+J=</v>
      </c>
      <c r="U181" s="29">
        <f t="shared" si="100"/>
        <v>45824</v>
      </c>
      <c r="V181" s="3"/>
      <c r="W181" s="3"/>
      <c r="X181" s="140">
        <f>[2]Plan1!$A251</f>
        <v>44502</v>
      </c>
      <c r="Y181" s="132" t="str">
        <f>[2]Plan1!$C251</f>
        <v>Finados</v>
      </c>
      <c r="Z181" s="123"/>
      <c r="AA181" s="1"/>
      <c r="AC181" s="121"/>
      <c r="AD181" s="121"/>
      <c r="AE181" s="12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83"/>
        <v>44981</v>
      </c>
      <c r="B182" s="116">
        <f t="shared" ca="1" si="86"/>
        <v>1107.8047489999999</v>
      </c>
      <c r="C182" s="14">
        <f t="shared" si="87"/>
        <v>1000</v>
      </c>
      <c r="D182" s="95">
        <f t="shared" si="84"/>
        <v>44973</v>
      </c>
      <c r="E182" s="93">
        <f ca="1">IF(D182&lt;$B$1,VLOOKUP(D182,[1]DI!$A$4:$B$15000,2,FALSE),0)</f>
        <v>0.13650000000000001</v>
      </c>
      <c r="F182" s="14">
        <f t="shared" ca="1" si="88"/>
        <v>1.00050788</v>
      </c>
      <c r="G182" s="14">
        <f ca="1">(TRUNC(PRODUCT($F$12:$F181),16))</f>
        <v>1.0895041008214099</v>
      </c>
      <c r="H182" s="14">
        <f t="shared" si="89"/>
        <v>1</v>
      </c>
      <c r="I182" s="14">
        <f t="shared" ca="1" si="90"/>
        <v>1.0895041000000001</v>
      </c>
      <c r="J182" s="13">
        <f t="shared" si="85"/>
        <v>2.5000000000000001E-2</v>
      </c>
      <c r="K182" s="29">
        <f t="shared" si="91"/>
        <v>44735</v>
      </c>
      <c r="L182" s="2">
        <f t="shared" si="92"/>
        <v>170</v>
      </c>
      <c r="M182" s="17">
        <f t="shared" si="93"/>
        <v>170</v>
      </c>
      <c r="N182" s="12">
        <f t="shared" si="94"/>
        <v>1.0167972279999999</v>
      </c>
      <c r="O182" s="12">
        <f t="shared" ca="1" si="95"/>
        <v>1.107804749</v>
      </c>
      <c r="P182" s="17">
        <f t="shared" si="96"/>
        <v>0</v>
      </c>
      <c r="Q182" s="14">
        <f t="shared" ca="1" si="97"/>
        <v>107.804749</v>
      </c>
      <c r="R182" s="20">
        <f t="shared" si="82"/>
        <v>0</v>
      </c>
      <c r="S182" s="14">
        <f t="shared" si="98"/>
        <v>0</v>
      </c>
      <c r="T182" s="4" t="str">
        <f t="shared" si="99"/>
        <v>A+J=</v>
      </c>
      <c r="U182" s="29">
        <f t="shared" si="100"/>
        <v>45824</v>
      </c>
      <c r="V182" s="3"/>
      <c r="W182" s="3"/>
      <c r="X182" s="140">
        <f>[2]Plan1!$A252</f>
        <v>44515</v>
      </c>
      <c r="Y182" s="132" t="str">
        <f>[2]Plan1!$C252</f>
        <v>Proclamação da República</v>
      </c>
      <c r="Z182" s="123"/>
      <c r="AA182" s="1"/>
      <c r="AC182" s="121"/>
      <c r="AD182" s="121"/>
      <c r="AE182" s="12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15">
        <f t="shared" si="83"/>
        <v>44984</v>
      </c>
      <c r="B183" s="116">
        <f t="shared" ca="1" si="86"/>
        <v>1108.475993</v>
      </c>
      <c r="C183" s="14">
        <f t="shared" si="87"/>
        <v>1000</v>
      </c>
      <c r="D183" s="95">
        <f t="shared" si="84"/>
        <v>44974</v>
      </c>
      <c r="E183" s="93">
        <f ca="1">IF(D183&lt;$B$1,VLOOKUP(D183,[1]DI!$A$4:$B$15000,2,FALSE),0)</f>
        <v>0.13650000000000001</v>
      </c>
      <c r="F183" s="14">
        <f t="shared" ca="1" si="88"/>
        <v>1.00050788</v>
      </c>
      <c r="G183" s="14">
        <f ca="1">(TRUNC(PRODUCT($F$12:$F182),16))</f>
        <v>1.0900574381641399</v>
      </c>
      <c r="H183" s="14">
        <f t="shared" si="89"/>
        <v>1</v>
      </c>
      <c r="I183" s="14">
        <f t="shared" ca="1" si="90"/>
        <v>1.09005744</v>
      </c>
      <c r="J183" s="13">
        <f t="shared" si="85"/>
        <v>2.5000000000000001E-2</v>
      </c>
      <c r="K183" s="29">
        <f t="shared" si="91"/>
        <v>44735</v>
      </c>
      <c r="L183" s="2">
        <f t="shared" si="92"/>
        <v>171</v>
      </c>
      <c r="M183" s="17">
        <f t="shared" si="93"/>
        <v>171</v>
      </c>
      <c r="N183" s="12">
        <f t="shared" si="94"/>
        <v>1.0168968650000001</v>
      </c>
      <c r="O183" s="12">
        <f t="shared" ca="1" si="95"/>
        <v>1.1084759930000001</v>
      </c>
      <c r="P183" s="17">
        <f t="shared" si="96"/>
        <v>0</v>
      </c>
      <c r="Q183" s="14">
        <f t="shared" ca="1" si="97"/>
        <v>108.475993</v>
      </c>
      <c r="R183" s="20">
        <f t="shared" si="82"/>
        <v>0</v>
      </c>
      <c r="S183" s="14">
        <f t="shared" si="98"/>
        <v>0</v>
      </c>
      <c r="T183" s="4" t="str">
        <f t="shared" si="99"/>
        <v>A+J=</v>
      </c>
      <c r="U183" s="29">
        <f t="shared" si="100"/>
        <v>45824</v>
      </c>
      <c r="V183" s="3"/>
      <c r="X183" s="140">
        <f>[2]Plan1!$A253</f>
        <v>44555</v>
      </c>
      <c r="Y183" s="132" t="str">
        <f>[2]Plan1!$C253</f>
        <v>Natal</v>
      </c>
      <c r="Z183" s="123"/>
      <c r="AA183" s="1"/>
      <c r="AC183" s="121"/>
      <c r="AD183" s="121"/>
      <c r="AE183" s="12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15">
        <f t="shared" si="83"/>
        <v>44985</v>
      </c>
      <c r="B184" s="116">
        <f t="shared" ca="1" si="86"/>
        <v>1109.147645</v>
      </c>
      <c r="C184" s="14">
        <f t="shared" si="87"/>
        <v>1000</v>
      </c>
      <c r="D184" s="95">
        <f t="shared" si="84"/>
        <v>44979</v>
      </c>
      <c r="E184" s="93">
        <f ca="1">IF(D184&lt;$B$1,VLOOKUP(D184,[1]DI!$A$4:$B$15000,2,FALSE),0)</f>
        <v>0.13650000000000001</v>
      </c>
      <c r="F184" s="14">
        <f t="shared" ca="1" si="88"/>
        <v>1.00050788</v>
      </c>
      <c r="G184" s="14">
        <f ca="1">(TRUNC(PRODUCT($F$12:$F183),16))</f>
        <v>1.09061105653583</v>
      </c>
      <c r="H184" s="14">
        <f t="shared" si="89"/>
        <v>1</v>
      </c>
      <c r="I184" s="14">
        <f t="shared" ca="1" si="90"/>
        <v>1.0906110600000001</v>
      </c>
      <c r="J184" s="13">
        <f t="shared" si="85"/>
        <v>2.5000000000000001E-2</v>
      </c>
      <c r="K184" s="29">
        <f t="shared" si="91"/>
        <v>44735</v>
      </c>
      <c r="L184" s="2">
        <f t="shared" si="92"/>
        <v>172</v>
      </c>
      <c r="M184" s="17">
        <f t="shared" si="93"/>
        <v>172</v>
      </c>
      <c r="N184" s="12">
        <f t="shared" si="94"/>
        <v>1.016996513</v>
      </c>
      <c r="O184" s="12">
        <f t="shared" ca="1" si="95"/>
        <v>1.109147645</v>
      </c>
      <c r="P184" s="17">
        <f t="shared" si="96"/>
        <v>0</v>
      </c>
      <c r="Q184" s="14">
        <f t="shared" ca="1" si="97"/>
        <v>109.147645</v>
      </c>
      <c r="R184" s="20">
        <f t="shared" si="82"/>
        <v>0</v>
      </c>
      <c r="S184" s="14">
        <f t="shared" si="98"/>
        <v>0</v>
      </c>
      <c r="T184" s="4" t="str">
        <f t="shared" si="99"/>
        <v>A+J=</v>
      </c>
      <c r="U184" s="29">
        <f t="shared" si="100"/>
        <v>45824</v>
      </c>
      <c r="V184" s="3"/>
      <c r="W184" s="3"/>
      <c r="X184" s="140">
        <f>[2]Plan1!$A254</f>
        <v>44562</v>
      </c>
      <c r="Y184" s="132" t="str">
        <f>[2]Plan1!$C254</f>
        <v>Confraternização Universal</v>
      </c>
      <c r="Z184" s="123"/>
      <c r="AA184" s="1"/>
      <c r="AC184" s="121"/>
      <c r="AD184" s="121"/>
      <c r="AE184" s="12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83"/>
        <v>44986</v>
      </c>
      <c r="B185" s="116">
        <f t="shared" ca="1" si="86"/>
        <v>1109.8197009999999</v>
      </c>
      <c r="C185" s="14">
        <f t="shared" si="87"/>
        <v>1000</v>
      </c>
      <c r="D185" s="95">
        <f t="shared" si="84"/>
        <v>44980</v>
      </c>
      <c r="E185" s="93">
        <f ca="1">IF(D185&lt;$B$1,VLOOKUP(D185,[1]DI!$A$4:$B$15000,2,FALSE),0)</f>
        <v>0.13650000000000001</v>
      </c>
      <c r="F185" s="14">
        <f t="shared" ca="1" si="88"/>
        <v>1.00050788</v>
      </c>
      <c r="G185" s="14">
        <f ca="1">(TRUNC(PRODUCT($F$12:$F184),16))</f>
        <v>1.09116495607923</v>
      </c>
      <c r="H185" s="14">
        <f t="shared" si="89"/>
        <v>1</v>
      </c>
      <c r="I185" s="14">
        <f t="shared" ca="1" si="90"/>
        <v>1.09116496</v>
      </c>
      <c r="J185" s="13">
        <f t="shared" si="85"/>
        <v>2.5000000000000001E-2</v>
      </c>
      <c r="K185" s="29">
        <f t="shared" si="91"/>
        <v>44735</v>
      </c>
      <c r="L185" s="2">
        <f t="shared" si="92"/>
        <v>173</v>
      </c>
      <c r="M185" s="17">
        <f t="shared" si="93"/>
        <v>173</v>
      </c>
      <c r="N185" s="12">
        <f t="shared" si="94"/>
        <v>1.017096169</v>
      </c>
      <c r="O185" s="12">
        <f t="shared" ca="1" si="95"/>
        <v>1.1098197009999999</v>
      </c>
      <c r="P185" s="17">
        <f t="shared" si="96"/>
        <v>0</v>
      </c>
      <c r="Q185" s="14">
        <f t="shared" ca="1" si="97"/>
        <v>109.81970099999999</v>
      </c>
      <c r="R185" s="20">
        <f t="shared" si="82"/>
        <v>0</v>
      </c>
      <c r="S185" s="14">
        <f t="shared" si="98"/>
        <v>0</v>
      </c>
      <c r="T185" s="4" t="str">
        <f t="shared" si="99"/>
        <v>A+J=</v>
      </c>
      <c r="U185" s="29">
        <f t="shared" si="100"/>
        <v>45824</v>
      </c>
      <c r="V185" s="3"/>
      <c r="W185" s="3"/>
      <c r="X185" s="140">
        <f>[2]Plan1!$A255</f>
        <v>44620</v>
      </c>
      <c r="Y185" s="132" t="str">
        <f>[2]Plan1!$C255</f>
        <v>Carnaval</v>
      </c>
      <c r="Z185" s="123"/>
      <c r="AA185" s="1"/>
      <c r="AC185" s="121"/>
      <c r="AD185" s="121"/>
      <c r="AE185" s="12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83"/>
        <v>44987</v>
      </c>
      <c r="B186" s="116">
        <f t="shared" ca="1" si="86"/>
        <v>1110.4921629999999</v>
      </c>
      <c r="C186" s="14">
        <f t="shared" si="87"/>
        <v>1000</v>
      </c>
      <c r="D186" s="95">
        <f t="shared" si="84"/>
        <v>44981</v>
      </c>
      <c r="E186" s="93">
        <f ca="1">IF(D186&lt;$B$1,VLOOKUP(D186,[1]DI!$A$4:$B$15000,2,FALSE),0)</f>
        <v>0.13650000000000001</v>
      </c>
      <c r="F186" s="14">
        <f t="shared" ca="1" si="88"/>
        <v>1.00050788</v>
      </c>
      <c r="G186" s="14">
        <f ca="1">(TRUNC(PRODUCT($F$12:$F185),16))</f>
        <v>1.09171913693712</v>
      </c>
      <c r="H186" s="14">
        <f t="shared" si="89"/>
        <v>1</v>
      </c>
      <c r="I186" s="14">
        <f t="shared" ca="1" si="90"/>
        <v>1.0917191399999999</v>
      </c>
      <c r="J186" s="13">
        <f t="shared" si="85"/>
        <v>2.5000000000000001E-2</v>
      </c>
      <c r="K186" s="29">
        <f t="shared" si="91"/>
        <v>44735</v>
      </c>
      <c r="L186" s="2">
        <f t="shared" si="92"/>
        <v>174</v>
      </c>
      <c r="M186" s="17">
        <f t="shared" si="93"/>
        <v>174</v>
      </c>
      <c r="N186" s="12">
        <f t="shared" si="94"/>
        <v>1.017195836</v>
      </c>
      <c r="O186" s="12">
        <f t="shared" ca="1" si="95"/>
        <v>1.110492163</v>
      </c>
      <c r="P186" s="17">
        <f t="shared" si="96"/>
        <v>0</v>
      </c>
      <c r="Q186" s="14">
        <f t="shared" ca="1" si="97"/>
        <v>110.49216300000001</v>
      </c>
      <c r="R186" s="20">
        <f t="shared" si="82"/>
        <v>0</v>
      </c>
      <c r="S186" s="14">
        <f t="shared" si="98"/>
        <v>0</v>
      </c>
      <c r="T186" s="4" t="str">
        <f t="shared" si="99"/>
        <v>A+J=</v>
      </c>
      <c r="U186" s="29">
        <f t="shared" si="100"/>
        <v>45824</v>
      </c>
      <c r="V186" s="3"/>
      <c r="W186" s="3"/>
      <c r="X186" s="140">
        <f>[2]Plan1!$A256</f>
        <v>44621</v>
      </c>
      <c r="Y186" s="132" t="str">
        <f>[2]Plan1!$C256</f>
        <v>Carnaval</v>
      </c>
      <c r="Z186" s="123"/>
      <c r="AA186" s="1"/>
      <c r="AC186" s="121"/>
      <c r="AD186" s="121"/>
      <c r="AE186" s="12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83"/>
        <v>44988</v>
      </c>
      <c r="B187" s="116">
        <f t="shared" ca="1" si="86"/>
        <v>1111.1650319999999</v>
      </c>
      <c r="C187" s="14">
        <f t="shared" si="87"/>
        <v>1000</v>
      </c>
      <c r="D187" s="95">
        <f t="shared" si="84"/>
        <v>44984</v>
      </c>
      <c r="E187" s="93">
        <f ca="1">IF(D187&lt;$B$1,VLOOKUP(D187,[1]DI!$A$4:$B$15000,2,FALSE),0)</f>
        <v>0.13650000000000001</v>
      </c>
      <c r="F187" s="14">
        <f t="shared" ca="1" si="88"/>
        <v>1.00050788</v>
      </c>
      <c r="G187" s="14">
        <f ca="1">(TRUNC(PRODUCT($F$12:$F186),16))</f>
        <v>1.09227359925239</v>
      </c>
      <c r="H187" s="14">
        <f t="shared" si="89"/>
        <v>1</v>
      </c>
      <c r="I187" s="14">
        <f t="shared" ca="1" si="90"/>
        <v>1.0922736</v>
      </c>
      <c r="J187" s="13">
        <f t="shared" si="85"/>
        <v>2.5000000000000001E-2</v>
      </c>
      <c r="K187" s="29">
        <f t="shared" si="91"/>
        <v>44735</v>
      </c>
      <c r="L187" s="2">
        <f t="shared" si="92"/>
        <v>175</v>
      </c>
      <c r="M187" s="17">
        <f t="shared" si="93"/>
        <v>175</v>
      </c>
      <c r="N187" s="12">
        <f t="shared" si="94"/>
        <v>1.0172955130000001</v>
      </c>
      <c r="O187" s="12">
        <f t="shared" ca="1" si="95"/>
        <v>1.1111650319999999</v>
      </c>
      <c r="P187" s="17">
        <f t="shared" si="96"/>
        <v>0</v>
      </c>
      <c r="Q187" s="14">
        <f t="shared" ca="1" si="97"/>
        <v>111.165032</v>
      </c>
      <c r="R187" s="20">
        <f t="shared" si="82"/>
        <v>0</v>
      </c>
      <c r="S187" s="14">
        <f t="shared" si="98"/>
        <v>0</v>
      </c>
      <c r="T187" s="4" t="str">
        <f t="shared" si="99"/>
        <v>A+J=</v>
      </c>
      <c r="U187" s="29">
        <f t="shared" si="100"/>
        <v>45824</v>
      </c>
      <c r="V187" s="3"/>
      <c r="W187" s="3"/>
      <c r="X187" s="140">
        <f>[2]Plan1!$A257</f>
        <v>44666</v>
      </c>
      <c r="Y187" s="132" t="str">
        <f>[2]Plan1!$C257</f>
        <v>Paixão de Cristo</v>
      </c>
      <c r="Z187" s="123"/>
      <c r="AA187" s="1"/>
      <c r="AC187" s="121"/>
      <c r="AD187" s="121"/>
      <c r="AE187" s="12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83"/>
        <v>44991</v>
      </c>
      <c r="B188" s="116">
        <f t="shared" ca="1" si="86"/>
        <v>1111.8383060000001</v>
      </c>
      <c r="C188" s="14">
        <f t="shared" si="87"/>
        <v>1000</v>
      </c>
      <c r="D188" s="95">
        <f t="shared" si="84"/>
        <v>44985</v>
      </c>
      <c r="E188" s="93">
        <f ca="1">IF(D188&lt;$B$1,VLOOKUP(D188,[1]DI!$A$4:$B$15000,2,FALSE),0)</f>
        <v>0.13650000000000001</v>
      </c>
      <c r="F188" s="14">
        <f t="shared" ca="1" si="88"/>
        <v>1.00050788</v>
      </c>
      <c r="G188" s="14">
        <f ca="1">(TRUNC(PRODUCT($F$12:$F187),16))</f>
        <v>1.09282834316797</v>
      </c>
      <c r="H188" s="14">
        <f t="shared" si="89"/>
        <v>1</v>
      </c>
      <c r="I188" s="14">
        <f t="shared" ca="1" si="90"/>
        <v>1.0928283400000001</v>
      </c>
      <c r="J188" s="13">
        <f t="shared" si="85"/>
        <v>2.5000000000000001E-2</v>
      </c>
      <c r="K188" s="29">
        <f t="shared" si="91"/>
        <v>44735</v>
      </c>
      <c r="L188" s="2">
        <f t="shared" si="92"/>
        <v>176</v>
      </c>
      <c r="M188" s="17">
        <f t="shared" si="93"/>
        <v>176</v>
      </c>
      <c r="N188" s="12">
        <f t="shared" si="94"/>
        <v>1.0173951990000001</v>
      </c>
      <c r="O188" s="12">
        <f t="shared" ca="1" si="95"/>
        <v>1.1118383060000001</v>
      </c>
      <c r="P188" s="17">
        <f t="shared" si="96"/>
        <v>0</v>
      </c>
      <c r="Q188" s="14">
        <f t="shared" ca="1" si="97"/>
        <v>111.838306</v>
      </c>
      <c r="R188" s="20">
        <f t="shared" si="82"/>
        <v>0</v>
      </c>
      <c r="S188" s="14">
        <f t="shared" si="98"/>
        <v>0</v>
      </c>
      <c r="T188" s="4" t="str">
        <f t="shared" si="99"/>
        <v>A+J=</v>
      </c>
      <c r="U188" s="29">
        <f t="shared" si="100"/>
        <v>45824</v>
      </c>
      <c r="V188" s="3"/>
      <c r="W188" s="3"/>
      <c r="X188" s="140">
        <f>[2]Plan1!$A258</f>
        <v>44672</v>
      </c>
      <c r="Y188" s="132" t="str">
        <f>[2]Plan1!$C258</f>
        <v>Tiradentes</v>
      </c>
      <c r="Z188" s="123"/>
      <c r="AA188" s="1"/>
      <c r="AC188" s="121"/>
      <c r="AD188" s="121"/>
      <c r="AE188" s="12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83"/>
        <v>44992</v>
      </c>
      <c r="B189" s="116">
        <f t="shared" ca="1" si="86"/>
        <v>1112.5119970000001</v>
      </c>
      <c r="C189" s="14">
        <f t="shared" si="87"/>
        <v>1000</v>
      </c>
      <c r="D189" s="95">
        <f t="shared" si="84"/>
        <v>44986</v>
      </c>
      <c r="E189" s="93">
        <f ca="1">IF(D189&lt;$B$1,VLOOKUP(D189,[1]DI!$A$4:$B$15000,2,FALSE),0)</f>
        <v>0.13650000000000001</v>
      </c>
      <c r="F189" s="14">
        <f t="shared" ca="1" si="88"/>
        <v>1.00050788</v>
      </c>
      <c r="G189" s="14">
        <f ca="1">(TRUNC(PRODUCT($F$12:$F188),16))</f>
        <v>1.0933833688268999</v>
      </c>
      <c r="H189" s="14">
        <f t="shared" si="89"/>
        <v>1</v>
      </c>
      <c r="I189" s="14">
        <f t="shared" ca="1" si="90"/>
        <v>1.09338337</v>
      </c>
      <c r="J189" s="13">
        <f t="shared" si="85"/>
        <v>2.5000000000000001E-2</v>
      </c>
      <c r="K189" s="29">
        <f t="shared" si="91"/>
        <v>44735</v>
      </c>
      <c r="L189" s="2">
        <f t="shared" si="92"/>
        <v>177</v>
      </c>
      <c r="M189" s="17">
        <f t="shared" si="93"/>
        <v>177</v>
      </c>
      <c r="N189" s="12">
        <f t="shared" si="94"/>
        <v>1.017494895</v>
      </c>
      <c r="O189" s="12">
        <f t="shared" ca="1" si="95"/>
        <v>1.1125119969999999</v>
      </c>
      <c r="P189" s="17">
        <f t="shared" si="96"/>
        <v>0</v>
      </c>
      <c r="Q189" s="14">
        <f t="shared" ca="1" si="97"/>
        <v>112.51199699999999</v>
      </c>
      <c r="R189" s="20">
        <f t="shared" si="82"/>
        <v>0</v>
      </c>
      <c r="S189" s="14">
        <f t="shared" si="98"/>
        <v>0</v>
      </c>
      <c r="T189" s="4" t="str">
        <f t="shared" si="99"/>
        <v>A+J=</v>
      </c>
      <c r="U189" s="29">
        <f t="shared" si="100"/>
        <v>45824</v>
      </c>
      <c r="V189" s="3"/>
      <c r="W189" s="3"/>
      <c r="X189" s="140">
        <f>[2]Plan1!$A259</f>
        <v>44682</v>
      </c>
      <c r="Y189" s="132" t="str">
        <f>[2]Plan1!$C259</f>
        <v>Dia do Trabalho</v>
      </c>
      <c r="Z189" s="123"/>
      <c r="AA189" s="1"/>
      <c r="AC189" s="121"/>
      <c r="AD189" s="121"/>
      <c r="AE189" s="12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83"/>
        <v>44993</v>
      </c>
      <c r="B190" s="116">
        <f t="shared" ca="1" si="86"/>
        <v>1113.186093</v>
      </c>
      <c r="C190" s="14">
        <f t="shared" si="87"/>
        <v>1000</v>
      </c>
      <c r="D190" s="95">
        <f t="shared" si="84"/>
        <v>44987</v>
      </c>
      <c r="E190" s="93">
        <f ca="1">IF(D190&lt;$B$1,VLOOKUP(D190,[1]DI!$A$4:$B$15000,2,FALSE),0)</f>
        <v>0.13650000000000001</v>
      </c>
      <c r="F190" s="14">
        <f t="shared" ca="1" si="88"/>
        <v>1.00050788</v>
      </c>
      <c r="G190" s="14">
        <f ca="1">(TRUNC(PRODUCT($F$12:$F189),16))</f>
        <v>1.0939386763722601</v>
      </c>
      <c r="H190" s="14">
        <f t="shared" si="89"/>
        <v>1</v>
      </c>
      <c r="I190" s="14">
        <f t="shared" ca="1" si="90"/>
        <v>1.0939386799999999</v>
      </c>
      <c r="J190" s="13">
        <f t="shared" si="85"/>
        <v>2.5000000000000001E-2</v>
      </c>
      <c r="K190" s="29">
        <f t="shared" si="91"/>
        <v>44735</v>
      </c>
      <c r="L190" s="2">
        <f t="shared" si="92"/>
        <v>178</v>
      </c>
      <c r="M190" s="17">
        <f t="shared" si="93"/>
        <v>178</v>
      </c>
      <c r="N190" s="12">
        <f t="shared" si="94"/>
        <v>1.0175946</v>
      </c>
      <c r="O190" s="12">
        <f t="shared" ca="1" si="95"/>
        <v>1.1131860929999999</v>
      </c>
      <c r="P190" s="17">
        <f t="shared" si="96"/>
        <v>0</v>
      </c>
      <c r="Q190" s="14">
        <f t="shared" ca="1" si="97"/>
        <v>113.186093</v>
      </c>
      <c r="R190" s="20">
        <f t="shared" si="82"/>
        <v>0</v>
      </c>
      <c r="S190" s="14">
        <f t="shared" si="98"/>
        <v>0</v>
      </c>
      <c r="T190" s="4" t="str">
        <f t="shared" si="99"/>
        <v>A+J=</v>
      </c>
      <c r="U190" s="29">
        <f t="shared" si="100"/>
        <v>45824</v>
      </c>
      <c r="V190" s="3"/>
      <c r="W190" s="3"/>
      <c r="X190" s="140">
        <f>[2]Plan1!$A260</f>
        <v>44728</v>
      </c>
      <c r="Y190" s="132" t="str">
        <f>[2]Plan1!$C260</f>
        <v>Corpus Christi</v>
      </c>
      <c r="Z190" s="123"/>
      <c r="AA190" s="1"/>
      <c r="AC190" s="121"/>
      <c r="AD190" s="121"/>
      <c r="AE190" s="12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83"/>
        <v>44994</v>
      </c>
      <c r="B191" s="116">
        <f t="shared" ca="1" si="86"/>
        <v>1113.8605970000001</v>
      </c>
      <c r="C191" s="14">
        <f t="shared" si="87"/>
        <v>1000</v>
      </c>
      <c r="D191" s="95">
        <f t="shared" si="84"/>
        <v>44988</v>
      </c>
      <c r="E191" s="93">
        <f ca="1">IF(D191&lt;$B$1,VLOOKUP(D191,[1]DI!$A$4:$B$15000,2,FALSE),0)</f>
        <v>0.13650000000000001</v>
      </c>
      <c r="F191" s="14">
        <f t="shared" ca="1" si="88"/>
        <v>1.00050788</v>
      </c>
      <c r="G191" s="14">
        <f ca="1">(TRUNC(PRODUCT($F$12:$F190),16))</f>
        <v>1.0944942659472201</v>
      </c>
      <c r="H191" s="14">
        <f t="shared" si="89"/>
        <v>1</v>
      </c>
      <c r="I191" s="14">
        <f t="shared" ca="1" si="90"/>
        <v>1.09449427</v>
      </c>
      <c r="J191" s="13">
        <f t="shared" si="85"/>
        <v>2.5000000000000001E-2</v>
      </c>
      <c r="K191" s="29">
        <f t="shared" si="91"/>
        <v>44735</v>
      </c>
      <c r="L191" s="2">
        <f t="shared" si="92"/>
        <v>179</v>
      </c>
      <c r="M191" s="17">
        <f t="shared" si="93"/>
        <v>179</v>
      </c>
      <c r="N191" s="12">
        <f t="shared" si="94"/>
        <v>1.017694316</v>
      </c>
      <c r="O191" s="12">
        <f t="shared" ca="1" si="95"/>
        <v>1.113860597</v>
      </c>
      <c r="P191" s="17">
        <f t="shared" si="96"/>
        <v>0</v>
      </c>
      <c r="Q191" s="14">
        <f t="shared" ca="1" si="97"/>
        <v>113.860597</v>
      </c>
      <c r="R191" s="20">
        <f t="shared" si="82"/>
        <v>0</v>
      </c>
      <c r="S191" s="14">
        <f t="shared" si="98"/>
        <v>0</v>
      </c>
      <c r="T191" s="4" t="str">
        <f t="shared" si="99"/>
        <v>A+J=</v>
      </c>
      <c r="U191" s="29">
        <f t="shared" si="100"/>
        <v>45824</v>
      </c>
      <c r="V191" s="3"/>
      <c r="W191" s="3"/>
      <c r="X191" s="140">
        <f>[2]Plan1!$A261</f>
        <v>44811</v>
      </c>
      <c r="Y191" s="132" t="str">
        <f>[2]Plan1!$C261</f>
        <v>Independência do Brasil</v>
      </c>
      <c r="Z191" s="123"/>
      <c r="AA191" s="1"/>
      <c r="AC191" s="121"/>
      <c r="AD191" s="121"/>
      <c r="AE191" s="12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83"/>
        <v>44995</v>
      </c>
      <c r="B192" s="116">
        <f t="shared" ca="1" si="86"/>
        <v>1114.5355070000001</v>
      </c>
      <c r="C192" s="14">
        <f t="shared" si="87"/>
        <v>1000</v>
      </c>
      <c r="D192" s="95">
        <f t="shared" si="84"/>
        <v>44991</v>
      </c>
      <c r="E192" s="93">
        <f ca="1">IF(D192&lt;$B$1,VLOOKUP(D192,[1]DI!$A$4:$B$15000,2,FALSE),0)</f>
        <v>0.13650000000000001</v>
      </c>
      <c r="F192" s="14">
        <f t="shared" ca="1" si="88"/>
        <v>1.00050788</v>
      </c>
      <c r="G192" s="14">
        <f ca="1">(TRUNC(PRODUCT($F$12:$F191),16))</f>
        <v>1.0950501376950099</v>
      </c>
      <c r="H192" s="14">
        <f t="shared" si="89"/>
        <v>1</v>
      </c>
      <c r="I192" s="14">
        <f t="shared" ca="1" si="90"/>
        <v>1.0950501399999999</v>
      </c>
      <c r="J192" s="13">
        <f t="shared" si="85"/>
        <v>2.5000000000000001E-2</v>
      </c>
      <c r="K192" s="29">
        <f t="shared" si="91"/>
        <v>44735</v>
      </c>
      <c r="L192" s="2">
        <f t="shared" si="92"/>
        <v>180</v>
      </c>
      <c r="M192" s="17">
        <f t="shared" si="93"/>
        <v>180</v>
      </c>
      <c r="N192" s="12">
        <f t="shared" si="94"/>
        <v>1.0177940409999999</v>
      </c>
      <c r="O192" s="12">
        <f t="shared" ca="1" si="95"/>
        <v>1.114535507</v>
      </c>
      <c r="P192" s="17">
        <f t="shared" si="96"/>
        <v>0</v>
      </c>
      <c r="Q192" s="14">
        <f t="shared" ca="1" si="97"/>
        <v>114.535507</v>
      </c>
      <c r="R192" s="20">
        <f t="shared" si="82"/>
        <v>0</v>
      </c>
      <c r="S192" s="14">
        <f t="shared" si="98"/>
        <v>0</v>
      </c>
      <c r="T192" s="4" t="str">
        <f t="shared" si="99"/>
        <v>A+J=</v>
      </c>
      <c r="U192" s="29">
        <f t="shared" si="100"/>
        <v>45824</v>
      </c>
      <c r="V192" s="3"/>
      <c r="W192" s="3"/>
      <c r="X192" s="140">
        <f>[2]Plan1!$A262</f>
        <v>44846</v>
      </c>
      <c r="Y192" s="132" t="str">
        <f>[2]Plan1!$C262</f>
        <v>Nossa Sr.a Aparecida - Padroeira do Brasil</v>
      </c>
      <c r="Z192" s="123"/>
      <c r="AA192" s="1"/>
      <c r="AC192" s="121"/>
      <c r="AD192" s="121"/>
      <c r="AE192" s="12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83"/>
        <v>44998</v>
      </c>
      <c r="B193" s="116">
        <f t="shared" ca="1" si="86"/>
        <v>1115.210824</v>
      </c>
      <c r="C193" s="14">
        <f t="shared" si="87"/>
        <v>1000</v>
      </c>
      <c r="D193" s="95">
        <f t="shared" si="84"/>
        <v>44992</v>
      </c>
      <c r="E193" s="93">
        <f ca="1">IF(D193&lt;$B$1,VLOOKUP(D193,[1]DI!$A$4:$B$15000,2,FALSE),0)</f>
        <v>0.13650000000000001</v>
      </c>
      <c r="F193" s="14">
        <f t="shared" ca="1" si="88"/>
        <v>1.00050788</v>
      </c>
      <c r="G193" s="14">
        <f ca="1">(TRUNC(PRODUCT($F$12:$F192),16))</f>
        <v>1.09560629175894</v>
      </c>
      <c r="H193" s="14">
        <f t="shared" si="89"/>
        <v>1</v>
      </c>
      <c r="I193" s="14">
        <f t="shared" ca="1" si="90"/>
        <v>1.0956062900000001</v>
      </c>
      <c r="J193" s="13">
        <f t="shared" si="85"/>
        <v>2.5000000000000001E-2</v>
      </c>
      <c r="K193" s="29">
        <f t="shared" si="91"/>
        <v>44735</v>
      </c>
      <c r="L193" s="2">
        <f t="shared" si="92"/>
        <v>181</v>
      </c>
      <c r="M193" s="17">
        <f t="shared" si="93"/>
        <v>181</v>
      </c>
      <c r="N193" s="12">
        <f t="shared" si="94"/>
        <v>1.017893776</v>
      </c>
      <c r="O193" s="12">
        <f t="shared" ca="1" si="95"/>
        <v>1.115210824</v>
      </c>
      <c r="P193" s="17">
        <f t="shared" si="96"/>
        <v>0</v>
      </c>
      <c r="Q193" s="14">
        <f t="shared" ca="1" si="97"/>
        <v>115.210824</v>
      </c>
      <c r="R193" s="20">
        <f t="shared" si="82"/>
        <v>0</v>
      </c>
      <c r="S193" s="14">
        <f t="shared" si="98"/>
        <v>0</v>
      </c>
      <c r="T193" s="4" t="str">
        <f t="shared" si="99"/>
        <v>A+J=</v>
      </c>
      <c r="U193" s="29">
        <f t="shared" si="100"/>
        <v>45824</v>
      </c>
      <c r="V193" s="3"/>
      <c r="W193" s="3"/>
      <c r="X193" s="140">
        <f>[2]Plan1!$A263</f>
        <v>44867</v>
      </c>
      <c r="Y193" s="132" t="str">
        <f>[2]Plan1!$C263</f>
        <v>Finados</v>
      </c>
      <c r="Z193" s="123"/>
      <c r="AA193" s="1"/>
      <c r="AC193" s="121"/>
      <c r="AD193" s="121"/>
      <c r="AE193" s="12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83"/>
        <v>44999</v>
      </c>
      <c r="B194" s="116">
        <f t="shared" ca="1" si="86"/>
        <v>1115.886557</v>
      </c>
      <c r="C194" s="14">
        <f t="shared" si="87"/>
        <v>1000</v>
      </c>
      <c r="D194" s="95">
        <f t="shared" si="84"/>
        <v>44993</v>
      </c>
      <c r="E194" s="93">
        <f ca="1">IF(D194&lt;$B$1,VLOOKUP(D194,[1]DI!$A$4:$B$15000,2,FALSE),0)</f>
        <v>0.13650000000000001</v>
      </c>
      <c r="F194" s="14">
        <f t="shared" ca="1" si="88"/>
        <v>1.00050788</v>
      </c>
      <c r="G194" s="14">
        <f ca="1">(TRUNC(PRODUCT($F$12:$F193),16))</f>
        <v>1.0961627282824</v>
      </c>
      <c r="H194" s="14">
        <f t="shared" si="89"/>
        <v>1</v>
      </c>
      <c r="I194" s="14">
        <f t="shared" ca="1" si="90"/>
        <v>1.0961627300000001</v>
      </c>
      <c r="J194" s="13">
        <f t="shared" si="85"/>
        <v>2.5000000000000001E-2</v>
      </c>
      <c r="K194" s="29">
        <f t="shared" si="91"/>
        <v>44735</v>
      </c>
      <c r="L194" s="2">
        <f t="shared" si="92"/>
        <v>182</v>
      </c>
      <c r="M194" s="17">
        <f t="shared" si="93"/>
        <v>182</v>
      </c>
      <c r="N194" s="12">
        <f t="shared" si="94"/>
        <v>1.017993521</v>
      </c>
      <c r="O194" s="12">
        <f t="shared" ca="1" si="95"/>
        <v>1.1158865570000001</v>
      </c>
      <c r="P194" s="17">
        <f t="shared" si="96"/>
        <v>0</v>
      </c>
      <c r="Q194" s="14">
        <f t="shared" ca="1" si="97"/>
        <v>115.886557</v>
      </c>
      <c r="R194" s="20">
        <f t="shared" si="82"/>
        <v>0</v>
      </c>
      <c r="S194" s="14">
        <f t="shared" si="98"/>
        <v>0</v>
      </c>
      <c r="T194" s="4" t="str">
        <f t="shared" si="99"/>
        <v>A+J=</v>
      </c>
      <c r="U194" s="29">
        <f t="shared" si="100"/>
        <v>45824</v>
      </c>
      <c r="V194" s="3"/>
      <c r="W194" s="21"/>
      <c r="X194" s="140">
        <f>[2]Plan1!$A264</f>
        <v>44880</v>
      </c>
      <c r="Y194" s="132" t="str">
        <f>[2]Plan1!$C264</f>
        <v>Proclamação da República</v>
      </c>
      <c r="Z194" s="123"/>
      <c r="AA194" s="1"/>
      <c r="AC194" s="121"/>
      <c r="AD194" s="121"/>
      <c r="AE194" s="12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15">
        <f t="shared" si="83"/>
        <v>45000</v>
      </c>
      <c r="B195" s="116">
        <f t="shared" ca="1" si="86"/>
        <v>1116.5626970000001</v>
      </c>
      <c r="C195" s="14">
        <f t="shared" si="87"/>
        <v>1000</v>
      </c>
      <c r="D195" s="95">
        <f t="shared" si="84"/>
        <v>44994</v>
      </c>
      <c r="E195" s="93">
        <f ca="1">IF(D195&lt;$B$1,VLOOKUP(D195,[1]DI!$A$4:$B$15000,2,FALSE),0)</f>
        <v>0.13650000000000001</v>
      </c>
      <c r="F195" s="14">
        <f t="shared" ca="1" si="88"/>
        <v>1.00050788</v>
      </c>
      <c r="G195" s="14">
        <f ca="1">(TRUNC(PRODUCT($F$12:$F194),16))</f>
        <v>1.09671944740884</v>
      </c>
      <c r="H195" s="14">
        <f t="shared" si="89"/>
        <v>1</v>
      </c>
      <c r="I195" s="14">
        <f t="shared" ca="1" si="90"/>
        <v>1.0967194499999999</v>
      </c>
      <c r="J195" s="13">
        <f t="shared" si="85"/>
        <v>2.5000000000000001E-2</v>
      </c>
      <c r="K195" s="29">
        <f t="shared" si="91"/>
        <v>44735</v>
      </c>
      <c r="L195" s="2">
        <f t="shared" si="92"/>
        <v>183</v>
      </c>
      <c r="M195" s="17">
        <f t="shared" si="93"/>
        <v>183</v>
      </c>
      <c r="N195" s="12">
        <f t="shared" si="94"/>
        <v>1.018093275</v>
      </c>
      <c r="O195" s="12">
        <f t="shared" ca="1" si="95"/>
        <v>1.116562697</v>
      </c>
      <c r="P195" s="17">
        <f t="shared" si="96"/>
        <v>0</v>
      </c>
      <c r="Q195" s="14">
        <f t="shared" ca="1" si="97"/>
        <v>116.562697</v>
      </c>
      <c r="R195" s="20">
        <f t="shared" si="82"/>
        <v>0</v>
      </c>
      <c r="S195" s="14">
        <f t="shared" si="98"/>
        <v>0</v>
      </c>
      <c r="T195" s="4" t="str">
        <f t="shared" si="99"/>
        <v>A+J=</v>
      </c>
      <c r="U195" s="29">
        <f t="shared" si="100"/>
        <v>45824</v>
      </c>
      <c r="V195" s="3"/>
      <c r="W195" s="3"/>
      <c r="X195" s="140">
        <f>[2]Plan1!$A265</f>
        <v>44920</v>
      </c>
      <c r="Y195" s="132" t="str">
        <f>[2]Plan1!$C265</f>
        <v>Natal</v>
      </c>
      <c r="Z195" s="123"/>
      <c r="AA195" s="1"/>
      <c r="AC195" s="121"/>
      <c r="AD195" s="121"/>
      <c r="AE195" s="12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15">
        <f t="shared" si="83"/>
        <v>45001</v>
      </c>
      <c r="B196" s="116">
        <f t="shared" ca="1" si="86"/>
        <v>1117.2392440000001</v>
      </c>
      <c r="C196" s="14">
        <f t="shared" si="87"/>
        <v>1000</v>
      </c>
      <c r="D196" s="95">
        <f t="shared" si="84"/>
        <v>44995</v>
      </c>
      <c r="E196" s="93">
        <f ca="1">IF(D196&lt;$B$1,VLOOKUP(D196,[1]DI!$A$4:$B$15000,2,FALSE),0)</f>
        <v>0.13650000000000001</v>
      </c>
      <c r="F196" s="14">
        <f t="shared" ca="1" si="88"/>
        <v>1.00050788</v>
      </c>
      <c r="G196" s="14">
        <f ca="1">(TRUNC(PRODUCT($F$12:$F195),16))</f>
        <v>1.0972764492817899</v>
      </c>
      <c r="H196" s="14">
        <f t="shared" si="89"/>
        <v>1</v>
      </c>
      <c r="I196" s="14">
        <f t="shared" ca="1" si="90"/>
        <v>1.0972764500000001</v>
      </c>
      <c r="J196" s="13">
        <f t="shared" si="85"/>
        <v>2.5000000000000001E-2</v>
      </c>
      <c r="K196" s="29">
        <f t="shared" si="91"/>
        <v>44735</v>
      </c>
      <c r="L196" s="2">
        <f t="shared" si="92"/>
        <v>184</v>
      </c>
      <c r="M196" s="17">
        <f t="shared" si="93"/>
        <v>184</v>
      </c>
      <c r="N196" s="12">
        <f t="shared" si="94"/>
        <v>1.0181930400000001</v>
      </c>
      <c r="O196" s="12">
        <f t="shared" ca="1" si="95"/>
        <v>1.1172392440000001</v>
      </c>
      <c r="P196" s="17">
        <f t="shared" si="96"/>
        <v>0</v>
      </c>
      <c r="Q196" s="14">
        <f t="shared" ca="1" si="97"/>
        <v>117.239244</v>
      </c>
      <c r="R196" s="20">
        <f t="shared" si="82"/>
        <v>0</v>
      </c>
      <c r="S196" s="14">
        <f t="shared" si="98"/>
        <v>0</v>
      </c>
      <c r="T196" s="4" t="str">
        <f t="shared" si="99"/>
        <v>A+J=</v>
      </c>
      <c r="U196" s="29">
        <f t="shared" si="100"/>
        <v>45824</v>
      </c>
      <c r="V196" s="3"/>
      <c r="W196" s="3"/>
      <c r="X196" s="140">
        <f>[2]Plan1!$A266</f>
        <v>44927</v>
      </c>
      <c r="Y196" s="132" t="str">
        <f>[2]Plan1!$C266</f>
        <v>Confraternização Universal</v>
      </c>
      <c r="Z196" s="123"/>
      <c r="AA196" s="1"/>
      <c r="AC196" s="121"/>
      <c r="AD196" s="121"/>
      <c r="AE196" s="12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15">
        <f t="shared" si="83"/>
        <v>45002</v>
      </c>
      <c r="B197" s="116">
        <f t="shared" ca="1" si="86"/>
        <v>1117.9161979999999</v>
      </c>
      <c r="C197" s="14">
        <f t="shared" si="87"/>
        <v>1000</v>
      </c>
      <c r="D197" s="95">
        <f t="shared" si="84"/>
        <v>44998</v>
      </c>
      <c r="E197" s="93">
        <f ca="1">IF(D197&lt;$B$1,VLOOKUP(D197,[1]DI!$A$4:$B$15000,2,FALSE),0)</f>
        <v>0.13650000000000001</v>
      </c>
      <c r="F197" s="14">
        <f t="shared" ca="1" si="88"/>
        <v>1.00050788</v>
      </c>
      <c r="G197" s="14">
        <f ca="1">(TRUNC(PRODUCT($F$12:$F196),16))</f>
        <v>1.0978337340448501</v>
      </c>
      <c r="H197" s="14">
        <f t="shared" si="89"/>
        <v>1</v>
      </c>
      <c r="I197" s="14">
        <f t="shared" ca="1" si="90"/>
        <v>1.0978337300000001</v>
      </c>
      <c r="J197" s="13">
        <f t="shared" si="85"/>
        <v>2.5000000000000001E-2</v>
      </c>
      <c r="K197" s="29">
        <f t="shared" si="91"/>
        <v>44735</v>
      </c>
      <c r="L197" s="2">
        <f t="shared" si="92"/>
        <v>185</v>
      </c>
      <c r="M197" s="17">
        <f t="shared" si="93"/>
        <v>185</v>
      </c>
      <c r="N197" s="12">
        <f t="shared" si="94"/>
        <v>1.018292814</v>
      </c>
      <c r="O197" s="12">
        <f t="shared" ca="1" si="95"/>
        <v>1.1179161980000001</v>
      </c>
      <c r="P197" s="17">
        <f t="shared" si="96"/>
        <v>0</v>
      </c>
      <c r="Q197" s="14">
        <f t="shared" ca="1" si="97"/>
        <v>117.91619799999999</v>
      </c>
      <c r="R197" s="20">
        <f t="shared" si="82"/>
        <v>0</v>
      </c>
      <c r="S197" s="14">
        <f t="shared" si="98"/>
        <v>0</v>
      </c>
      <c r="T197" s="4" t="str">
        <f t="shared" si="99"/>
        <v>A+J=</v>
      </c>
      <c r="U197" s="29">
        <f t="shared" si="100"/>
        <v>45824</v>
      </c>
      <c r="V197" s="3"/>
      <c r="W197" s="21"/>
      <c r="X197" s="140">
        <f>[2]Plan1!$A267</f>
        <v>44977</v>
      </c>
      <c r="Y197" s="132" t="str">
        <f>[2]Plan1!$C267</f>
        <v>Carnaval</v>
      </c>
      <c r="Z197" s="123"/>
      <c r="AA197" s="1"/>
      <c r="AC197" s="121"/>
      <c r="AD197" s="121"/>
      <c r="AE197" s="12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15">
        <f t="shared" si="83"/>
        <v>45005</v>
      </c>
      <c r="B198" s="116">
        <f t="shared" ca="1" si="86"/>
        <v>1118.59357</v>
      </c>
      <c r="C198" s="14">
        <f t="shared" si="87"/>
        <v>1000</v>
      </c>
      <c r="D198" s="95">
        <f t="shared" si="84"/>
        <v>44999</v>
      </c>
      <c r="E198" s="93">
        <f ca="1">IF(D198&lt;$B$1,VLOOKUP(D198,[1]DI!$A$4:$B$15000,2,FALSE),0)</f>
        <v>0.13650000000000001</v>
      </c>
      <c r="F198" s="14">
        <f t="shared" ca="1" si="88"/>
        <v>1.00050788</v>
      </c>
      <c r="G198" s="14">
        <f ca="1">(TRUNC(PRODUCT($F$12:$F197),16))</f>
        <v>1.0983913018417</v>
      </c>
      <c r="H198" s="14">
        <f t="shared" si="89"/>
        <v>1</v>
      </c>
      <c r="I198" s="14">
        <f t="shared" ca="1" si="90"/>
        <v>1.0983913000000001</v>
      </c>
      <c r="J198" s="13">
        <f t="shared" si="85"/>
        <v>2.5000000000000001E-2</v>
      </c>
      <c r="K198" s="29">
        <f t="shared" si="91"/>
        <v>44735</v>
      </c>
      <c r="L198" s="2">
        <f t="shared" si="92"/>
        <v>186</v>
      </c>
      <c r="M198" s="17">
        <f t="shared" si="93"/>
        <v>186</v>
      </c>
      <c r="N198" s="12">
        <f t="shared" si="94"/>
        <v>1.0183925979999999</v>
      </c>
      <c r="O198" s="12">
        <f t="shared" ca="1" si="95"/>
        <v>1.11859357</v>
      </c>
      <c r="P198" s="17">
        <f t="shared" si="96"/>
        <v>0</v>
      </c>
      <c r="Q198" s="14">
        <f t="shared" ca="1" si="97"/>
        <v>118.59357</v>
      </c>
      <c r="R198" s="20">
        <f t="shared" si="82"/>
        <v>0</v>
      </c>
      <c r="S198" s="14">
        <f t="shared" si="98"/>
        <v>0</v>
      </c>
      <c r="T198" s="4" t="str">
        <f t="shared" si="99"/>
        <v>A+J=</v>
      </c>
      <c r="U198" s="29">
        <f t="shared" si="100"/>
        <v>45824</v>
      </c>
      <c r="V198" s="3"/>
      <c r="W198" s="3"/>
      <c r="X198" s="140">
        <f>[2]Plan1!$A268</f>
        <v>44978</v>
      </c>
      <c r="Y198" s="132" t="str">
        <f>[2]Plan1!$C268</f>
        <v>Carnaval</v>
      </c>
      <c r="Z198" s="123"/>
      <c r="AA198" s="1"/>
      <c r="AC198" s="121"/>
      <c r="AD198" s="121"/>
      <c r="AE198" s="12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15">
        <f t="shared" si="83"/>
        <v>45006</v>
      </c>
      <c r="B199" s="116">
        <f t="shared" ca="1" si="86"/>
        <v>1119.2713470000001</v>
      </c>
      <c r="C199" s="14">
        <f t="shared" si="87"/>
        <v>1000</v>
      </c>
      <c r="D199" s="95">
        <f t="shared" si="84"/>
        <v>45000</v>
      </c>
      <c r="E199" s="93">
        <f ca="1">IF(D199&lt;$B$1,VLOOKUP(D199,[1]DI!$A$4:$B$15000,2,FALSE),0)</f>
        <v>0.13650000000000001</v>
      </c>
      <c r="F199" s="14">
        <f t="shared" ca="1" si="88"/>
        <v>1.00050788</v>
      </c>
      <c r="G199" s="14">
        <f ca="1">(TRUNC(PRODUCT($F$12:$F198),16))</f>
        <v>1.09894915281608</v>
      </c>
      <c r="H199" s="14">
        <f t="shared" si="89"/>
        <v>1</v>
      </c>
      <c r="I199" s="14">
        <f t="shared" ca="1" si="90"/>
        <v>1.0989491499999999</v>
      </c>
      <c r="J199" s="13">
        <f t="shared" si="85"/>
        <v>2.5000000000000001E-2</v>
      </c>
      <c r="K199" s="29">
        <f t="shared" si="91"/>
        <v>44735</v>
      </c>
      <c r="L199" s="2">
        <f t="shared" si="92"/>
        <v>187</v>
      </c>
      <c r="M199" s="17">
        <f t="shared" si="93"/>
        <v>187</v>
      </c>
      <c r="N199" s="12">
        <f t="shared" si="94"/>
        <v>1.0184923910000001</v>
      </c>
      <c r="O199" s="12">
        <f t="shared" ca="1" si="95"/>
        <v>1.119271347</v>
      </c>
      <c r="P199" s="17">
        <f t="shared" si="96"/>
        <v>0</v>
      </c>
      <c r="Q199" s="14">
        <f t="shared" ca="1" si="97"/>
        <v>119.27134700000001</v>
      </c>
      <c r="R199" s="20">
        <f t="shared" si="82"/>
        <v>0</v>
      </c>
      <c r="S199" s="14">
        <f t="shared" si="98"/>
        <v>0</v>
      </c>
      <c r="T199" s="4" t="str">
        <f t="shared" si="99"/>
        <v>A+J=</v>
      </c>
      <c r="U199" s="29">
        <f t="shared" si="100"/>
        <v>45824</v>
      </c>
      <c r="V199" s="3"/>
      <c r="W199" s="3"/>
      <c r="X199" s="140">
        <f>[2]Plan1!$A269</f>
        <v>45023</v>
      </c>
      <c r="Y199" s="132" t="str">
        <f>[2]Plan1!$C269</f>
        <v>Paixão de Cristo</v>
      </c>
      <c r="Z199" s="123"/>
      <c r="AA199" s="1"/>
      <c r="AC199" s="121"/>
      <c r="AD199" s="121"/>
      <c r="AE199" s="12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15">
        <f t="shared" si="83"/>
        <v>45007</v>
      </c>
      <c r="B200" s="116">
        <f t="shared" ca="1" si="86"/>
        <v>1119.9495440000001</v>
      </c>
      <c r="C200" s="14">
        <f t="shared" si="87"/>
        <v>1000</v>
      </c>
      <c r="D200" s="95">
        <f t="shared" si="84"/>
        <v>45001</v>
      </c>
      <c r="E200" s="93">
        <f ca="1">IF(D200&lt;$B$1,VLOOKUP(D200,[1]DI!$A$4:$B$15000,2,FALSE),0)</f>
        <v>0.13650000000000001</v>
      </c>
      <c r="F200" s="14">
        <f t="shared" ca="1" si="88"/>
        <v>1.00050788</v>
      </c>
      <c r="G200" s="14">
        <f ca="1">(TRUNC(PRODUCT($F$12:$F199),16))</f>
        <v>1.0995072871118099</v>
      </c>
      <c r="H200" s="14">
        <f t="shared" si="89"/>
        <v>1</v>
      </c>
      <c r="I200" s="14">
        <f t="shared" ca="1" si="90"/>
        <v>1.09950729</v>
      </c>
      <c r="J200" s="13">
        <f t="shared" si="85"/>
        <v>2.5000000000000001E-2</v>
      </c>
      <c r="K200" s="29">
        <f t="shared" si="91"/>
        <v>44735</v>
      </c>
      <c r="L200" s="2">
        <f t="shared" si="92"/>
        <v>188</v>
      </c>
      <c r="M200" s="17">
        <f t="shared" si="93"/>
        <v>188</v>
      </c>
      <c r="N200" s="12">
        <f t="shared" si="94"/>
        <v>1.0185921950000001</v>
      </c>
      <c r="O200" s="12">
        <f t="shared" ca="1" si="95"/>
        <v>1.119949544</v>
      </c>
      <c r="P200" s="17">
        <f t="shared" si="96"/>
        <v>0</v>
      </c>
      <c r="Q200" s="14">
        <f t="shared" ca="1" si="97"/>
        <v>119.949544</v>
      </c>
      <c r="R200" s="20">
        <f t="shared" si="82"/>
        <v>0</v>
      </c>
      <c r="S200" s="14">
        <f t="shared" si="98"/>
        <v>0</v>
      </c>
      <c r="T200" s="4" t="str">
        <f t="shared" si="99"/>
        <v>A+J=</v>
      </c>
      <c r="U200" s="29">
        <f t="shared" si="100"/>
        <v>45824</v>
      </c>
      <c r="V200" s="3"/>
      <c r="W200" s="3"/>
      <c r="X200" s="140">
        <f>[2]Plan1!$A270</f>
        <v>45037</v>
      </c>
      <c r="Y200" s="132" t="str">
        <f>[2]Plan1!$C270</f>
        <v>Tiradentes</v>
      </c>
      <c r="Z200" s="123"/>
      <c r="AA200" s="1"/>
      <c r="AB200" s="3"/>
      <c r="AC200" s="121"/>
      <c r="AD200" s="121"/>
      <c r="AE200" s="12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15">
        <f t="shared" si="83"/>
        <v>45008</v>
      </c>
      <c r="B201" s="116">
        <f t="shared" ca="1" si="86"/>
        <v>1120.6281369999999</v>
      </c>
      <c r="C201" s="14">
        <f t="shared" si="87"/>
        <v>1000</v>
      </c>
      <c r="D201" s="95">
        <f t="shared" si="84"/>
        <v>45002</v>
      </c>
      <c r="E201" s="93">
        <f ca="1">IF(D201&lt;$B$1,VLOOKUP(D201,[1]DI!$A$4:$B$15000,2,FALSE),0)</f>
        <v>0.13650000000000001</v>
      </c>
      <c r="F201" s="14">
        <f t="shared" ca="1" si="88"/>
        <v>1.00050788</v>
      </c>
      <c r="G201" s="14">
        <f ca="1">(TRUNC(PRODUCT($F$12:$F200),16))</f>
        <v>1.10006570487279</v>
      </c>
      <c r="H201" s="14">
        <f t="shared" si="89"/>
        <v>1</v>
      </c>
      <c r="I201" s="14">
        <f t="shared" ca="1" si="90"/>
        <v>1.1000657</v>
      </c>
      <c r="J201" s="13">
        <f t="shared" si="85"/>
        <v>2.5000000000000001E-2</v>
      </c>
      <c r="K201" s="29">
        <f t="shared" si="91"/>
        <v>44735</v>
      </c>
      <c r="L201" s="2">
        <f t="shared" si="92"/>
        <v>189</v>
      </c>
      <c r="M201" s="17">
        <f t="shared" si="93"/>
        <v>189</v>
      </c>
      <c r="N201" s="12">
        <f t="shared" si="94"/>
        <v>1.0186920079999999</v>
      </c>
      <c r="O201" s="12">
        <f t="shared" ca="1" si="95"/>
        <v>1.120628137</v>
      </c>
      <c r="P201" s="17">
        <f t="shared" si="96"/>
        <v>0</v>
      </c>
      <c r="Q201" s="14">
        <f t="shared" ca="1" si="97"/>
        <v>120.628137</v>
      </c>
      <c r="R201" s="20">
        <f t="shared" si="82"/>
        <v>0</v>
      </c>
      <c r="S201" s="14">
        <f t="shared" si="98"/>
        <v>0</v>
      </c>
      <c r="T201" s="4" t="str">
        <f t="shared" si="99"/>
        <v>A+J=</v>
      </c>
      <c r="U201" s="29">
        <f t="shared" si="100"/>
        <v>45824</v>
      </c>
      <c r="V201" s="3"/>
      <c r="W201" s="3"/>
      <c r="X201" s="140">
        <f>[2]Plan1!$A271</f>
        <v>45047</v>
      </c>
      <c r="Y201" s="132" t="str">
        <f>[2]Plan1!$C271</f>
        <v>Dia do Trabalho</v>
      </c>
      <c r="Z201" s="123"/>
      <c r="AA201" s="1"/>
      <c r="AB201" s="3"/>
      <c r="AC201" s="121"/>
      <c r="AD201" s="121"/>
      <c r="AE201" s="12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15">
        <f t="shared" si="83"/>
        <v>45009</v>
      </c>
      <c r="B202" s="116">
        <f t="shared" ca="1" si="86"/>
        <v>1121.3071580000001</v>
      </c>
      <c r="C202" s="14">
        <f t="shared" si="87"/>
        <v>1000</v>
      </c>
      <c r="D202" s="95">
        <f t="shared" si="84"/>
        <v>45005</v>
      </c>
      <c r="E202" s="93">
        <f ca="1">IF(D202&lt;$B$1,VLOOKUP(D202,[1]DI!$A$4:$B$15000,2,FALSE),0)</f>
        <v>0.13650000000000001</v>
      </c>
      <c r="F202" s="14">
        <f t="shared" ca="1" si="88"/>
        <v>1.00050788</v>
      </c>
      <c r="G202" s="14">
        <f ca="1">(TRUNC(PRODUCT($F$12:$F201),16))</f>
        <v>1.10062440624298</v>
      </c>
      <c r="H202" s="14">
        <f t="shared" si="89"/>
        <v>1</v>
      </c>
      <c r="I202" s="14">
        <f t="shared" ca="1" si="90"/>
        <v>1.10062441</v>
      </c>
      <c r="J202" s="13">
        <f t="shared" si="85"/>
        <v>2.5000000000000001E-2</v>
      </c>
      <c r="K202" s="29">
        <f t="shared" si="91"/>
        <v>44735</v>
      </c>
      <c r="L202" s="2">
        <f t="shared" si="92"/>
        <v>190</v>
      </c>
      <c r="M202" s="17">
        <f t="shared" si="93"/>
        <v>190</v>
      </c>
      <c r="N202" s="12">
        <f t="shared" si="94"/>
        <v>1.0187918309999999</v>
      </c>
      <c r="O202" s="12">
        <f t="shared" ca="1" si="95"/>
        <v>1.121307158</v>
      </c>
      <c r="P202" s="17">
        <f t="shared" si="96"/>
        <v>0</v>
      </c>
      <c r="Q202" s="14">
        <f t="shared" ca="1" si="97"/>
        <v>121.307158</v>
      </c>
      <c r="R202" s="20">
        <f t="shared" si="82"/>
        <v>0</v>
      </c>
      <c r="S202" s="14">
        <f t="shared" si="98"/>
        <v>0</v>
      </c>
      <c r="T202" s="4" t="str">
        <f t="shared" si="99"/>
        <v>A+J=</v>
      </c>
      <c r="U202" s="29">
        <f t="shared" si="100"/>
        <v>45824</v>
      </c>
      <c r="V202" s="3"/>
      <c r="W202" s="3"/>
      <c r="X202" s="140">
        <f>[2]Plan1!$A272</f>
        <v>45085</v>
      </c>
      <c r="Y202" s="132" t="str">
        <f>[2]Plan1!$C272</f>
        <v>Corpus Christi</v>
      </c>
      <c r="Z202" s="123"/>
      <c r="AA202" s="1"/>
      <c r="AB202" s="3"/>
      <c r="AC202" s="121"/>
      <c r="AD202" s="121"/>
      <c r="AE202" s="12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15">
        <f t="shared" si="83"/>
        <v>45012</v>
      </c>
      <c r="B203" s="116">
        <f t="shared" ca="1" si="86"/>
        <v>1121.9865769999999</v>
      </c>
      <c r="C203" s="14">
        <f t="shared" si="87"/>
        <v>1000</v>
      </c>
      <c r="D203" s="95">
        <f t="shared" si="84"/>
        <v>45006</v>
      </c>
      <c r="E203" s="93">
        <f ca="1">IF(D203&lt;$B$1,VLOOKUP(D203,[1]DI!$A$4:$B$15000,2,FALSE),0)</f>
        <v>0.13650000000000001</v>
      </c>
      <c r="F203" s="14">
        <f t="shared" ca="1" si="88"/>
        <v>1.00050788</v>
      </c>
      <c r="G203" s="14">
        <f ca="1">(TRUNC(PRODUCT($F$12:$F202),16))</f>
        <v>1.10118339136642</v>
      </c>
      <c r="H203" s="14">
        <f t="shared" si="89"/>
        <v>1</v>
      </c>
      <c r="I203" s="14">
        <f t="shared" ca="1" si="90"/>
        <v>1.1011833900000001</v>
      </c>
      <c r="J203" s="13">
        <f t="shared" si="85"/>
        <v>2.5000000000000001E-2</v>
      </c>
      <c r="K203" s="29">
        <f t="shared" si="91"/>
        <v>44735</v>
      </c>
      <c r="L203" s="2">
        <f t="shared" si="92"/>
        <v>191</v>
      </c>
      <c r="M203" s="17">
        <f t="shared" si="93"/>
        <v>191</v>
      </c>
      <c r="N203" s="12">
        <f t="shared" si="94"/>
        <v>1.0188916640000001</v>
      </c>
      <c r="O203" s="12">
        <f t="shared" ca="1" si="95"/>
        <v>1.1219865769999999</v>
      </c>
      <c r="P203" s="17">
        <f t="shared" si="96"/>
        <v>0</v>
      </c>
      <c r="Q203" s="14">
        <f t="shared" ca="1" si="97"/>
        <v>121.986577</v>
      </c>
      <c r="R203" s="20">
        <f t="shared" si="82"/>
        <v>0</v>
      </c>
      <c r="S203" s="14">
        <f t="shared" si="98"/>
        <v>0</v>
      </c>
      <c r="T203" s="4" t="str">
        <f t="shared" si="99"/>
        <v>A+J=</v>
      </c>
      <c r="U203" s="29">
        <f t="shared" si="100"/>
        <v>45824</v>
      </c>
      <c r="V203" s="3"/>
      <c r="W203" s="3"/>
      <c r="X203" s="140">
        <f>[2]Plan1!$A273</f>
        <v>45176</v>
      </c>
      <c r="Y203" s="132" t="str">
        <f>[2]Plan1!$C273</f>
        <v>Independência do Brasil</v>
      </c>
      <c r="Z203" s="123"/>
      <c r="AA203" s="1"/>
      <c r="AB203" s="3"/>
      <c r="AC203" s="121"/>
      <c r="AD203" s="121"/>
      <c r="AE203" s="12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15">
        <f t="shared" si="83"/>
        <v>45013</v>
      </c>
      <c r="B204" s="116">
        <f t="shared" ca="1" si="86"/>
        <v>1122.6664129999999</v>
      </c>
      <c r="C204" s="14">
        <f t="shared" si="87"/>
        <v>1000</v>
      </c>
      <c r="D204" s="95">
        <f t="shared" si="84"/>
        <v>45007</v>
      </c>
      <c r="E204" s="93">
        <f ca="1">IF(D204&lt;$B$1,VLOOKUP(D204,[1]DI!$A$4:$B$15000,2,FALSE),0)</f>
        <v>0.13650000000000001</v>
      </c>
      <c r="F204" s="14">
        <f t="shared" ca="1" si="88"/>
        <v>1.00050788</v>
      </c>
      <c r="G204" s="14">
        <f ca="1">(TRUNC(PRODUCT($F$12:$F203),16))</f>
        <v>1.10174266038723</v>
      </c>
      <c r="H204" s="14">
        <f t="shared" si="89"/>
        <v>1</v>
      </c>
      <c r="I204" s="14">
        <f t="shared" ca="1" si="90"/>
        <v>1.10174266</v>
      </c>
      <c r="J204" s="13">
        <f t="shared" si="85"/>
        <v>2.5000000000000001E-2</v>
      </c>
      <c r="K204" s="29">
        <f t="shared" si="91"/>
        <v>44735</v>
      </c>
      <c r="L204" s="2">
        <f t="shared" si="92"/>
        <v>192</v>
      </c>
      <c r="M204" s="17">
        <f t="shared" si="93"/>
        <v>192</v>
      </c>
      <c r="N204" s="12">
        <f t="shared" si="94"/>
        <v>1.018991507</v>
      </c>
      <c r="O204" s="12">
        <f t="shared" ca="1" si="95"/>
        <v>1.1226664129999999</v>
      </c>
      <c r="P204" s="17">
        <f t="shared" si="96"/>
        <v>0</v>
      </c>
      <c r="Q204" s="14">
        <f t="shared" ca="1" si="97"/>
        <v>122.66641300000001</v>
      </c>
      <c r="R204" s="20">
        <f t="shared" ref="R204:R267" si="103">IF($P204&gt;0,VLOOKUP($P204,$X$12:$AD$150,7),0)</f>
        <v>0</v>
      </c>
      <c r="S204" s="14">
        <f t="shared" si="98"/>
        <v>0</v>
      </c>
      <c r="T204" s="4" t="str">
        <f t="shared" si="99"/>
        <v>A+J=</v>
      </c>
      <c r="U204" s="29">
        <f t="shared" si="100"/>
        <v>45824</v>
      </c>
      <c r="V204" s="3"/>
      <c r="W204" s="3"/>
      <c r="X204" s="140">
        <f>[2]Plan1!$A274</f>
        <v>45211</v>
      </c>
      <c r="Y204" s="132" t="str">
        <f>[2]Plan1!$C274</f>
        <v>Nossa Sr.a Aparecida - Padroeira do Brasil</v>
      </c>
      <c r="Z204" s="123"/>
      <c r="AA204" s="1"/>
      <c r="AB204" s="3"/>
      <c r="AC204" s="121"/>
      <c r="AD204" s="121"/>
      <c r="AE204" s="12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15">
        <f t="shared" ref="A205:A268" si="104">WORKDAY($A204,1,$X$166:$X$544)</f>
        <v>45014</v>
      </c>
      <c r="B205" s="116">
        <f t="shared" ca="1" si="86"/>
        <v>1123.3466570000001</v>
      </c>
      <c r="C205" s="14">
        <f t="shared" si="87"/>
        <v>1000</v>
      </c>
      <c r="D205" s="95">
        <f t="shared" ref="D205:D268" si="105">WORKDAY($A205,-4,$X$160:$X$544)</f>
        <v>45008</v>
      </c>
      <c r="E205" s="93">
        <f ca="1">IF(D205&lt;$B$1,VLOOKUP(D205,[1]DI!$A$4:$B$15000,2,FALSE),0)</f>
        <v>0.13650000000000001</v>
      </c>
      <c r="F205" s="14">
        <f t="shared" ca="1" si="88"/>
        <v>1.00050788</v>
      </c>
      <c r="G205" s="14">
        <f ca="1">(TRUNC(PRODUCT($F$12:$F204),16))</f>
        <v>1.1023022134495899</v>
      </c>
      <c r="H205" s="14">
        <f t="shared" si="89"/>
        <v>1</v>
      </c>
      <c r="I205" s="14">
        <f t="shared" ca="1" si="90"/>
        <v>1.1023022099999999</v>
      </c>
      <c r="J205" s="13">
        <f t="shared" ref="J205:J268" si="106">J204</f>
        <v>2.5000000000000001E-2</v>
      </c>
      <c r="K205" s="29">
        <f t="shared" si="91"/>
        <v>44735</v>
      </c>
      <c r="L205" s="2">
        <f t="shared" si="92"/>
        <v>193</v>
      </c>
      <c r="M205" s="17">
        <f t="shared" si="93"/>
        <v>193</v>
      </c>
      <c r="N205" s="12">
        <f t="shared" si="94"/>
        <v>1.0190913589999999</v>
      </c>
      <c r="O205" s="12">
        <f t="shared" ca="1" si="95"/>
        <v>1.1233466569999999</v>
      </c>
      <c r="P205" s="17">
        <f t="shared" si="96"/>
        <v>0</v>
      </c>
      <c r="Q205" s="14">
        <f t="shared" ca="1" si="97"/>
        <v>123.34665699999999</v>
      </c>
      <c r="R205" s="20">
        <f t="shared" si="103"/>
        <v>0</v>
      </c>
      <c r="S205" s="14">
        <f t="shared" si="98"/>
        <v>0</v>
      </c>
      <c r="T205" s="4" t="str">
        <f t="shared" si="99"/>
        <v>A+J=</v>
      </c>
      <c r="U205" s="29">
        <f t="shared" si="100"/>
        <v>45824</v>
      </c>
      <c r="V205" s="3"/>
      <c r="W205" s="3"/>
      <c r="X205" s="140">
        <f>[2]Plan1!$A275</f>
        <v>45232</v>
      </c>
      <c r="Y205" s="132" t="str">
        <f>[2]Plan1!$C275</f>
        <v>Finados</v>
      </c>
      <c r="Z205" s="123"/>
      <c r="AA205" s="1"/>
      <c r="AB205" s="3"/>
      <c r="AC205" s="121"/>
      <c r="AD205" s="121"/>
      <c r="AE205" s="12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15">
        <f t="shared" si="104"/>
        <v>45015</v>
      </c>
      <c r="B206" s="116">
        <f t="shared" ca="1" si="86"/>
        <v>1124.027319</v>
      </c>
      <c r="C206" s="14">
        <f t="shared" si="87"/>
        <v>1000</v>
      </c>
      <c r="D206" s="95">
        <f t="shared" si="105"/>
        <v>45009</v>
      </c>
      <c r="E206" s="93">
        <f ca="1">IF(D206&lt;$B$1,VLOOKUP(D206,[1]DI!$A$4:$B$15000,2,FALSE),0)</f>
        <v>0.13650000000000001</v>
      </c>
      <c r="F206" s="14">
        <f t="shared" ca="1" si="88"/>
        <v>1.00050788</v>
      </c>
      <c r="G206" s="14">
        <f ca="1">(TRUNC(PRODUCT($F$12:$F205),16))</f>
        <v>1.10286205069775</v>
      </c>
      <c r="H206" s="14">
        <f t="shared" si="89"/>
        <v>1</v>
      </c>
      <c r="I206" s="14">
        <f t="shared" ca="1" si="90"/>
        <v>1.1028620499999999</v>
      </c>
      <c r="J206" s="13">
        <f t="shared" si="106"/>
        <v>2.5000000000000001E-2</v>
      </c>
      <c r="K206" s="29">
        <f t="shared" si="91"/>
        <v>44735</v>
      </c>
      <c r="L206" s="2">
        <f t="shared" si="92"/>
        <v>194</v>
      </c>
      <c r="M206" s="17">
        <f t="shared" si="93"/>
        <v>194</v>
      </c>
      <c r="N206" s="12">
        <f t="shared" si="94"/>
        <v>1.019191221</v>
      </c>
      <c r="O206" s="12">
        <f t="shared" ca="1" si="95"/>
        <v>1.1240273190000001</v>
      </c>
      <c r="P206" s="17">
        <f t="shared" si="96"/>
        <v>0</v>
      </c>
      <c r="Q206" s="14">
        <f t="shared" ca="1" si="97"/>
        <v>124.02731900000001</v>
      </c>
      <c r="R206" s="20">
        <f t="shared" si="103"/>
        <v>0</v>
      </c>
      <c r="S206" s="14">
        <f t="shared" si="98"/>
        <v>0</v>
      </c>
      <c r="T206" s="4" t="str">
        <f t="shared" si="99"/>
        <v>A+J=</v>
      </c>
      <c r="U206" s="29">
        <f t="shared" si="100"/>
        <v>45824</v>
      </c>
      <c r="V206" s="3"/>
      <c r="W206" s="3"/>
      <c r="X206" s="140">
        <f>[2]Plan1!$A276</f>
        <v>45245</v>
      </c>
      <c r="Y206" s="132" t="str">
        <f>[2]Plan1!$C276</f>
        <v>Proclamação da República</v>
      </c>
      <c r="Z206" s="123"/>
      <c r="AA206" s="1"/>
      <c r="AB206" s="3"/>
      <c r="AC206" s="121"/>
      <c r="AD206" s="121"/>
      <c r="AE206" s="12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15">
        <f t="shared" si="104"/>
        <v>45016</v>
      </c>
      <c r="B207" s="116">
        <f t="shared" ref="B207:B270" ca="1" si="107">IF(D207&lt;=TODAY(),C207+Q207,IF(AND(D207&gt;TODAY(),A207&lt;=$B$1),IF(VLOOKUP(TODAY(),$A$10:$E$5000,4,FALSE)=0,"n.d",C207+Q207),"n.d"))</f>
        <v>1124.70839</v>
      </c>
      <c r="C207" s="14">
        <f t="shared" ref="C207:C270" si="108">(C206-S206)</f>
        <v>1000</v>
      </c>
      <c r="D207" s="95">
        <f t="shared" si="105"/>
        <v>45012</v>
      </c>
      <c r="E207" s="93">
        <f ca="1">IF(D207&lt;$B$1,VLOOKUP(D207,[1]DI!$A$4:$B$15000,2,FALSE),0)</f>
        <v>0.13650000000000001</v>
      </c>
      <c r="F207" s="14">
        <f t="shared" ref="F207:F270" ca="1" si="109">ROUND(((1+E207)^(1/252)),8)</f>
        <v>1.00050788</v>
      </c>
      <c r="G207" s="14">
        <f ca="1">(TRUNC(PRODUCT($F$12:$F206),16))</f>
        <v>1.10342217227606</v>
      </c>
      <c r="H207" s="14">
        <f t="shared" ref="H207:H270" si="110">IF(P206&gt;0,G206,H206)</f>
        <v>1</v>
      </c>
      <c r="I207" s="14">
        <f t="shared" ref="I207:I270" ca="1" si="111">ROUND(G207/H207,8)</f>
        <v>1.10342217</v>
      </c>
      <c r="J207" s="13">
        <f t="shared" si="106"/>
        <v>2.5000000000000001E-2</v>
      </c>
      <c r="K207" s="29">
        <f t="shared" ref="K207:K270" si="112">IF(P206&gt;0,VLOOKUP(P206,X$12:AH$150,2),K206)</f>
        <v>44735</v>
      </c>
      <c r="L207" s="2">
        <f t="shared" ref="L207:L270" si="113">IF(A207&gt;K207,IF(NETWORKDAYS(K207,A207,$X$160:$X$544)-1=0,1,NETWORKDAYS(K207,A207,$X$160:$X$544)-1),0)</f>
        <v>195</v>
      </c>
      <c r="M207" s="17">
        <f t="shared" ref="M207:M270" si="114">IF(AND(L207=1,L206=1),1,IF(L207&gt;0,IF(L207=L206,L207+1,L207),0))</f>
        <v>195</v>
      </c>
      <c r="N207" s="12">
        <f t="shared" ref="N207:N270" si="115">ROUND((J207+1)^(M207/252),9)</f>
        <v>1.0192910930000001</v>
      </c>
      <c r="O207" s="12">
        <f t="shared" ref="O207:O270" ca="1" si="116">ROUND(I207*N207,9)</f>
        <v>1.1247083899999999</v>
      </c>
      <c r="P207" s="17">
        <f t="shared" ref="P207:P270" si="117">IF(VLOOKUP(A207,Y$12:AF$150,8)=VLOOKUP(A206,Y$12:AF$150,8),0,VLOOKUP(A207,Y$12:AF$150,8))</f>
        <v>0</v>
      </c>
      <c r="Q207" s="14">
        <f t="shared" ref="Q207:Q248" ca="1" si="118">TRUNC(((O207-1)*C207),8)</f>
        <v>124.70838999999999</v>
      </c>
      <c r="R207" s="20">
        <f t="shared" si="103"/>
        <v>0</v>
      </c>
      <c r="S207" s="14">
        <f t="shared" ref="S207:S270" si="119">IF(R207&gt;0,TRUNC(R207*C207,8),0)</f>
        <v>0</v>
      </c>
      <c r="T207" s="4" t="str">
        <f t="shared" ref="T207:T270" si="120">IF(P206&gt;0,VLOOKUP(P206,X$12:AH$150,10),T206)</f>
        <v>A+J=</v>
      </c>
      <c r="U207" s="29">
        <f t="shared" ref="U207:U270" si="121">IF(P206&gt;0,VLOOKUP(P206,X$12:AH$150,11),U206)</f>
        <v>45824</v>
      </c>
      <c r="V207" s="3"/>
      <c r="W207" s="3"/>
      <c r="X207" s="140">
        <f>[2]Plan1!$A277</f>
        <v>45285</v>
      </c>
      <c r="Y207" s="132" t="str">
        <f>[2]Plan1!$C277</f>
        <v>Natal</v>
      </c>
      <c r="Z207" s="123"/>
      <c r="AA207" s="1"/>
      <c r="AB207" s="3"/>
      <c r="AC207" s="121"/>
      <c r="AD207" s="121"/>
      <c r="AE207" s="12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15">
        <f t="shared" si="104"/>
        <v>45019</v>
      </c>
      <c r="B208" s="116">
        <f t="shared" ca="1" si="107"/>
        <v>1125.3898790000001</v>
      </c>
      <c r="C208" s="14">
        <f t="shared" si="108"/>
        <v>1000</v>
      </c>
      <c r="D208" s="95">
        <f t="shared" si="105"/>
        <v>45013</v>
      </c>
      <c r="E208" s="93">
        <f ca="1">IF(D208&lt;$B$1,VLOOKUP(D208,[1]DI!$A$4:$B$15000,2,FALSE),0)</f>
        <v>0.13650000000000001</v>
      </c>
      <c r="F208" s="14">
        <f t="shared" ca="1" si="109"/>
        <v>1.00050788</v>
      </c>
      <c r="G208" s="14">
        <f ca="1">(TRUNC(PRODUCT($F$12:$F207),16))</f>
        <v>1.1039825783289201</v>
      </c>
      <c r="H208" s="14">
        <f t="shared" si="110"/>
        <v>1</v>
      </c>
      <c r="I208" s="14">
        <f t="shared" ca="1" si="111"/>
        <v>1.10398258</v>
      </c>
      <c r="J208" s="13">
        <f t="shared" si="106"/>
        <v>2.5000000000000001E-2</v>
      </c>
      <c r="K208" s="29">
        <f t="shared" si="112"/>
        <v>44735</v>
      </c>
      <c r="L208" s="2">
        <f t="shared" si="113"/>
        <v>196</v>
      </c>
      <c r="M208" s="17">
        <f t="shared" si="114"/>
        <v>196</v>
      </c>
      <c r="N208" s="12">
        <f t="shared" si="115"/>
        <v>1.0193909750000001</v>
      </c>
      <c r="O208" s="12">
        <f t="shared" ca="1" si="116"/>
        <v>1.1253898790000001</v>
      </c>
      <c r="P208" s="17">
        <f t="shared" si="117"/>
        <v>0</v>
      </c>
      <c r="Q208" s="14">
        <f t="shared" ca="1" si="118"/>
        <v>125.38987899999999</v>
      </c>
      <c r="R208" s="20">
        <f t="shared" si="103"/>
        <v>0</v>
      </c>
      <c r="S208" s="14">
        <f t="shared" si="119"/>
        <v>0</v>
      </c>
      <c r="T208" s="4" t="str">
        <f t="shared" si="120"/>
        <v>A+J=</v>
      </c>
      <c r="U208" s="29">
        <f t="shared" si="121"/>
        <v>45824</v>
      </c>
      <c r="V208" s="3"/>
      <c r="W208" s="3"/>
      <c r="X208" s="140">
        <f>[2]Plan1!$A278</f>
        <v>45292</v>
      </c>
      <c r="Y208" s="132" t="str">
        <f>[2]Plan1!$C278</f>
        <v>Confraternização Universal</v>
      </c>
      <c r="Z208" s="123"/>
      <c r="AA208" s="1"/>
      <c r="AB208" s="3"/>
      <c r="AC208" s="121"/>
      <c r="AD208" s="121"/>
      <c r="AE208" s="12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15">
        <f t="shared" si="104"/>
        <v>45020</v>
      </c>
      <c r="B209" s="116">
        <f t="shared" ca="1" si="107"/>
        <v>1126.0717749999999</v>
      </c>
      <c r="C209" s="14">
        <f t="shared" si="108"/>
        <v>1000</v>
      </c>
      <c r="D209" s="95">
        <f t="shared" si="105"/>
        <v>45014</v>
      </c>
      <c r="E209" s="93">
        <f ca="1">IF(D209&lt;$B$1,VLOOKUP(D209,[1]DI!$A$4:$B$15000,2,FALSE),0)</f>
        <v>0.13650000000000001</v>
      </c>
      <c r="F209" s="14">
        <f t="shared" ca="1" si="109"/>
        <v>1.00050788</v>
      </c>
      <c r="G209" s="14">
        <f ca="1">(TRUNC(PRODUCT($F$12:$F208),16))</f>
        <v>1.1045432690007999</v>
      </c>
      <c r="H209" s="14">
        <f t="shared" si="110"/>
        <v>1</v>
      </c>
      <c r="I209" s="14">
        <f t="shared" ca="1" si="111"/>
        <v>1.10454327</v>
      </c>
      <c r="J209" s="13">
        <f t="shared" si="106"/>
        <v>2.5000000000000001E-2</v>
      </c>
      <c r="K209" s="29">
        <f t="shared" si="112"/>
        <v>44735</v>
      </c>
      <c r="L209" s="2">
        <f t="shared" si="113"/>
        <v>197</v>
      </c>
      <c r="M209" s="17">
        <f t="shared" si="114"/>
        <v>197</v>
      </c>
      <c r="N209" s="12">
        <f t="shared" si="115"/>
        <v>1.0194908659999999</v>
      </c>
      <c r="O209" s="12">
        <f t="shared" ca="1" si="116"/>
        <v>1.126071775</v>
      </c>
      <c r="P209" s="17">
        <f t="shared" si="117"/>
        <v>0</v>
      </c>
      <c r="Q209" s="14">
        <f t="shared" ca="1" si="118"/>
        <v>126.071775</v>
      </c>
      <c r="R209" s="20">
        <f t="shared" si="103"/>
        <v>0</v>
      </c>
      <c r="S209" s="14">
        <f t="shared" si="119"/>
        <v>0</v>
      </c>
      <c r="T209" s="4" t="str">
        <f t="shared" si="120"/>
        <v>A+J=</v>
      </c>
      <c r="U209" s="29">
        <f t="shared" si="121"/>
        <v>45824</v>
      </c>
      <c r="V209" s="3"/>
      <c r="W209" s="3"/>
      <c r="X209" s="140">
        <f>[2]Plan1!$A279</f>
        <v>45334</v>
      </c>
      <c r="Y209" s="132" t="str">
        <f>[2]Plan1!$C279</f>
        <v>Carnaval</v>
      </c>
      <c r="Z209" s="123"/>
      <c r="AA209" s="1"/>
      <c r="AB209" s="3"/>
      <c r="AC209" s="121"/>
      <c r="AD209" s="121"/>
      <c r="AE209" s="12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15">
        <f t="shared" si="104"/>
        <v>45021</v>
      </c>
      <c r="B210" s="116">
        <f t="shared" ca="1" si="107"/>
        <v>1126.754081</v>
      </c>
      <c r="C210" s="14">
        <f t="shared" si="108"/>
        <v>1000</v>
      </c>
      <c r="D210" s="95">
        <f t="shared" si="105"/>
        <v>45015</v>
      </c>
      <c r="E210" s="93">
        <f ca="1">IF(D210&lt;$B$1,VLOOKUP(D210,[1]DI!$A$4:$B$15000,2,FALSE),0)</f>
        <v>0.13650000000000001</v>
      </c>
      <c r="F210" s="14">
        <f t="shared" ca="1" si="109"/>
        <v>1.00050788</v>
      </c>
      <c r="G210" s="14">
        <f ca="1">(TRUNC(PRODUCT($F$12:$F209),16))</f>
        <v>1.10510424443626</v>
      </c>
      <c r="H210" s="14">
        <f t="shared" si="110"/>
        <v>1</v>
      </c>
      <c r="I210" s="14">
        <f t="shared" ca="1" si="111"/>
        <v>1.10510424</v>
      </c>
      <c r="J210" s="13">
        <f t="shared" si="106"/>
        <v>2.5000000000000001E-2</v>
      </c>
      <c r="K210" s="29">
        <f t="shared" si="112"/>
        <v>44735</v>
      </c>
      <c r="L210" s="2">
        <f t="shared" si="113"/>
        <v>198</v>
      </c>
      <c r="M210" s="17">
        <f t="shared" si="114"/>
        <v>198</v>
      </c>
      <c r="N210" s="12">
        <f t="shared" si="115"/>
        <v>1.019590768</v>
      </c>
      <c r="O210" s="12">
        <f t="shared" ca="1" si="116"/>
        <v>1.1267540810000001</v>
      </c>
      <c r="P210" s="17">
        <f t="shared" si="117"/>
        <v>0</v>
      </c>
      <c r="Q210" s="14">
        <f t="shared" ca="1" si="118"/>
        <v>126.754081</v>
      </c>
      <c r="R210" s="20">
        <f t="shared" si="103"/>
        <v>0</v>
      </c>
      <c r="S210" s="14">
        <f t="shared" si="119"/>
        <v>0</v>
      </c>
      <c r="T210" s="4" t="str">
        <f t="shared" si="120"/>
        <v>A+J=</v>
      </c>
      <c r="U210" s="29">
        <f t="shared" si="121"/>
        <v>45824</v>
      </c>
      <c r="V210" s="3"/>
      <c r="W210" s="3"/>
      <c r="X210" s="140">
        <f>[2]Plan1!$A280</f>
        <v>45335</v>
      </c>
      <c r="Y210" s="132" t="str">
        <f>[2]Plan1!$C280</f>
        <v>Carnaval</v>
      </c>
      <c r="Z210" s="124"/>
      <c r="AA210" s="1"/>
      <c r="AB210" s="3"/>
      <c r="AC210" s="121"/>
      <c r="AD210" s="121"/>
      <c r="AE210" s="12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15">
        <f t="shared" si="104"/>
        <v>45022</v>
      </c>
      <c r="B211" s="116">
        <f t="shared" ca="1" si="107"/>
        <v>1127.4368039999999</v>
      </c>
      <c r="C211" s="14">
        <f t="shared" si="108"/>
        <v>1000</v>
      </c>
      <c r="D211" s="95">
        <f t="shared" si="105"/>
        <v>45016</v>
      </c>
      <c r="E211" s="93">
        <f ca="1">IF(D211&lt;$B$1,VLOOKUP(D211,[1]DI!$A$4:$B$15000,2,FALSE),0)</f>
        <v>0.13650000000000001</v>
      </c>
      <c r="F211" s="14">
        <f t="shared" ca="1" si="109"/>
        <v>1.00050788</v>
      </c>
      <c r="G211" s="14">
        <f ca="1">(TRUNC(PRODUCT($F$12:$F210),16))</f>
        <v>1.10566550477992</v>
      </c>
      <c r="H211" s="14">
        <f t="shared" si="110"/>
        <v>1</v>
      </c>
      <c r="I211" s="14">
        <f t="shared" ca="1" si="111"/>
        <v>1.1056655</v>
      </c>
      <c r="J211" s="13">
        <f t="shared" si="106"/>
        <v>2.5000000000000001E-2</v>
      </c>
      <c r="K211" s="29">
        <f t="shared" si="112"/>
        <v>44735</v>
      </c>
      <c r="L211" s="2">
        <f t="shared" si="113"/>
        <v>199</v>
      </c>
      <c r="M211" s="17">
        <f t="shared" si="114"/>
        <v>199</v>
      </c>
      <c r="N211" s="12">
        <f t="shared" si="115"/>
        <v>1.019690679</v>
      </c>
      <c r="O211" s="12">
        <f t="shared" ca="1" si="116"/>
        <v>1.127436804</v>
      </c>
      <c r="P211" s="17">
        <f t="shared" si="117"/>
        <v>0</v>
      </c>
      <c r="Q211" s="14">
        <f t="shared" ca="1" si="118"/>
        <v>127.436804</v>
      </c>
      <c r="R211" s="20">
        <f t="shared" si="103"/>
        <v>0</v>
      </c>
      <c r="S211" s="14">
        <f t="shared" si="119"/>
        <v>0</v>
      </c>
      <c r="T211" s="4" t="str">
        <f t="shared" si="120"/>
        <v>A+J=</v>
      </c>
      <c r="U211" s="29">
        <f t="shared" si="121"/>
        <v>45824</v>
      </c>
      <c r="V211" s="3"/>
      <c r="W211" s="3"/>
      <c r="X211" s="140">
        <f>[2]Plan1!$A281</f>
        <v>45380</v>
      </c>
      <c r="Y211" s="132" t="str">
        <f>[2]Plan1!$C281</f>
        <v>Paixão de Cristo</v>
      </c>
      <c r="Z211" s="124"/>
      <c r="AA211" s="1"/>
      <c r="AB211" s="3"/>
      <c r="AC211" s="121"/>
      <c r="AD211" s="121"/>
      <c r="AE211" s="12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15">
        <f t="shared" si="104"/>
        <v>45026</v>
      </c>
      <c r="B212" s="116">
        <f t="shared" ca="1" si="107"/>
        <v>1128.119946</v>
      </c>
      <c r="C212" s="14">
        <f t="shared" si="108"/>
        <v>1000</v>
      </c>
      <c r="D212" s="95">
        <f t="shared" si="105"/>
        <v>45019</v>
      </c>
      <c r="E212" s="93">
        <f ca="1">IF(D212&lt;$B$1,VLOOKUP(D212,[1]DI!$A$4:$B$15000,2,FALSE),0)</f>
        <v>0.13650000000000001</v>
      </c>
      <c r="F212" s="14">
        <f t="shared" ca="1" si="109"/>
        <v>1.00050788</v>
      </c>
      <c r="G212" s="14">
        <f ca="1">(TRUNC(PRODUCT($F$12:$F211),16))</f>
        <v>1.1062270501764899</v>
      </c>
      <c r="H212" s="14">
        <f t="shared" si="110"/>
        <v>1</v>
      </c>
      <c r="I212" s="14">
        <f t="shared" ca="1" si="111"/>
        <v>1.10622705</v>
      </c>
      <c r="J212" s="13">
        <f t="shared" si="106"/>
        <v>2.5000000000000001E-2</v>
      </c>
      <c r="K212" s="29">
        <f t="shared" si="112"/>
        <v>44735</v>
      </c>
      <c r="L212" s="2">
        <f t="shared" si="113"/>
        <v>200</v>
      </c>
      <c r="M212" s="17">
        <f t="shared" si="114"/>
        <v>200</v>
      </c>
      <c r="N212" s="12">
        <f t="shared" si="115"/>
        <v>1.019790599</v>
      </c>
      <c r="O212" s="12">
        <f t="shared" ca="1" si="116"/>
        <v>1.128119946</v>
      </c>
      <c r="P212" s="17">
        <f t="shared" si="117"/>
        <v>0</v>
      </c>
      <c r="Q212" s="14">
        <f t="shared" ca="1" si="118"/>
        <v>128.119946</v>
      </c>
      <c r="R212" s="20">
        <f t="shared" si="103"/>
        <v>0</v>
      </c>
      <c r="S212" s="14">
        <f t="shared" si="119"/>
        <v>0</v>
      </c>
      <c r="T212" s="4" t="str">
        <f t="shared" si="120"/>
        <v>A+J=</v>
      </c>
      <c r="U212" s="29">
        <f t="shared" si="121"/>
        <v>45824</v>
      </c>
      <c r="V212" s="3"/>
      <c r="W212" s="3"/>
      <c r="X212" s="140">
        <f>[2]Plan1!$A282</f>
        <v>45403</v>
      </c>
      <c r="Y212" s="132" t="str">
        <f>[2]Plan1!$C282</f>
        <v>Tiradentes</v>
      </c>
      <c r="Z212" s="123"/>
      <c r="AA212" s="1"/>
      <c r="AB212" s="3"/>
      <c r="AC212" s="121"/>
      <c r="AD212" s="121"/>
      <c r="AE212" s="12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15">
        <f t="shared" si="104"/>
        <v>45027</v>
      </c>
      <c r="B213" s="116">
        <f t="shared" ca="1" si="107"/>
        <v>1128.8034969999999</v>
      </c>
      <c r="C213" s="14">
        <f t="shared" si="108"/>
        <v>1000</v>
      </c>
      <c r="D213" s="95">
        <f t="shared" si="105"/>
        <v>45020</v>
      </c>
      <c r="E213" s="93">
        <f ca="1">IF(D213&lt;$B$1,VLOOKUP(D213,[1]DI!$A$4:$B$15000,2,FALSE),0)</f>
        <v>0.13650000000000001</v>
      </c>
      <c r="F213" s="14">
        <f t="shared" ca="1" si="109"/>
        <v>1.00050788</v>
      </c>
      <c r="G213" s="14">
        <f ca="1">(TRUNC(PRODUCT($F$12:$F212),16))</f>
        <v>1.10678888077073</v>
      </c>
      <c r="H213" s="14">
        <f t="shared" si="110"/>
        <v>1</v>
      </c>
      <c r="I213" s="14">
        <f t="shared" ca="1" si="111"/>
        <v>1.1067888800000001</v>
      </c>
      <c r="J213" s="13">
        <f t="shared" si="106"/>
        <v>2.5000000000000001E-2</v>
      </c>
      <c r="K213" s="29">
        <f t="shared" si="112"/>
        <v>44735</v>
      </c>
      <c r="L213" s="2">
        <f t="shared" si="113"/>
        <v>201</v>
      </c>
      <c r="M213" s="17">
        <f t="shared" si="114"/>
        <v>201</v>
      </c>
      <c r="N213" s="12">
        <f t="shared" si="115"/>
        <v>1.0198905300000001</v>
      </c>
      <c r="O213" s="12">
        <f t="shared" ca="1" si="116"/>
        <v>1.128803497</v>
      </c>
      <c r="P213" s="17">
        <f t="shared" si="117"/>
        <v>0</v>
      </c>
      <c r="Q213" s="14">
        <f t="shared" ca="1" si="118"/>
        <v>128.80349699999999</v>
      </c>
      <c r="R213" s="20">
        <f t="shared" si="103"/>
        <v>0</v>
      </c>
      <c r="S213" s="14">
        <f t="shared" si="119"/>
        <v>0</v>
      </c>
      <c r="T213" s="4" t="str">
        <f t="shared" si="120"/>
        <v>A+J=</v>
      </c>
      <c r="U213" s="29">
        <f t="shared" si="121"/>
        <v>45824</v>
      </c>
      <c r="V213" s="3"/>
      <c r="W213" s="3"/>
      <c r="X213" s="140">
        <f>[2]Plan1!$A283</f>
        <v>45413</v>
      </c>
      <c r="Y213" s="132" t="str">
        <f>[2]Plan1!$C283</f>
        <v>Dia do Trabalho</v>
      </c>
      <c r="Z213" s="123"/>
      <c r="AA213" s="1"/>
      <c r="AB213" s="3"/>
      <c r="AC213" s="121"/>
      <c r="AD213" s="121"/>
      <c r="AE213" s="12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15">
        <f t="shared" si="104"/>
        <v>45028</v>
      </c>
      <c r="B214" s="116">
        <f t="shared" ca="1" si="107"/>
        <v>1129.487468</v>
      </c>
      <c r="C214" s="14">
        <f t="shared" si="108"/>
        <v>1000</v>
      </c>
      <c r="D214" s="95">
        <f t="shared" si="105"/>
        <v>45021</v>
      </c>
      <c r="E214" s="93">
        <f ca="1">IF(D214&lt;$B$1,VLOOKUP(D214,[1]DI!$A$4:$B$15000,2,FALSE),0)</f>
        <v>0.13650000000000001</v>
      </c>
      <c r="F214" s="14">
        <f t="shared" ca="1" si="109"/>
        <v>1.00050788</v>
      </c>
      <c r="G214" s="14">
        <f ca="1">(TRUNC(PRODUCT($F$12:$F213),16))</f>
        <v>1.1073509967074999</v>
      </c>
      <c r="H214" s="14">
        <f t="shared" si="110"/>
        <v>1</v>
      </c>
      <c r="I214" s="14">
        <f t="shared" ca="1" si="111"/>
        <v>1.107351</v>
      </c>
      <c r="J214" s="13">
        <f t="shared" si="106"/>
        <v>2.5000000000000001E-2</v>
      </c>
      <c r="K214" s="29">
        <f t="shared" si="112"/>
        <v>44735</v>
      </c>
      <c r="L214" s="2">
        <f t="shared" si="113"/>
        <v>202</v>
      </c>
      <c r="M214" s="17">
        <f t="shared" si="114"/>
        <v>202</v>
      </c>
      <c r="N214" s="12">
        <f t="shared" si="115"/>
        <v>1.0199904710000001</v>
      </c>
      <c r="O214" s="12">
        <f t="shared" ca="1" si="116"/>
        <v>1.129487468</v>
      </c>
      <c r="P214" s="17">
        <f t="shared" si="117"/>
        <v>0</v>
      </c>
      <c r="Q214" s="14">
        <f t="shared" ca="1" si="118"/>
        <v>129.48746800000001</v>
      </c>
      <c r="R214" s="20">
        <f t="shared" si="103"/>
        <v>0</v>
      </c>
      <c r="S214" s="14">
        <f t="shared" si="119"/>
        <v>0</v>
      </c>
      <c r="T214" s="4" t="str">
        <f t="shared" si="120"/>
        <v>A+J=</v>
      </c>
      <c r="U214" s="29">
        <f t="shared" si="121"/>
        <v>45824</v>
      </c>
      <c r="V214" s="3"/>
      <c r="W214" s="3"/>
      <c r="X214" s="140">
        <f>[2]Plan1!$A284</f>
        <v>45442</v>
      </c>
      <c r="Y214" s="132" t="str">
        <f>[2]Plan1!$C284</f>
        <v>Corpus Christi</v>
      </c>
      <c r="Z214" s="123"/>
      <c r="AA214" s="1"/>
      <c r="AB214" s="3"/>
      <c r="AC214" s="121"/>
      <c r="AD214" s="121"/>
      <c r="AE214" s="12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15">
        <f t="shared" si="104"/>
        <v>45029</v>
      </c>
      <c r="B215" s="116">
        <f t="shared" ca="1" si="107"/>
        <v>1130.1718470000001</v>
      </c>
      <c r="C215" s="14">
        <f t="shared" si="108"/>
        <v>1000</v>
      </c>
      <c r="D215" s="95">
        <f t="shared" si="105"/>
        <v>45022</v>
      </c>
      <c r="E215" s="93">
        <f ca="1">IF(D215&lt;$B$1,VLOOKUP(D215,[1]DI!$A$4:$B$15000,2,FALSE),0)</f>
        <v>0.13650000000000001</v>
      </c>
      <c r="F215" s="14">
        <f t="shared" ca="1" si="109"/>
        <v>1.00050788</v>
      </c>
      <c r="G215" s="14">
        <f ca="1">(TRUNC(PRODUCT($F$12:$F214),16))</f>
        <v>1.10791339813171</v>
      </c>
      <c r="H215" s="14">
        <f t="shared" si="110"/>
        <v>1</v>
      </c>
      <c r="I215" s="14">
        <f t="shared" ca="1" si="111"/>
        <v>1.1079133999999999</v>
      </c>
      <c r="J215" s="13">
        <f t="shared" si="106"/>
        <v>2.5000000000000001E-2</v>
      </c>
      <c r="K215" s="29">
        <f t="shared" si="112"/>
        <v>44735</v>
      </c>
      <c r="L215" s="2">
        <f t="shared" si="113"/>
        <v>203</v>
      </c>
      <c r="M215" s="17">
        <f t="shared" si="114"/>
        <v>203</v>
      </c>
      <c r="N215" s="12">
        <f t="shared" si="115"/>
        <v>1.0200904209999999</v>
      </c>
      <c r="O215" s="12">
        <f t="shared" ca="1" si="116"/>
        <v>1.130171847</v>
      </c>
      <c r="P215" s="17">
        <f t="shared" si="117"/>
        <v>0</v>
      </c>
      <c r="Q215" s="14">
        <f t="shared" ca="1" si="118"/>
        <v>130.17184700000001</v>
      </c>
      <c r="R215" s="20">
        <f t="shared" si="103"/>
        <v>0</v>
      </c>
      <c r="S215" s="14">
        <f t="shared" si="119"/>
        <v>0</v>
      </c>
      <c r="T215" s="4" t="str">
        <f t="shared" si="120"/>
        <v>A+J=</v>
      </c>
      <c r="U215" s="29">
        <f t="shared" si="121"/>
        <v>45824</v>
      </c>
      <c r="V215" s="3"/>
      <c r="W215" s="3"/>
      <c r="X215" s="140">
        <f>[2]Plan1!$A285</f>
        <v>45542</v>
      </c>
      <c r="Y215" s="132" t="str">
        <f>[2]Plan1!$C285</f>
        <v>Independência do Brasil</v>
      </c>
      <c r="Z215" s="123"/>
      <c r="AA215" s="1"/>
      <c r="AB215" s="3"/>
      <c r="AC215" s="121"/>
      <c r="AD215" s="121"/>
      <c r="AE215" s="12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104"/>
        <v>45030</v>
      </c>
      <c r="B216" s="116">
        <f t="shared" ca="1" si="107"/>
        <v>1130.8566450000001</v>
      </c>
      <c r="C216" s="14">
        <f t="shared" si="108"/>
        <v>1000</v>
      </c>
      <c r="D216" s="95">
        <f t="shared" si="105"/>
        <v>45026</v>
      </c>
      <c r="E216" s="93">
        <f ca="1">IF(D216&lt;$B$1,VLOOKUP(D216,[1]DI!$A$4:$B$15000,2,FALSE),0)</f>
        <v>0.13650000000000001</v>
      </c>
      <c r="F216" s="14">
        <f t="shared" ca="1" si="109"/>
        <v>1.00050788</v>
      </c>
      <c r="G216" s="14">
        <f ca="1">(TRUNC(PRODUCT($F$12:$F215),16))</f>
        <v>1.1084760851883499</v>
      </c>
      <c r="H216" s="14">
        <f t="shared" si="110"/>
        <v>1</v>
      </c>
      <c r="I216" s="14">
        <f t="shared" ca="1" si="111"/>
        <v>1.1084760899999999</v>
      </c>
      <c r="J216" s="13">
        <f t="shared" si="106"/>
        <v>2.5000000000000001E-2</v>
      </c>
      <c r="K216" s="29">
        <f t="shared" si="112"/>
        <v>44735</v>
      </c>
      <c r="L216" s="2">
        <f t="shared" si="113"/>
        <v>204</v>
      </c>
      <c r="M216" s="17">
        <f t="shared" si="114"/>
        <v>204</v>
      </c>
      <c r="N216" s="12">
        <f t="shared" si="115"/>
        <v>1.0201903809999999</v>
      </c>
      <c r="O216" s="12">
        <f t="shared" ca="1" si="116"/>
        <v>1.1308566449999999</v>
      </c>
      <c r="P216" s="17">
        <f t="shared" si="117"/>
        <v>0</v>
      </c>
      <c r="Q216" s="14">
        <f t="shared" ca="1" si="118"/>
        <v>130.85664499999999</v>
      </c>
      <c r="R216" s="20">
        <f t="shared" si="103"/>
        <v>0</v>
      </c>
      <c r="S216" s="14">
        <f t="shared" si="119"/>
        <v>0</v>
      </c>
      <c r="T216" s="4" t="str">
        <f t="shared" si="120"/>
        <v>A+J=</v>
      </c>
      <c r="U216" s="29">
        <f t="shared" si="121"/>
        <v>45824</v>
      </c>
      <c r="V216" s="3"/>
      <c r="W216" s="3"/>
      <c r="X216" s="140">
        <f>[2]Plan1!$A286</f>
        <v>45577</v>
      </c>
      <c r="Y216" s="132" t="str">
        <f>[2]Plan1!$C286</f>
        <v>Nossa Sr.a Aparecida - Padroeira do Brasil</v>
      </c>
      <c r="Z216" s="123"/>
      <c r="AA216" s="1"/>
      <c r="AB216" s="3"/>
      <c r="AC216" s="121"/>
      <c r="AD216" s="121"/>
      <c r="AE216" s="12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15">
        <f t="shared" si="104"/>
        <v>45033</v>
      </c>
      <c r="B217" s="116">
        <f t="shared" ca="1" si="107"/>
        <v>1131.5418520000001</v>
      </c>
      <c r="C217" s="14">
        <f t="shared" si="108"/>
        <v>1000</v>
      </c>
      <c r="D217" s="95">
        <f t="shared" si="105"/>
        <v>45027</v>
      </c>
      <c r="E217" s="93">
        <f ca="1">IF(D217&lt;$B$1,VLOOKUP(D217,[1]DI!$A$4:$B$15000,2,FALSE),0)</f>
        <v>0.13650000000000001</v>
      </c>
      <c r="F217" s="14">
        <f t="shared" ca="1" si="109"/>
        <v>1.00050788</v>
      </c>
      <c r="G217" s="14">
        <f ca="1">(TRUNC(PRODUCT($F$12:$F216),16))</f>
        <v>1.1090390580225</v>
      </c>
      <c r="H217" s="14">
        <f t="shared" si="110"/>
        <v>1</v>
      </c>
      <c r="I217" s="14">
        <f t="shared" ca="1" si="111"/>
        <v>1.10903906</v>
      </c>
      <c r="J217" s="13">
        <f t="shared" si="106"/>
        <v>2.5000000000000001E-2</v>
      </c>
      <c r="K217" s="29">
        <f t="shared" si="112"/>
        <v>44735</v>
      </c>
      <c r="L217" s="2">
        <f t="shared" si="113"/>
        <v>205</v>
      </c>
      <c r="M217" s="17">
        <f t="shared" si="114"/>
        <v>205</v>
      </c>
      <c r="N217" s="12">
        <f t="shared" si="115"/>
        <v>1.0202903510000001</v>
      </c>
      <c r="O217" s="12">
        <f t="shared" ca="1" si="116"/>
        <v>1.131541852</v>
      </c>
      <c r="P217" s="17">
        <f t="shared" si="117"/>
        <v>0</v>
      </c>
      <c r="Q217" s="14">
        <f t="shared" ca="1" si="118"/>
        <v>131.54185200000001</v>
      </c>
      <c r="R217" s="20">
        <f t="shared" si="103"/>
        <v>0</v>
      </c>
      <c r="S217" s="14">
        <f t="shared" si="119"/>
        <v>0</v>
      </c>
      <c r="T217" s="4" t="str">
        <f t="shared" si="120"/>
        <v>A+J=</v>
      </c>
      <c r="U217" s="29">
        <f t="shared" si="121"/>
        <v>45824</v>
      </c>
      <c r="V217" s="3"/>
      <c r="W217" s="3"/>
      <c r="X217" s="140">
        <f>[2]Plan1!$A287</f>
        <v>45598</v>
      </c>
      <c r="Y217" s="132" t="str">
        <f>[2]Plan1!$C287</f>
        <v>Finados</v>
      </c>
      <c r="Z217" s="123"/>
      <c r="AA217" s="1"/>
      <c r="AB217" s="3"/>
      <c r="AC217" s="121"/>
      <c r="AD217" s="121"/>
      <c r="AE217" s="12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15">
        <f t="shared" si="104"/>
        <v>45034</v>
      </c>
      <c r="B218" s="116">
        <f t="shared" ca="1" si="107"/>
        <v>1132.2274769999999</v>
      </c>
      <c r="C218" s="14">
        <f t="shared" si="108"/>
        <v>1000</v>
      </c>
      <c r="D218" s="95">
        <f t="shared" si="105"/>
        <v>45028</v>
      </c>
      <c r="E218" s="93">
        <f ca="1">IF(D218&lt;$B$1,VLOOKUP(D218,[1]DI!$A$4:$B$15000,2,FALSE),0)</f>
        <v>0.13650000000000001</v>
      </c>
      <c r="F218" s="14">
        <f t="shared" ca="1" si="109"/>
        <v>1.00050788</v>
      </c>
      <c r="G218" s="14">
        <f ca="1">(TRUNC(PRODUCT($F$12:$F217),16))</f>
        <v>1.1096023167792799</v>
      </c>
      <c r="H218" s="14">
        <f t="shared" si="110"/>
        <v>1</v>
      </c>
      <c r="I218" s="14">
        <f t="shared" ca="1" si="111"/>
        <v>1.10960232</v>
      </c>
      <c r="J218" s="13">
        <f t="shared" si="106"/>
        <v>2.5000000000000001E-2</v>
      </c>
      <c r="K218" s="29">
        <f t="shared" si="112"/>
        <v>44735</v>
      </c>
      <c r="L218" s="2">
        <f t="shared" si="113"/>
        <v>206</v>
      </c>
      <c r="M218" s="17">
        <f t="shared" si="114"/>
        <v>206</v>
      </c>
      <c r="N218" s="12">
        <f t="shared" si="115"/>
        <v>1.0203903299999999</v>
      </c>
      <c r="O218" s="12">
        <f t="shared" ca="1" si="116"/>
        <v>1.132227477</v>
      </c>
      <c r="P218" s="17">
        <f t="shared" si="117"/>
        <v>0</v>
      </c>
      <c r="Q218" s="14">
        <f t="shared" ca="1" si="118"/>
        <v>132.22747699999999</v>
      </c>
      <c r="R218" s="20">
        <f t="shared" si="103"/>
        <v>0</v>
      </c>
      <c r="S218" s="14">
        <f t="shared" si="119"/>
        <v>0</v>
      </c>
      <c r="T218" s="4" t="str">
        <f t="shared" si="120"/>
        <v>A+J=</v>
      </c>
      <c r="U218" s="29">
        <f t="shared" si="121"/>
        <v>45824</v>
      </c>
      <c r="V218" s="3"/>
      <c r="W218" s="3"/>
      <c r="X218" s="140">
        <f>[2]Plan1!$A288</f>
        <v>45611</v>
      </c>
      <c r="Y218" s="132" t="str">
        <f>[2]Plan1!$C288</f>
        <v>Proclamação da República</v>
      </c>
      <c r="Z218" s="123"/>
      <c r="AA218" s="1"/>
      <c r="AB218" s="3"/>
      <c r="AC218" s="121"/>
      <c r="AD218" s="121"/>
      <c r="AE218" s="12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15">
        <f t="shared" si="104"/>
        <v>45035</v>
      </c>
      <c r="B219" s="116">
        <f t="shared" ca="1" si="107"/>
        <v>1132.9135140000001</v>
      </c>
      <c r="C219" s="14">
        <f t="shared" si="108"/>
        <v>1000</v>
      </c>
      <c r="D219" s="95">
        <f t="shared" si="105"/>
        <v>45029</v>
      </c>
      <c r="E219" s="93">
        <f ca="1">IF(D219&lt;$B$1,VLOOKUP(D219,[1]DI!$A$4:$B$15000,2,FALSE),0)</f>
        <v>0.13650000000000001</v>
      </c>
      <c r="F219" s="14">
        <f t="shared" ca="1" si="109"/>
        <v>1.00050788</v>
      </c>
      <c r="G219" s="14">
        <f ca="1">(TRUNC(PRODUCT($F$12:$F218),16))</f>
        <v>1.11016586160393</v>
      </c>
      <c r="H219" s="14">
        <f t="shared" si="110"/>
        <v>1</v>
      </c>
      <c r="I219" s="14">
        <f t="shared" ca="1" si="111"/>
        <v>1.1101658599999999</v>
      </c>
      <c r="J219" s="13">
        <f t="shared" si="106"/>
        <v>2.5000000000000001E-2</v>
      </c>
      <c r="K219" s="29">
        <f t="shared" si="112"/>
        <v>44735</v>
      </c>
      <c r="L219" s="2">
        <f t="shared" si="113"/>
        <v>207</v>
      </c>
      <c r="M219" s="17">
        <f t="shared" si="114"/>
        <v>207</v>
      </c>
      <c r="N219" s="12">
        <f t="shared" si="115"/>
        <v>1.02049032</v>
      </c>
      <c r="O219" s="12">
        <f t="shared" ca="1" si="116"/>
        <v>1.132913514</v>
      </c>
      <c r="P219" s="17">
        <f t="shared" si="117"/>
        <v>0</v>
      </c>
      <c r="Q219" s="14">
        <f t="shared" ca="1" si="118"/>
        <v>132.91351399999999</v>
      </c>
      <c r="R219" s="20">
        <f t="shared" si="103"/>
        <v>0</v>
      </c>
      <c r="S219" s="14">
        <f t="shared" si="119"/>
        <v>0</v>
      </c>
      <c r="T219" s="4" t="str">
        <f t="shared" si="120"/>
        <v>A+J=</v>
      </c>
      <c r="U219" s="29">
        <f t="shared" si="121"/>
        <v>45824</v>
      </c>
      <c r="V219" s="3"/>
      <c r="W219" s="3"/>
      <c r="X219" s="140">
        <f>[2]Plan1!$A289</f>
        <v>45616</v>
      </c>
      <c r="Y219" s="132" t="str">
        <f>[2]Plan1!$C289</f>
        <v>Dia Nacional de Zumbi e da Consciência Negra</v>
      </c>
      <c r="Z219" s="123"/>
      <c r="AA219" s="1"/>
      <c r="AB219" s="3"/>
      <c r="AC219" s="121"/>
      <c r="AD219" s="121"/>
      <c r="AE219" s="12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15">
        <f t="shared" si="104"/>
        <v>45036</v>
      </c>
      <c r="B220" s="116">
        <f t="shared" ca="1" si="107"/>
        <v>1133.5999689999999</v>
      </c>
      <c r="C220" s="14">
        <f t="shared" si="108"/>
        <v>1000</v>
      </c>
      <c r="D220" s="95">
        <f t="shared" si="105"/>
        <v>45030</v>
      </c>
      <c r="E220" s="93">
        <f ca="1">IF(D220&lt;$B$1,VLOOKUP(D220,[1]DI!$A$4:$B$15000,2,FALSE),0)</f>
        <v>0.13650000000000001</v>
      </c>
      <c r="F220" s="14">
        <f t="shared" ca="1" si="109"/>
        <v>1.00050788</v>
      </c>
      <c r="G220" s="14">
        <f ca="1">(TRUNC(PRODUCT($F$12:$F219),16))</f>
        <v>1.1107296926417201</v>
      </c>
      <c r="H220" s="14">
        <f t="shared" si="110"/>
        <v>1</v>
      </c>
      <c r="I220" s="14">
        <f t="shared" ca="1" si="111"/>
        <v>1.1107296900000001</v>
      </c>
      <c r="J220" s="13">
        <f t="shared" si="106"/>
        <v>2.5000000000000001E-2</v>
      </c>
      <c r="K220" s="29">
        <f t="shared" si="112"/>
        <v>44735</v>
      </c>
      <c r="L220" s="2">
        <f t="shared" si="113"/>
        <v>208</v>
      </c>
      <c r="M220" s="17">
        <f t="shared" si="114"/>
        <v>208</v>
      </c>
      <c r="N220" s="12">
        <f t="shared" si="115"/>
        <v>1.0205903190000001</v>
      </c>
      <c r="O220" s="12">
        <f t="shared" ca="1" si="116"/>
        <v>1.133599969</v>
      </c>
      <c r="P220" s="17">
        <f t="shared" si="117"/>
        <v>0</v>
      </c>
      <c r="Q220" s="14">
        <f t="shared" ca="1" si="118"/>
        <v>133.59996899999999</v>
      </c>
      <c r="R220" s="20">
        <f t="shared" si="103"/>
        <v>0</v>
      </c>
      <c r="S220" s="14">
        <f t="shared" si="119"/>
        <v>0</v>
      </c>
      <c r="T220" s="4" t="str">
        <f t="shared" si="120"/>
        <v>A+J=</v>
      </c>
      <c r="U220" s="29">
        <f t="shared" si="121"/>
        <v>45824</v>
      </c>
      <c r="V220" s="3"/>
      <c r="W220" s="3"/>
      <c r="X220" s="140">
        <f>[2]Plan1!$A290</f>
        <v>45651</v>
      </c>
      <c r="Y220" s="132" t="str">
        <f>[2]Plan1!$C290</f>
        <v>Natal</v>
      </c>
      <c r="Z220" s="123"/>
      <c r="AA220" s="1"/>
      <c r="AB220" s="3"/>
      <c r="AC220" s="121"/>
      <c r="AD220" s="121"/>
      <c r="AE220" s="12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15">
        <f t="shared" si="104"/>
        <v>45040</v>
      </c>
      <c r="B221" s="116">
        <f t="shared" ca="1" si="107"/>
        <v>1134.2868430000001</v>
      </c>
      <c r="C221" s="14">
        <f t="shared" si="108"/>
        <v>1000</v>
      </c>
      <c r="D221" s="95">
        <f t="shared" si="105"/>
        <v>45033</v>
      </c>
      <c r="E221" s="93">
        <f ca="1">IF(D221&lt;$B$1,VLOOKUP(D221,[1]DI!$A$4:$B$15000,2,FALSE),0)</f>
        <v>0.13650000000000001</v>
      </c>
      <c r="F221" s="14">
        <f t="shared" ca="1" si="109"/>
        <v>1.00050788</v>
      </c>
      <c r="G221" s="14">
        <f ca="1">(TRUNC(PRODUCT($F$12:$F220),16))</f>
        <v>1.1112938100380201</v>
      </c>
      <c r="H221" s="14">
        <f t="shared" si="110"/>
        <v>1</v>
      </c>
      <c r="I221" s="14">
        <f t="shared" ca="1" si="111"/>
        <v>1.11129381</v>
      </c>
      <c r="J221" s="13">
        <f t="shared" si="106"/>
        <v>2.5000000000000001E-2</v>
      </c>
      <c r="K221" s="29">
        <f t="shared" si="112"/>
        <v>44735</v>
      </c>
      <c r="L221" s="2">
        <f t="shared" si="113"/>
        <v>209</v>
      </c>
      <c r="M221" s="17">
        <f t="shared" si="114"/>
        <v>209</v>
      </c>
      <c r="N221" s="12">
        <f t="shared" si="115"/>
        <v>1.0206903279999999</v>
      </c>
      <c r="O221" s="12">
        <f t="shared" ca="1" si="116"/>
        <v>1.1342868429999999</v>
      </c>
      <c r="P221" s="17">
        <f t="shared" si="117"/>
        <v>0</v>
      </c>
      <c r="Q221" s="14">
        <f t="shared" ca="1" si="118"/>
        <v>134.286843</v>
      </c>
      <c r="R221" s="20">
        <f t="shared" si="103"/>
        <v>0</v>
      </c>
      <c r="S221" s="14">
        <f t="shared" si="119"/>
        <v>0</v>
      </c>
      <c r="T221" s="4" t="str">
        <f t="shared" si="120"/>
        <v>A+J=</v>
      </c>
      <c r="U221" s="29">
        <f t="shared" si="121"/>
        <v>45824</v>
      </c>
      <c r="V221" s="3"/>
      <c r="W221" s="3"/>
      <c r="X221" s="140">
        <f>[2]Plan1!$A291</f>
        <v>45658</v>
      </c>
      <c r="Y221" s="132" t="str">
        <f>[2]Plan1!$C291</f>
        <v>Confraternização Universal</v>
      </c>
      <c r="Z221" s="123"/>
      <c r="AA221" s="1"/>
      <c r="AB221" s="3"/>
      <c r="AC221" s="121"/>
      <c r="AD221" s="121"/>
      <c r="AE221" s="12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15">
        <f t="shared" si="104"/>
        <v>45041</v>
      </c>
      <c r="B222" s="116">
        <f t="shared" ca="1" si="107"/>
        <v>1134.9741280000001</v>
      </c>
      <c r="C222" s="14">
        <f t="shared" si="108"/>
        <v>1000</v>
      </c>
      <c r="D222" s="95">
        <f t="shared" si="105"/>
        <v>45034</v>
      </c>
      <c r="E222" s="93">
        <f ca="1">IF(D222&lt;$B$1,VLOOKUP(D222,[1]DI!$A$4:$B$15000,2,FALSE),0)</f>
        <v>0.13650000000000001</v>
      </c>
      <c r="F222" s="14">
        <f t="shared" ca="1" si="109"/>
        <v>1.00050788</v>
      </c>
      <c r="G222" s="14">
        <f ca="1">(TRUNC(PRODUCT($F$12:$F221),16))</f>
        <v>1.11185821393826</v>
      </c>
      <c r="H222" s="14">
        <f t="shared" si="110"/>
        <v>1</v>
      </c>
      <c r="I222" s="14">
        <f t="shared" ca="1" si="111"/>
        <v>1.1118582100000001</v>
      </c>
      <c r="J222" s="13">
        <f t="shared" si="106"/>
        <v>2.5000000000000001E-2</v>
      </c>
      <c r="K222" s="29">
        <f t="shared" si="112"/>
        <v>44735</v>
      </c>
      <c r="L222" s="2">
        <f t="shared" si="113"/>
        <v>210</v>
      </c>
      <c r="M222" s="17">
        <f t="shared" si="114"/>
        <v>210</v>
      </c>
      <c r="N222" s="12">
        <f t="shared" si="115"/>
        <v>1.0207903469999999</v>
      </c>
      <c r="O222" s="12">
        <f t="shared" ca="1" si="116"/>
        <v>1.1349741280000001</v>
      </c>
      <c r="P222" s="17">
        <f t="shared" si="117"/>
        <v>0</v>
      </c>
      <c r="Q222" s="14">
        <f t="shared" ca="1" si="118"/>
        <v>134.97412800000001</v>
      </c>
      <c r="R222" s="20">
        <f t="shared" si="103"/>
        <v>0</v>
      </c>
      <c r="S222" s="14">
        <f t="shared" si="119"/>
        <v>0</v>
      </c>
      <c r="T222" s="4" t="str">
        <f t="shared" si="120"/>
        <v>A+J=</v>
      </c>
      <c r="U222" s="29">
        <f t="shared" si="121"/>
        <v>45824</v>
      </c>
      <c r="V222" s="3"/>
      <c r="W222" s="3"/>
      <c r="X222" s="140">
        <f>[2]Plan1!$A292</f>
        <v>45719</v>
      </c>
      <c r="Y222" s="132" t="str">
        <f>[2]Plan1!$C292</f>
        <v>Carnaval</v>
      </c>
      <c r="Z222" s="123"/>
      <c r="AA222" s="1"/>
      <c r="AB222" s="3"/>
      <c r="AC222" s="121"/>
      <c r="AD222" s="121"/>
      <c r="AE222" s="12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15">
        <f t="shared" si="104"/>
        <v>45042</v>
      </c>
      <c r="B223" s="116">
        <f t="shared" ca="1" si="107"/>
        <v>1135.6618330000001</v>
      </c>
      <c r="C223" s="14">
        <f t="shared" si="108"/>
        <v>1000</v>
      </c>
      <c r="D223" s="95">
        <f t="shared" si="105"/>
        <v>45035</v>
      </c>
      <c r="E223" s="93">
        <f ca="1">IF(D223&lt;$B$1,VLOOKUP(D223,[1]DI!$A$4:$B$15000,2,FALSE),0)</f>
        <v>0.13650000000000001</v>
      </c>
      <c r="F223" s="14">
        <f t="shared" ca="1" si="109"/>
        <v>1.00050788</v>
      </c>
      <c r="G223" s="14">
        <f ca="1">(TRUNC(PRODUCT($F$12:$F222),16))</f>
        <v>1.1124229044879601</v>
      </c>
      <c r="H223" s="14">
        <f t="shared" si="110"/>
        <v>1</v>
      </c>
      <c r="I223" s="14">
        <f t="shared" ca="1" si="111"/>
        <v>1.1124229000000001</v>
      </c>
      <c r="J223" s="13">
        <f t="shared" si="106"/>
        <v>2.5000000000000001E-2</v>
      </c>
      <c r="K223" s="29">
        <f t="shared" si="112"/>
        <v>44735</v>
      </c>
      <c r="L223" s="2">
        <f t="shared" si="113"/>
        <v>211</v>
      </c>
      <c r="M223" s="17">
        <f t="shared" si="114"/>
        <v>211</v>
      </c>
      <c r="N223" s="12">
        <f t="shared" si="115"/>
        <v>1.0208903760000001</v>
      </c>
      <c r="O223" s="12">
        <f t="shared" ca="1" si="116"/>
        <v>1.1356618329999999</v>
      </c>
      <c r="P223" s="17">
        <f t="shared" si="117"/>
        <v>0</v>
      </c>
      <c r="Q223" s="14">
        <f t="shared" ca="1" si="118"/>
        <v>135.661833</v>
      </c>
      <c r="R223" s="20">
        <f t="shared" si="103"/>
        <v>0</v>
      </c>
      <c r="S223" s="14">
        <f t="shared" si="119"/>
        <v>0</v>
      </c>
      <c r="T223" s="4" t="str">
        <f t="shared" si="120"/>
        <v>A+J=</v>
      </c>
      <c r="U223" s="29">
        <f t="shared" si="121"/>
        <v>45824</v>
      </c>
      <c r="V223" s="3"/>
      <c r="W223" s="3"/>
      <c r="X223" s="140">
        <f>[2]Plan1!$A293</f>
        <v>45720</v>
      </c>
      <c r="Y223" s="132" t="str">
        <f>[2]Plan1!$C293</f>
        <v>Carnaval</v>
      </c>
      <c r="Z223" s="123"/>
      <c r="AA223" s="1"/>
      <c r="AB223" s="3"/>
      <c r="AC223" s="121"/>
      <c r="AD223" s="121"/>
      <c r="AE223" s="12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15">
        <f t="shared" si="104"/>
        <v>45043</v>
      </c>
      <c r="B224" s="116">
        <f t="shared" ca="1" si="107"/>
        <v>1136.349956</v>
      </c>
      <c r="C224" s="14">
        <f t="shared" si="108"/>
        <v>1000</v>
      </c>
      <c r="D224" s="95">
        <f t="shared" si="105"/>
        <v>45036</v>
      </c>
      <c r="E224" s="93">
        <f ca="1">IF(D224&lt;$B$1,VLOOKUP(D224,[1]DI!$A$4:$B$15000,2,FALSE),0)</f>
        <v>0.13650000000000001</v>
      </c>
      <c r="F224" s="14">
        <f t="shared" ca="1" si="109"/>
        <v>1.00050788</v>
      </c>
      <c r="G224" s="14">
        <f ca="1">(TRUNC(PRODUCT($F$12:$F223),16))</f>
        <v>1.1129878818326899</v>
      </c>
      <c r="H224" s="14">
        <f t="shared" si="110"/>
        <v>1</v>
      </c>
      <c r="I224" s="14">
        <f t="shared" ca="1" si="111"/>
        <v>1.1129878799999999</v>
      </c>
      <c r="J224" s="13">
        <f t="shared" si="106"/>
        <v>2.5000000000000001E-2</v>
      </c>
      <c r="K224" s="29">
        <f t="shared" si="112"/>
        <v>44735</v>
      </c>
      <c r="L224" s="2">
        <f t="shared" si="113"/>
        <v>212</v>
      </c>
      <c r="M224" s="17">
        <f t="shared" si="114"/>
        <v>212</v>
      </c>
      <c r="N224" s="12">
        <f t="shared" si="115"/>
        <v>1.0209904139999999</v>
      </c>
      <c r="O224" s="12">
        <f t="shared" ca="1" si="116"/>
        <v>1.1363499560000001</v>
      </c>
      <c r="P224" s="17">
        <f t="shared" si="117"/>
        <v>0</v>
      </c>
      <c r="Q224" s="14">
        <f t="shared" ca="1" si="118"/>
        <v>136.34995599999999</v>
      </c>
      <c r="R224" s="20">
        <f t="shared" si="103"/>
        <v>0</v>
      </c>
      <c r="S224" s="14">
        <f t="shared" si="119"/>
        <v>0</v>
      </c>
      <c r="T224" s="4" t="str">
        <f t="shared" si="120"/>
        <v>A+J=</v>
      </c>
      <c r="U224" s="29">
        <f t="shared" si="121"/>
        <v>45824</v>
      </c>
      <c r="V224" s="3"/>
      <c r="W224" s="3"/>
      <c r="X224" s="140">
        <f>[2]Plan1!$A294</f>
        <v>45765</v>
      </c>
      <c r="Y224" s="132" t="str">
        <f>[2]Plan1!$C294</f>
        <v>Paixão de Cristo</v>
      </c>
      <c r="Z224" s="123"/>
      <c r="AA224" s="1"/>
      <c r="AB224" s="3"/>
      <c r="AC224" s="121"/>
      <c r="AD224" s="121"/>
      <c r="AE224" s="12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15">
        <f t="shared" si="104"/>
        <v>45044</v>
      </c>
      <c r="B225" s="116">
        <f t="shared" ca="1" si="107"/>
        <v>1137.0385000000001</v>
      </c>
      <c r="C225" s="14">
        <f t="shared" si="108"/>
        <v>1000</v>
      </c>
      <c r="D225" s="95">
        <f t="shared" si="105"/>
        <v>45040</v>
      </c>
      <c r="E225" s="93">
        <f ca="1">IF(D225&lt;$B$1,VLOOKUP(D225,[1]DI!$A$4:$B$15000,2,FALSE),0)</f>
        <v>0.13650000000000001</v>
      </c>
      <c r="F225" s="14">
        <f t="shared" ca="1" si="109"/>
        <v>1.00050788</v>
      </c>
      <c r="G225" s="14">
        <f ca="1">(TRUNC(PRODUCT($F$12:$F224),16))</f>
        <v>1.1135531461181101</v>
      </c>
      <c r="H225" s="14">
        <f t="shared" si="110"/>
        <v>1</v>
      </c>
      <c r="I225" s="14">
        <f t="shared" ca="1" si="111"/>
        <v>1.11355315</v>
      </c>
      <c r="J225" s="13">
        <f t="shared" si="106"/>
        <v>2.5000000000000001E-2</v>
      </c>
      <c r="K225" s="29">
        <f t="shared" si="112"/>
        <v>44735</v>
      </c>
      <c r="L225" s="2">
        <f t="shared" si="113"/>
        <v>213</v>
      </c>
      <c r="M225" s="17">
        <f t="shared" si="114"/>
        <v>213</v>
      </c>
      <c r="N225" s="12">
        <f t="shared" si="115"/>
        <v>1.0210904620000001</v>
      </c>
      <c r="O225" s="12">
        <f t="shared" ca="1" si="116"/>
        <v>1.1370385000000001</v>
      </c>
      <c r="P225" s="17">
        <f t="shared" si="117"/>
        <v>0</v>
      </c>
      <c r="Q225" s="14">
        <f t="shared" ca="1" si="118"/>
        <v>137.0385</v>
      </c>
      <c r="R225" s="20">
        <f t="shared" si="103"/>
        <v>0</v>
      </c>
      <c r="S225" s="14">
        <f t="shared" si="119"/>
        <v>0</v>
      </c>
      <c r="T225" s="4" t="str">
        <f t="shared" si="120"/>
        <v>A+J=</v>
      </c>
      <c r="U225" s="29">
        <f t="shared" si="121"/>
        <v>45824</v>
      </c>
      <c r="V225" s="3"/>
      <c r="W225" s="3"/>
      <c r="X225" s="140">
        <f>[2]Plan1!$A295</f>
        <v>45768</v>
      </c>
      <c r="Y225" s="132" t="str">
        <f>[2]Plan1!$C295</f>
        <v>Tiradentes</v>
      </c>
      <c r="Z225" s="123"/>
      <c r="AA225" s="1"/>
      <c r="AB225" s="3"/>
      <c r="AC225" s="121"/>
      <c r="AD225" s="121"/>
      <c r="AE225" s="12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15">
        <f t="shared" si="104"/>
        <v>45048</v>
      </c>
      <c r="B226" s="116">
        <f t="shared" ca="1" si="107"/>
        <v>1137.727455</v>
      </c>
      <c r="C226" s="14">
        <f t="shared" si="108"/>
        <v>1000</v>
      </c>
      <c r="D226" s="95">
        <f t="shared" si="105"/>
        <v>45041</v>
      </c>
      <c r="E226" s="93">
        <f ca="1">IF(D226&lt;$B$1,VLOOKUP(D226,[1]DI!$A$4:$B$15000,2,FALSE),0)</f>
        <v>0.13650000000000001</v>
      </c>
      <c r="F226" s="14">
        <f t="shared" ca="1" si="109"/>
        <v>1.00050788</v>
      </c>
      <c r="G226" s="14">
        <f ca="1">(TRUNC(PRODUCT($F$12:$F225),16))</f>
        <v>1.1141186974899699</v>
      </c>
      <c r="H226" s="14">
        <f t="shared" si="110"/>
        <v>1</v>
      </c>
      <c r="I226" s="14">
        <f t="shared" ca="1" si="111"/>
        <v>1.1141186999999999</v>
      </c>
      <c r="J226" s="13">
        <f t="shared" si="106"/>
        <v>2.5000000000000001E-2</v>
      </c>
      <c r="K226" s="29">
        <f t="shared" si="112"/>
        <v>44735</v>
      </c>
      <c r="L226" s="2">
        <f t="shared" si="113"/>
        <v>214</v>
      </c>
      <c r="M226" s="17">
        <f t="shared" si="114"/>
        <v>214</v>
      </c>
      <c r="N226" s="12">
        <f t="shared" si="115"/>
        <v>1.02119052</v>
      </c>
      <c r="O226" s="12">
        <f t="shared" ca="1" si="116"/>
        <v>1.1377274550000001</v>
      </c>
      <c r="P226" s="17">
        <f t="shared" si="117"/>
        <v>0</v>
      </c>
      <c r="Q226" s="14">
        <f t="shared" ca="1" si="118"/>
        <v>137.72745499999999</v>
      </c>
      <c r="R226" s="20">
        <f t="shared" si="103"/>
        <v>0</v>
      </c>
      <c r="S226" s="14">
        <f t="shared" si="119"/>
        <v>0</v>
      </c>
      <c r="T226" s="4" t="str">
        <f t="shared" si="120"/>
        <v>A+J=</v>
      </c>
      <c r="U226" s="29">
        <f t="shared" si="121"/>
        <v>45824</v>
      </c>
      <c r="V226" s="3"/>
      <c r="W226" s="3"/>
      <c r="X226" s="140">
        <f>[2]Plan1!$A296</f>
        <v>45778</v>
      </c>
      <c r="Y226" s="132" t="str">
        <f>[2]Plan1!$C296</f>
        <v>Dia do Trabalho</v>
      </c>
      <c r="Z226" s="123"/>
      <c r="AA226" s="1"/>
      <c r="AB226" s="3"/>
      <c r="AC226" s="121"/>
      <c r="AD226" s="121"/>
      <c r="AE226" s="12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15">
        <f t="shared" si="104"/>
        <v>45049</v>
      </c>
      <c r="B227" s="116">
        <f t="shared" ca="1" si="107"/>
        <v>1138.416829</v>
      </c>
      <c r="C227" s="14">
        <f t="shared" si="108"/>
        <v>1000</v>
      </c>
      <c r="D227" s="95">
        <f t="shared" si="105"/>
        <v>45042</v>
      </c>
      <c r="E227" s="93">
        <f ca="1">IF(D227&lt;$B$1,VLOOKUP(D227,[1]DI!$A$4:$B$15000,2,FALSE),0)</f>
        <v>0.13650000000000001</v>
      </c>
      <c r="F227" s="14">
        <f t="shared" ca="1" si="109"/>
        <v>1.00050788</v>
      </c>
      <c r="G227" s="14">
        <f ca="1">(TRUNC(PRODUCT($F$12:$F226),16))</f>
        <v>1.11468453609405</v>
      </c>
      <c r="H227" s="14">
        <f t="shared" si="110"/>
        <v>1</v>
      </c>
      <c r="I227" s="14">
        <f t="shared" ca="1" si="111"/>
        <v>1.1146845400000001</v>
      </c>
      <c r="J227" s="13">
        <f t="shared" si="106"/>
        <v>2.5000000000000001E-2</v>
      </c>
      <c r="K227" s="29">
        <f t="shared" si="112"/>
        <v>44735</v>
      </c>
      <c r="L227" s="2">
        <f t="shared" si="113"/>
        <v>215</v>
      </c>
      <c r="M227" s="17">
        <f t="shared" si="114"/>
        <v>215</v>
      </c>
      <c r="N227" s="12">
        <f t="shared" si="115"/>
        <v>1.0212905880000001</v>
      </c>
      <c r="O227" s="12">
        <f t="shared" ca="1" si="116"/>
        <v>1.1384168290000001</v>
      </c>
      <c r="P227" s="17">
        <f t="shared" si="117"/>
        <v>0</v>
      </c>
      <c r="Q227" s="14">
        <f t="shared" ca="1" si="118"/>
        <v>138.41682900000001</v>
      </c>
      <c r="R227" s="20">
        <f t="shared" si="103"/>
        <v>0</v>
      </c>
      <c r="S227" s="14">
        <f t="shared" si="119"/>
        <v>0</v>
      </c>
      <c r="T227" s="4" t="str">
        <f t="shared" si="120"/>
        <v>A+J=</v>
      </c>
      <c r="U227" s="29">
        <f t="shared" si="121"/>
        <v>45824</v>
      </c>
      <c r="V227" s="3"/>
      <c r="W227" s="3"/>
      <c r="X227" s="140">
        <f>[2]Plan1!$A297</f>
        <v>45827</v>
      </c>
      <c r="Y227" s="132" t="str">
        <f>[2]Plan1!$C297</f>
        <v>Corpus Christi</v>
      </c>
      <c r="Z227" s="123"/>
      <c r="AA227" s="1"/>
      <c r="AB227" s="3"/>
      <c r="AC227" s="121"/>
      <c r="AD227" s="121"/>
      <c r="AE227" s="12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15">
        <f t="shared" si="104"/>
        <v>45050</v>
      </c>
      <c r="B228" s="116">
        <f t="shared" ca="1" si="107"/>
        <v>1139.106614</v>
      </c>
      <c r="C228" s="14">
        <f t="shared" si="108"/>
        <v>1000</v>
      </c>
      <c r="D228" s="95">
        <f t="shared" si="105"/>
        <v>45043</v>
      </c>
      <c r="E228" s="93">
        <f ca="1">IF(D228&lt;$B$1,VLOOKUP(D228,[1]DI!$A$4:$B$15000,2,FALSE),0)</f>
        <v>0.13650000000000001</v>
      </c>
      <c r="F228" s="14">
        <f t="shared" ca="1" si="109"/>
        <v>1.00050788</v>
      </c>
      <c r="G228" s="14">
        <f ca="1">(TRUNC(PRODUCT($F$12:$F227),16))</f>
        <v>1.1152506620762399</v>
      </c>
      <c r="H228" s="14">
        <f t="shared" si="110"/>
        <v>1</v>
      </c>
      <c r="I228" s="14">
        <f t="shared" ca="1" si="111"/>
        <v>1.1152506600000001</v>
      </c>
      <c r="J228" s="13">
        <f t="shared" si="106"/>
        <v>2.5000000000000001E-2</v>
      </c>
      <c r="K228" s="29">
        <f t="shared" si="112"/>
        <v>44735</v>
      </c>
      <c r="L228" s="2">
        <f t="shared" si="113"/>
        <v>216</v>
      </c>
      <c r="M228" s="17">
        <f t="shared" si="114"/>
        <v>216</v>
      </c>
      <c r="N228" s="12">
        <f t="shared" si="115"/>
        <v>1.0213906660000001</v>
      </c>
      <c r="O228" s="12">
        <f t="shared" ca="1" si="116"/>
        <v>1.1391066139999999</v>
      </c>
      <c r="P228" s="17">
        <f t="shared" si="117"/>
        <v>0</v>
      </c>
      <c r="Q228" s="14">
        <f t="shared" ca="1" si="118"/>
        <v>139.10661400000001</v>
      </c>
      <c r="R228" s="20">
        <f t="shared" si="103"/>
        <v>0</v>
      </c>
      <c r="S228" s="14">
        <f t="shared" si="119"/>
        <v>0</v>
      </c>
      <c r="T228" s="4" t="str">
        <f t="shared" si="120"/>
        <v>A+J=</v>
      </c>
      <c r="U228" s="29">
        <f t="shared" si="121"/>
        <v>45824</v>
      </c>
      <c r="V228" s="3"/>
      <c r="W228" s="3"/>
      <c r="X228" s="140">
        <f>[2]Plan1!$A298</f>
        <v>45907</v>
      </c>
      <c r="Y228" s="132" t="str">
        <f>[2]Plan1!$C298</f>
        <v>Independência do Brasil</v>
      </c>
      <c r="Z228" s="123"/>
      <c r="AA228" s="1"/>
      <c r="AB228" s="3"/>
      <c r="AC228" s="121"/>
      <c r="AD228" s="121"/>
      <c r="AE228" s="12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15">
        <f t="shared" si="104"/>
        <v>45051</v>
      </c>
      <c r="B229" s="116">
        <f t="shared" ca="1" si="107"/>
        <v>1139.7968289999999</v>
      </c>
      <c r="C229" s="14">
        <f t="shared" si="108"/>
        <v>1000</v>
      </c>
      <c r="D229" s="95">
        <f t="shared" si="105"/>
        <v>45044</v>
      </c>
      <c r="E229" s="93">
        <f ca="1">IF(D229&lt;$B$1,VLOOKUP(D229,[1]DI!$A$4:$B$15000,2,FALSE),0)</f>
        <v>0.13650000000000001</v>
      </c>
      <c r="F229" s="14">
        <f t="shared" ca="1" si="109"/>
        <v>1.00050788</v>
      </c>
      <c r="G229" s="14">
        <f ca="1">(TRUNC(PRODUCT($F$12:$F228),16))</f>
        <v>1.1158170755824901</v>
      </c>
      <c r="H229" s="14">
        <f t="shared" si="110"/>
        <v>1</v>
      </c>
      <c r="I229" s="14">
        <f t="shared" ca="1" si="111"/>
        <v>1.11581708</v>
      </c>
      <c r="J229" s="13">
        <f t="shared" si="106"/>
        <v>2.5000000000000001E-2</v>
      </c>
      <c r="K229" s="29">
        <f t="shared" si="112"/>
        <v>44735</v>
      </c>
      <c r="L229" s="2">
        <f t="shared" si="113"/>
        <v>217</v>
      </c>
      <c r="M229" s="17">
        <f t="shared" si="114"/>
        <v>217</v>
      </c>
      <c r="N229" s="12">
        <f t="shared" si="115"/>
        <v>1.0214907529999999</v>
      </c>
      <c r="O229" s="12">
        <f t="shared" ca="1" si="116"/>
        <v>1.139796829</v>
      </c>
      <c r="P229" s="17">
        <f t="shared" si="117"/>
        <v>0</v>
      </c>
      <c r="Q229" s="14">
        <f t="shared" ca="1" si="118"/>
        <v>139.796829</v>
      </c>
      <c r="R229" s="20">
        <f t="shared" si="103"/>
        <v>0</v>
      </c>
      <c r="S229" s="14">
        <f t="shared" si="119"/>
        <v>0</v>
      </c>
      <c r="T229" s="4" t="str">
        <f t="shared" si="120"/>
        <v>A+J=</v>
      </c>
      <c r="U229" s="29">
        <f t="shared" si="121"/>
        <v>45824</v>
      </c>
      <c r="V229" s="3"/>
      <c r="W229" s="3"/>
      <c r="X229" s="140">
        <f>[2]Plan1!$A299</f>
        <v>45942</v>
      </c>
      <c r="Y229" s="132" t="str">
        <f>[2]Plan1!$C299</f>
        <v>Nossa Sr.a Aparecida - Padroeira do Brasil</v>
      </c>
      <c r="Z229" s="123"/>
      <c r="AA229" s="1"/>
      <c r="AB229" s="3"/>
      <c r="AC229" s="121"/>
      <c r="AD229" s="121"/>
      <c r="AE229" s="12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15">
        <f t="shared" si="104"/>
        <v>45054</v>
      </c>
      <c r="B230" s="116">
        <f t="shared" ca="1" si="107"/>
        <v>1140.487455</v>
      </c>
      <c r="C230" s="14">
        <f t="shared" si="108"/>
        <v>1000</v>
      </c>
      <c r="D230" s="95">
        <f t="shared" si="105"/>
        <v>45048</v>
      </c>
      <c r="E230" s="93">
        <f ca="1">IF(D230&lt;$B$1,VLOOKUP(D230,[1]DI!$A$4:$B$15000,2,FALSE),0)</f>
        <v>0.13650000000000001</v>
      </c>
      <c r="F230" s="14">
        <f t="shared" ca="1" si="109"/>
        <v>1.00050788</v>
      </c>
      <c r="G230" s="14">
        <f ca="1">(TRUNC(PRODUCT($F$12:$F229),16))</f>
        <v>1.11638377675884</v>
      </c>
      <c r="H230" s="14">
        <f t="shared" si="110"/>
        <v>1</v>
      </c>
      <c r="I230" s="14">
        <f t="shared" ca="1" si="111"/>
        <v>1.11638378</v>
      </c>
      <c r="J230" s="13">
        <f t="shared" si="106"/>
        <v>2.5000000000000001E-2</v>
      </c>
      <c r="K230" s="29">
        <f t="shared" si="112"/>
        <v>44735</v>
      </c>
      <c r="L230" s="2">
        <f t="shared" si="113"/>
        <v>218</v>
      </c>
      <c r="M230" s="17">
        <f t="shared" si="114"/>
        <v>218</v>
      </c>
      <c r="N230" s="12">
        <f t="shared" si="115"/>
        <v>1.0215908499999999</v>
      </c>
      <c r="O230" s="12">
        <f t="shared" ca="1" si="116"/>
        <v>1.1404874549999999</v>
      </c>
      <c r="P230" s="17">
        <f t="shared" si="117"/>
        <v>0</v>
      </c>
      <c r="Q230" s="14">
        <f t="shared" ca="1" si="118"/>
        <v>140.48745500000001</v>
      </c>
      <c r="R230" s="20">
        <f t="shared" si="103"/>
        <v>0</v>
      </c>
      <c r="S230" s="14">
        <f t="shared" si="119"/>
        <v>0</v>
      </c>
      <c r="T230" s="4" t="str">
        <f t="shared" si="120"/>
        <v>A+J=</v>
      </c>
      <c r="U230" s="29">
        <f t="shared" si="121"/>
        <v>45824</v>
      </c>
      <c r="V230" s="3"/>
      <c r="W230" s="3"/>
      <c r="X230" s="140">
        <f>[2]Plan1!$A300</f>
        <v>45963</v>
      </c>
      <c r="Y230" s="132" t="str">
        <f>[2]Plan1!$C300</f>
        <v>Finados</v>
      </c>
      <c r="Z230" s="123"/>
      <c r="AA230" s="1"/>
      <c r="AB230" s="3"/>
      <c r="AC230" s="121"/>
      <c r="AD230" s="121"/>
      <c r="AE230" s="12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15">
        <f t="shared" si="104"/>
        <v>45055</v>
      </c>
      <c r="B231" s="116">
        <f t="shared" ca="1" si="107"/>
        <v>1141.178502</v>
      </c>
      <c r="C231" s="14">
        <f t="shared" si="108"/>
        <v>1000</v>
      </c>
      <c r="D231" s="95">
        <f t="shared" si="105"/>
        <v>45049</v>
      </c>
      <c r="E231" s="93">
        <f ca="1">IF(D231&lt;$B$1,VLOOKUP(D231,[1]DI!$A$4:$B$15000,2,FALSE),0)</f>
        <v>0.13650000000000001</v>
      </c>
      <c r="F231" s="14">
        <f t="shared" ca="1" si="109"/>
        <v>1.00050788</v>
      </c>
      <c r="G231" s="14">
        <f ca="1">(TRUNC(PRODUCT($F$12:$F230),16))</f>
        <v>1.11695076575138</v>
      </c>
      <c r="H231" s="14">
        <f t="shared" si="110"/>
        <v>1</v>
      </c>
      <c r="I231" s="14">
        <f t="shared" ca="1" si="111"/>
        <v>1.1169507700000001</v>
      </c>
      <c r="J231" s="13">
        <f t="shared" si="106"/>
        <v>2.5000000000000001E-2</v>
      </c>
      <c r="K231" s="29">
        <f t="shared" si="112"/>
        <v>44735</v>
      </c>
      <c r="L231" s="2">
        <f t="shared" si="113"/>
        <v>219</v>
      </c>
      <c r="M231" s="17">
        <f t="shared" si="114"/>
        <v>219</v>
      </c>
      <c r="N231" s="12">
        <f t="shared" si="115"/>
        <v>1.021690958</v>
      </c>
      <c r="O231" s="12">
        <f t="shared" ca="1" si="116"/>
        <v>1.141178502</v>
      </c>
      <c r="P231" s="17">
        <f t="shared" si="117"/>
        <v>0</v>
      </c>
      <c r="Q231" s="14">
        <f t="shared" ca="1" si="118"/>
        <v>141.17850200000001</v>
      </c>
      <c r="R231" s="20">
        <f t="shared" si="103"/>
        <v>0</v>
      </c>
      <c r="S231" s="14">
        <f t="shared" si="119"/>
        <v>0</v>
      </c>
      <c r="T231" s="4" t="str">
        <f t="shared" si="120"/>
        <v>A+J=</v>
      </c>
      <c r="U231" s="29">
        <f t="shared" si="121"/>
        <v>45824</v>
      </c>
      <c r="V231" s="3"/>
      <c r="W231" s="3"/>
      <c r="X231" s="140">
        <f>[2]Plan1!$A301</f>
        <v>45976</v>
      </c>
      <c r="Y231" s="132" t="str">
        <f>[2]Plan1!$C301</f>
        <v>Proclamação da República</v>
      </c>
      <c r="Z231" s="123"/>
      <c r="AA231" s="1"/>
      <c r="AB231" s="3"/>
      <c r="AC231" s="121"/>
      <c r="AD231" s="121"/>
      <c r="AE231" s="12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15">
        <f t="shared" si="104"/>
        <v>45056</v>
      </c>
      <c r="B232" s="116">
        <f t="shared" ca="1" si="107"/>
        <v>1141.869958</v>
      </c>
      <c r="C232" s="14">
        <f t="shared" si="108"/>
        <v>1000</v>
      </c>
      <c r="D232" s="95">
        <f t="shared" si="105"/>
        <v>45050</v>
      </c>
      <c r="E232" s="93">
        <f ca="1">IF(D232&lt;$B$1,VLOOKUP(D232,[1]DI!$A$4:$B$15000,2,FALSE),0)</f>
        <v>0.13650000000000001</v>
      </c>
      <c r="F232" s="14">
        <f t="shared" ca="1" si="109"/>
        <v>1.00050788</v>
      </c>
      <c r="G232" s="14">
        <f ca="1">(TRUNC(PRODUCT($F$12:$F231),16))</f>
        <v>1.1175180427062901</v>
      </c>
      <c r="H232" s="14">
        <f t="shared" si="110"/>
        <v>1</v>
      </c>
      <c r="I232" s="14">
        <f t="shared" ca="1" si="111"/>
        <v>1.11751804</v>
      </c>
      <c r="J232" s="13">
        <f t="shared" si="106"/>
        <v>2.5000000000000001E-2</v>
      </c>
      <c r="K232" s="29">
        <f t="shared" si="112"/>
        <v>44735</v>
      </c>
      <c r="L232" s="2">
        <f t="shared" si="113"/>
        <v>220</v>
      </c>
      <c r="M232" s="17">
        <f t="shared" si="114"/>
        <v>220</v>
      </c>
      <c r="N232" s="12">
        <f t="shared" si="115"/>
        <v>1.021791074</v>
      </c>
      <c r="O232" s="12">
        <f t="shared" ca="1" si="116"/>
        <v>1.141869958</v>
      </c>
      <c r="P232" s="17">
        <f t="shared" si="117"/>
        <v>0</v>
      </c>
      <c r="Q232" s="14">
        <f t="shared" ca="1" si="118"/>
        <v>141.869958</v>
      </c>
      <c r="R232" s="20">
        <f t="shared" si="103"/>
        <v>0</v>
      </c>
      <c r="S232" s="14">
        <f t="shared" si="119"/>
        <v>0</v>
      </c>
      <c r="T232" s="4" t="str">
        <f t="shared" si="120"/>
        <v>A+J=</v>
      </c>
      <c r="U232" s="29">
        <f t="shared" si="121"/>
        <v>45824</v>
      </c>
      <c r="V232" s="3"/>
      <c r="W232" s="3"/>
      <c r="X232" s="140">
        <f>[2]Plan1!$A302</f>
        <v>45981</v>
      </c>
      <c r="Y232" s="132" t="str">
        <f>[2]Plan1!$C302</f>
        <v>Dia Nacional de Zumbi e da Consciência Negra</v>
      </c>
      <c r="Z232" s="123"/>
      <c r="AA232" s="1"/>
      <c r="AB232" s="3"/>
      <c r="AC232" s="121"/>
      <c r="AD232" s="121"/>
      <c r="AE232" s="12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15">
        <f t="shared" si="104"/>
        <v>45057</v>
      </c>
      <c r="B233" s="116">
        <f t="shared" ca="1" si="107"/>
        <v>1142.5618469999999</v>
      </c>
      <c r="C233" s="14">
        <f t="shared" si="108"/>
        <v>1000</v>
      </c>
      <c r="D233" s="95">
        <f t="shared" si="105"/>
        <v>45051</v>
      </c>
      <c r="E233" s="93">
        <f ca="1">IF(D233&lt;$B$1,VLOOKUP(D233,[1]DI!$A$4:$B$15000,2,FALSE),0)</f>
        <v>0.13650000000000001</v>
      </c>
      <c r="F233" s="14">
        <f t="shared" ca="1" si="109"/>
        <v>1.00050788</v>
      </c>
      <c r="G233" s="14">
        <f ca="1">(TRUNC(PRODUCT($F$12:$F232),16))</f>
        <v>1.11808560776982</v>
      </c>
      <c r="H233" s="14">
        <f t="shared" si="110"/>
        <v>1</v>
      </c>
      <c r="I233" s="14">
        <f t="shared" ca="1" si="111"/>
        <v>1.1180856100000001</v>
      </c>
      <c r="J233" s="13">
        <f t="shared" si="106"/>
        <v>2.5000000000000001E-2</v>
      </c>
      <c r="K233" s="29">
        <f t="shared" si="112"/>
        <v>44735</v>
      </c>
      <c r="L233" s="2">
        <f t="shared" si="113"/>
        <v>221</v>
      </c>
      <c r="M233" s="17">
        <f t="shared" si="114"/>
        <v>221</v>
      </c>
      <c r="N233" s="12">
        <f t="shared" si="115"/>
        <v>1.0218912010000001</v>
      </c>
      <c r="O233" s="12">
        <f t="shared" ca="1" si="116"/>
        <v>1.1425618470000001</v>
      </c>
      <c r="P233" s="17">
        <f t="shared" si="117"/>
        <v>0</v>
      </c>
      <c r="Q233" s="14">
        <f t="shared" ca="1" si="118"/>
        <v>142.561847</v>
      </c>
      <c r="R233" s="20">
        <f t="shared" si="103"/>
        <v>0</v>
      </c>
      <c r="S233" s="14">
        <f t="shared" si="119"/>
        <v>0</v>
      </c>
      <c r="T233" s="4" t="str">
        <f t="shared" si="120"/>
        <v>A+J=</v>
      </c>
      <c r="U233" s="29">
        <f t="shared" si="121"/>
        <v>45824</v>
      </c>
      <c r="V233" s="3"/>
      <c r="W233" s="3"/>
      <c r="X233" s="140">
        <f>[2]Plan1!$A303</f>
        <v>46016</v>
      </c>
      <c r="Y233" s="132" t="str">
        <f>[2]Plan1!$C303</f>
        <v>Natal</v>
      </c>
      <c r="Z233" s="123"/>
      <c r="AA233" s="1"/>
      <c r="AB233" s="3"/>
      <c r="AC233" s="121"/>
      <c r="AD233" s="121"/>
      <c r="AE233" s="12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15">
        <f t="shared" si="104"/>
        <v>45058</v>
      </c>
      <c r="B234" s="116">
        <f t="shared" ca="1" si="107"/>
        <v>1143.254146</v>
      </c>
      <c r="C234" s="14">
        <f t="shared" si="108"/>
        <v>1000</v>
      </c>
      <c r="D234" s="95">
        <f t="shared" si="105"/>
        <v>45054</v>
      </c>
      <c r="E234" s="93">
        <f ca="1">IF(D234&lt;$B$1,VLOOKUP(D234,[1]DI!$A$4:$B$15000,2,FALSE),0)</f>
        <v>0.13650000000000001</v>
      </c>
      <c r="F234" s="14">
        <f t="shared" ca="1" si="109"/>
        <v>1.00050788</v>
      </c>
      <c r="G234" s="14">
        <f ca="1">(TRUNC(PRODUCT($F$12:$F233),16))</f>
        <v>1.1186534610882899</v>
      </c>
      <c r="H234" s="14">
        <f t="shared" si="110"/>
        <v>1</v>
      </c>
      <c r="I234" s="14">
        <f t="shared" ca="1" si="111"/>
        <v>1.11865346</v>
      </c>
      <c r="J234" s="13">
        <f t="shared" si="106"/>
        <v>2.5000000000000001E-2</v>
      </c>
      <c r="K234" s="29">
        <f t="shared" si="112"/>
        <v>44735</v>
      </c>
      <c r="L234" s="2">
        <f t="shared" si="113"/>
        <v>222</v>
      </c>
      <c r="M234" s="17">
        <f t="shared" si="114"/>
        <v>222</v>
      </c>
      <c r="N234" s="12">
        <f t="shared" si="115"/>
        <v>1.0219913380000001</v>
      </c>
      <c r="O234" s="12">
        <f t="shared" ca="1" si="116"/>
        <v>1.1432541460000001</v>
      </c>
      <c r="P234" s="17">
        <f t="shared" si="117"/>
        <v>0</v>
      </c>
      <c r="Q234" s="14">
        <f t="shared" ca="1" si="118"/>
        <v>143.25414599999999</v>
      </c>
      <c r="R234" s="20">
        <f t="shared" si="103"/>
        <v>0</v>
      </c>
      <c r="S234" s="14">
        <f t="shared" si="119"/>
        <v>0</v>
      </c>
      <c r="T234" s="4" t="str">
        <f t="shared" si="120"/>
        <v>A+J=</v>
      </c>
      <c r="U234" s="29">
        <f t="shared" si="121"/>
        <v>45824</v>
      </c>
      <c r="V234" s="3"/>
      <c r="W234" s="3"/>
      <c r="X234" s="140">
        <f>[2]Plan1!$A304</f>
        <v>46023</v>
      </c>
      <c r="Y234" s="132" t="str">
        <f>[2]Plan1!$C304</f>
        <v>Confraternização Universal</v>
      </c>
      <c r="Z234" s="123"/>
      <c r="AA234" s="1"/>
      <c r="AB234" s="3"/>
      <c r="AC234" s="121"/>
      <c r="AD234" s="121"/>
      <c r="AE234" s="12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15">
        <f t="shared" si="104"/>
        <v>45061</v>
      </c>
      <c r="B235" s="116">
        <f t="shared" ca="1" si="107"/>
        <v>1143.946866</v>
      </c>
      <c r="C235" s="14">
        <f t="shared" si="108"/>
        <v>1000</v>
      </c>
      <c r="D235" s="95">
        <f t="shared" si="105"/>
        <v>45055</v>
      </c>
      <c r="E235" s="93">
        <f ca="1">IF(D235&lt;$B$1,VLOOKUP(D235,[1]DI!$A$4:$B$15000,2,FALSE),0)</f>
        <v>0.13650000000000001</v>
      </c>
      <c r="F235" s="14">
        <f t="shared" ca="1" si="109"/>
        <v>1.00050788</v>
      </c>
      <c r="G235" s="14">
        <f ca="1">(TRUNC(PRODUCT($F$12:$F234),16))</f>
        <v>1.1192216028081099</v>
      </c>
      <c r="H235" s="14">
        <f t="shared" si="110"/>
        <v>1</v>
      </c>
      <c r="I235" s="14">
        <f t="shared" ca="1" si="111"/>
        <v>1.1192215999999999</v>
      </c>
      <c r="J235" s="13">
        <f t="shared" si="106"/>
        <v>2.5000000000000001E-2</v>
      </c>
      <c r="K235" s="29">
        <f t="shared" si="112"/>
        <v>44735</v>
      </c>
      <c r="L235" s="2">
        <f t="shared" si="113"/>
        <v>223</v>
      </c>
      <c r="M235" s="17">
        <f t="shared" si="114"/>
        <v>223</v>
      </c>
      <c r="N235" s="12">
        <f t="shared" si="115"/>
        <v>1.0220914839999999</v>
      </c>
      <c r="O235" s="12">
        <f t="shared" ca="1" si="116"/>
        <v>1.1439468660000001</v>
      </c>
      <c r="P235" s="17">
        <f t="shared" si="117"/>
        <v>0</v>
      </c>
      <c r="Q235" s="14">
        <f t="shared" ca="1" si="118"/>
        <v>143.946866</v>
      </c>
      <c r="R235" s="20">
        <f t="shared" si="103"/>
        <v>0</v>
      </c>
      <c r="S235" s="14">
        <f t="shared" si="119"/>
        <v>0</v>
      </c>
      <c r="T235" s="4" t="str">
        <f t="shared" si="120"/>
        <v>A+J=</v>
      </c>
      <c r="U235" s="29">
        <f t="shared" si="121"/>
        <v>45824</v>
      </c>
      <c r="V235" s="3"/>
      <c r="W235" s="3"/>
      <c r="X235" s="140">
        <f>[2]Plan1!$A305</f>
        <v>46069</v>
      </c>
      <c r="Y235" s="132" t="str">
        <f>[2]Plan1!$C305</f>
        <v>Carnaval</v>
      </c>
      <c r="Z235" s="123"/>
      <c r="AA235" s="1"/>
      <c r="AB235" s="3"/>
      <c r="AC235" s="121"/>
      <c r="AD235" s="121"/>
      <c r="AE235" s="12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15">
        <f t="shared" si="104"/>
        <v>45062</v>
      </c>
      <c r="B236" s="116">
        <f t="shared" ca="1" si="107"/>
        <v>1144.640007</v>
      </c>
      <c r="C236" s="14">
        <f t="shared" si="108"/>
        <v>1000</v>
      </c>
      <c r="D236" s="95">
        <f t="shared" si="105"/>
        <v>45056</v>
      </c>
      <c r="E236" s="93">
        <f ca="1">IF(D236&lt;$B$1,VLOOKUP(D236,[1]DI!$A$4:$B$15000,2,FALSE),0)</f>
        <v>0.13650000000000001</v>
      </c>
      <c r="F236" s="14">
        <f t="shared" ca="1" si="109"/>
        <v>1.00050788</v>
      </c>
      <c r="G236" s="14">
        <f ca="1">(TRUNC(PRODUCT($F$12:$F235),16))</f>
        <v>1.11979003307575</v>
      </c>
      <c r="H236" s="14">
        <f t="shared" si="110"/>
        <v>1</v>
      </c>
      <c r="I236" s="14">
        <f t="shared" ca="1" si="111"/>
        <v>1.1197900300000001</v>
      </c>
      <c r="J236" s="13">
        <f t="shared" si="106"/>
        <v>2.5000000000000001E-2</v>
      </c>
      <c r="K236" s="29">
        <f t="shared" si="112"/>
        <v>44735</v>
      </c>
      <c r="L236" s="2">
        <f t="shared" si="113"/>
        <v>224</v>
      </c>
      <c r="M236" s="17">
        <f t="shared" si="114"/>
        <v>224</v>
      </c>
      <c r="N236" s="12">
        <f t="shared" si="115"/>
        <v>1.02219164</v>
      </c>
      <c r="O236" s="12">
        <f t="shared" ca="1" si="116"/>
        <v>1.144640007</v>
      </c>
      <c r="P236" s="17">
        <f t="shared" si="117"/>
        <v>0</v>
      </c>
      <c r="Q236" s="14">
        <f t="shared" ca="1" si="118"/>
        <v>144.640007</v>
      </c>
      <c r="R236" s="20">
        <f t="shared" si="103"/>
        <v>0</v>
      </c>
      <c r="S236" s="14">
        <f t="shared" si="119"/>
        <v>0</v>
      </c>
      <c r="T236" s="4" t="str">
        <f t="shared" si="120"/>
        <v>A+J=</v>
      </c>
      <c r="U236" s="29">
        <f t="shared" si="121"/>
        <v>45824</v>
      </c>
      <c r="V236" s="3"/>
      <c r="W236" s="3"/>
      <c r="X236" s="140">
        <f>[2]Plan1!$A306</f>
        <v>46070</v>
      </c>
      <c r="Y236" s="132" t="str">
        <f>[2]Plan1!$C306</f>
        <v>Carnaval</v>
      </c>
      <c r="Z236" s="123"/>
      <c r="AA236" s="1"/>
      <c r="AB236" s="3"/>
      <c r="AC236" s="121"/>
      <c r="AD236" s="121"/>
      <c r="AE236" s="12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15">
        <f t="shared" si="104"/>
        <v>45063</v>
      </c>
      <c r="B237" s="116">
        <f t="shared" ca="1" si="107"/>
        <v>1145.33357</v>
      </c>
      <c r="C237" s="14">
        <f t="shared" si="108"/>
        <v>1000</v>
      </c>
      <c r="D237" s="95">
        <f t="shared" si="105"/>
        <v>45057</v>
      </c>
      <c r="E237" s="93">
        <f ca="1">IF(D237&lt;$B$1,VLOOKUP(D237,[1]DI!$A$4:$B$15000,2,FALSE),0)</f>
        <v>0.13650000000000001</v>
      </c>
      <c r="F237" s="14">
        <f t="shared" ca="1" si="109"/>
        <v>1.00050788</v>
      </c>
      <c r="G237" s="14">
        <f ca="1">(TRUNC(PRODUCT($F$12:$F236),16))</f>
        <v>1.12035875203774</v>
      </c>
      <c r="H237" s="14">
        <f t="shared" si="110"/>
        <v>1</v>
      </c>
      <c r="I237" s="14">
        <f t="shared" ca="1" si="111"/>
        <v>1.1203587500000001</v>
      </c>
      <c r="J237" s="13">
        <f t="shared" si="106"/>
        <v>2.5000000000000001E-2</v>
      </c>
      <c r="K237" s="29">
        <f t="shared" si="112"/>
        <v>44735</v>
      </c>
      <c r="L237" s="2">
        <f t="shared" si="113"/>
        <v>225</v>
      </c>
      <c r="M237" s="17">
        <f t="shared" si="114"/>
        <v>225</v>
      </c>
      <c r="N237" s="12">
        <f t="shared" si="115"/>
        <v>1.0222918059999999</v>
      </c>
      <c r="O237" s="12">
        <f t="shared" ca="1" si="116"/>
        <v>1.14533357</v>
      </c>
      <c r="P237" s="17">
        <f t="shared" si="117"/>
        <v>0</v>
      </c>
      <c r="Q237" s="14">
        <f t="shared" ca="1" si="118"/>
        <v>145.33357000000001</v>
      </c>
      <c r="R237" s="20">
        <f t="shared" si="103"/>
        <v>0</v>
      </c>
      <c r="S237" s="14">
        <f t="shared" si="119"/>
        <v>0</v>
      </c>
      <c r="T237" s="4" t="str">
        <f t="shared" si="120"/>
        <v>A+J=</v>
      </c>
      <c r="U237" s="29">
        <f t="shared" si="121"/>
        <v>45824</v>
      </c>
      <c r="V237" s="3"/>
      <c r="W237" s="3"/>
      <c r="X237" s="140">
        <f>[2]Plan1!$A307</f>
        <v>46115</v>
      </c>
      <c r="Y237" s="132" t="str">
        <f>[2]Plan1!$C307</f>
        <v>Paixão de Cristo</v>
      </c>
      <c r="Z237" s="123"/>
      <c r="AA237" s="1"/>
      <c r="AB237" s="3"/>
      <c r="AC237" s="121"/>
      <c r="AD237" s="121"/>
      <c r="AE237" s="12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104"/>
        <v>45064</v>
      </c>
      <c r="B238" s="116">
        <f t="shared" ca="1" si="107"/>
        <v>1146.027554</v>
      </c>
      <c r="C238" s="14">
        <f t="shared" si="108"/>
        <v>1000</v>
      </c>
      <c r="D238" s="95">
        <f t="shared" si="105"/>
        <v>45058</v>
      </c>
      <c r="E238" s="93">
        <f ca="1">IF(D238&lt;$B$1,VLOOKUP(D238,[1]DI!$A$4:$B$15000,2,FALSE),0)</f>
        <v>0.13650000000000001</v>
      </c>
      <c r="F238" s="14">
        <f t="shared" ca="1" si="109"/>
        <v>1.00050788</v>
      </c>
      <c r="G238" s="14">
        <f ca="1">(TRUNC(PRODUCT($F$12:$F237),16))</f>
        <v>1.1209277598407299</v>
      </c>
      <c r="H238" s="14">
        <f t="shared" si="110"/>
        <v>1</v>
      </c>
      <c r="I238" s="14">
        <f t="shared" ca="1" si="111"/>
        <v>1.1209277600000001</v>
      </c>
      <c r="J238" s="13">
        <f t="shared" si="106"/>
        <v>2.5000000000000001E-2</v>
      </c>
      <c r="K238" s="29">
        <f t="shared" si="112"/>
        <v>44735</v>
      </c>
      <c r="L238" s="2">
        <f t="shared" si="113"/>
        <v>226</v>
      </c>
      <c r="M238" s="17">
        <f t="shared" si="114"/>
        <v>226</v>
      </c>
      <c r="N238" s="12">
        <f t="shared" si="115"/>
        <v>1.022391982</v>
      </c>
      <c r="O238" s="12">
        <f t="shared" ca="1" si="116"/>
        <v>1.146027554</v>
      </c>
      <c r="P238" s="17">
        <f t="shared" si="117"/>
        <v>0</v>
      </c>
      <c r="Q238" s="14">
        <f t="shared" ca="1" si="118"/>
        <v>146.02755400000001</v>
      </c>
      <c r="R238" s="20">
        <f t="shared" si="103"/>
        <v>0</v>
      </c>
      <c r="S238" s="14">
        <f t="shared" si="119"/>
        <v>0</v>
      </c>
      <c r="T238" s="4" t="str">
        <f t="shared" si="120"/>
        <v>A+J=</v>
      </c>
      <c r="U238" s="29">
        <f t="shared" si="121"/>
        <v>45824</v>
      </c>
      <c r="V238" s="3"/>
      <c r="W238" s="3"/>
      <c r="X238" s="140">
        <f>[2]Plan1!$A308</f>
        <v>46133</v>
      </c>
      <c r="Y238" s="132" t="str">
        <f>[2]Plan1!$C308</f>
        <v>Tiradentes</v>
      </c>
      <c r="Z238" s="123"/>
      <c r="AA238" s="1"/>
      <c r="AB238" s="3"/>
      <c r="AC238" s="121"/>
      <c r="AD238" s="121"/>
      <c r="AE238" s="12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104"/>
        <v>45065</v>
      </c>
      <c r="B239" s="116">
        <f t="shared" ca="1" si="107"/>
        <v>1146.721959</v>
      </c>
      <c r="C239" s="14">
        <f t="shared" si="108"/>
        <v>1000</v>
      </c>
      <c r="D239" s="95">
        <f t="shared" si="105"/>
        <v>45061</v>
      </c>
      <c r="E239" s="93">
        <f ca="1">IF(D239&lt;$B$1,VLOOKUP(D239,[1]DI!$A$4:$B$15000,2,FALSE),0)</f>
        <v>0.13650000000000001</v>
      </c>
      <c r="F239" s="14">
        <f t="shared" ca="1" si="109"/>
        <v>1.00050788</v>
      </c>
      <c r="G239" s="14">
        <f ca="1">(TRUNC(PRODUCT($F$12:$F238),16))</f>
        <v>1.1214970566314</v>
      </c>
      <c r="H239" s="14">
        <f t="shared" si="110"/>
        <v>1</v>
      </c>
      <c r="I239" s="14">
        <f t="shared" ca="1" si="111"/>
        <v>1.12149706</v>
      </c>
      <c r="J239" s="13">
        <f t="shared" si="106"/>
        <v>2.5000000000000001E-2</v>
      </c>
      <c r="K239" s="29">
        <f t="shared" si="112"/>
        <v>44735</v>
      </c>
      <c r="L239" s="2">
        <f t="shared" si="113"/>
        <v>227</v>
      </c>
      <c r="M239" s="17">
        <f t="shared" si="114"/>
        <v>227</v>
      </c>
      <c r="N239" s="12">
        <f t="shared" si="115"/>
        <v>1.022492167</v>
      </c>
      <c r="O239" s="12">
        <f t="shared" ca="1" si="116"/>
        <v>1.146721959</v>
      </c>
      <c r="P239" s="17">
        <f t="shared" si="117"/>
        <v>0</v>
      </c>
      <c r="Q239" s="14">
        <f t="shared" ca="1" si="118"/>
        <v>146.721959</v>
      </c>
      <c r="R239" s="20">
        <f t="shared" si="103"/>
        <v>0</v>
      </c>
      <c r="S239" s="14">
        <f t="shared" si="119"/>
        <v>0</v>
      </c>
      <c r="T239" s="4" t="str">
        <f t="shared" si="120"/>
        <v>A+J=</v>
      </c>
      <c r="U239" s="29">
        <f t="shared" si="121"/>
        <v>45824</v>
      </c>
      <c r="V239" s="3"/>
      <c r="W239" s="3"/>
      <c r="X239" s="140">
        <f>[2]Plan1!$A309</f>
        <v>46143</v>
      </c>
      <c r="Y239" s="132" t="str">
        <f>[2]Plan1!$C309</f>
        <v>Dia do Trabalho</v>
      </c>
      <c r="Z239" s="123"/>
      <c r="AA239" s="1"/>
      <c r="AB239" s="3"/>
      <c r="AC239" s="121"/>
      <c r="AD239" s="121"/>
      <c r="AE239" s="12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104"/>
        <v>45068</v>
      </c>
      <c r="B240" s="116">
        <f t="shared" ca="1" si="107"/>
        <v>1147.4167769999999</v>
      </c>
      <c r="C240" s="14">
        <f t="shared" si="108"/>
        <v>1000</v>
      </c>
      <c r="D240" s="95">
        <f t="shared" si="105"/>
        <v>45062</v>
      </c>
      <c r="E240" s="93">
        <f ca="1">IF(D240&lt;$B$1,VLOOKUP(D240,[1]DI!$A$4:$B$15000,2,FALSE),0)</f>
        <v>0.13650000000000001</v>
      </c>
      <c r="F240" s="14">
        <f t="shared" ca="1" si="109"/>
        <v>1.00050788</v>
      </c>
      <c r="G240" s="14">
        <f ca="1">(TRUNC(PRODUCT($F$12:$F239),16))</f>
        <v>1.12206664255652</v>
      </c>
      <c r="H240" s="14">
        <f t="shared" si="110"/>
        <v>1</v>
      </c>
      <c r="I240" s="14">
        <f t="shared" ca="1" si="111"/>
        <v>1.1220666399999999</v>
      </c>
      <c r="J240" s="13">
        <f t="shared" si="106"/>
        <v>2.5000000000000001E-2</v>
      </c>
      <c r="K240" s="29">
        <f t="shared" si="112"/>
        <v>44735</v>
      </c>
      <c r="L240" s="2">
        <f t="shared" si="113"/>
        <v>228</v>
      </c>
      <c r="M240" s="17">
        <f t="shared" si="114"/>
        <v>228</v>
      </c>
      <c r="N240" s="12">
        <f t="shared" si="115"/>
        <v>1.022592363</v>
      </c>
      <c r="O240" s="12">
        <f t="shared" ca="1" si="116"/>
        <v>1.1474167770000001</v>
      </c>
      <c r="P240" s="17">
        <f t="shared" si="117"/>
        <v>0</v>
      </c>
      <c r="Q240" s="14">
        <f t="shared" ca="1" si="118"/>
        <v>147.416777</v>
      </c>
      <c r="R240" s="20">
        <f t="shared" si="103"/>
        <v>0</v>
      </c>
      <c r="S240" s="14">
        <f t="shared" si="119"/>
        <v>0</v>
      </c>
      <c r="T240" s="4" t="str">
        <f t="shared" si="120"/>
        <v>A+J=</v>
      </c>
      <c r="U240" s="29">
        <f t="shared" si="121"/>
        <v>45824</v>
      </c>
      <c r="V240" s="3"/>
      <c r="W240" s="3"/>
      <c r="X240" s="140">
        <f>[2]Plan1!$A310</f>
        <v>46177</v>
      </c>
      <c r="Y240" s="132" t="str">
        <f>[2]Plan1!$C310</f>
        <v>Corpus Christi</v>
      </c>
      <c r="Z240" s="123"/>
      <c r="AA240" s="1"/>
      <c r="AB240" s="3"/>
      <c r="AC240" s="121"/>
      <c r="AD240" s="121"/>
      <c r="AE240" s="12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104"/>
        <v>45069</v>
      </c>
      <c r="B241" s="116">
        <f t="shared" ca="1" si="107"/>
        <v>1148.112026</v>
      </c>
      <c r="C241" s="14">
        <f t="shared" si="108"/>
        <v>1000</v>
      </c>
      <c r="D241" s="95">
        <f t="shared" si="105"/>
        <v>45063</v>
      </c>
      <c r="E241" s="93">
        <f ca="1">IF(D241&lt;$B$1,VLOOKUP(D241,[1]DI!$A$4:$B$15000,2,FALSE),0)</f>
        <v>0.13650000000000001</v>
      </c>
      <c r="F241" s="14">
        <f t="shared" ca="1" si="109"/>
        <v>1.00050788</v>
      </c>
      <c r="G241" s="14">
        <f ca="1">(TRUNC(PRODUCT($F$12:$F240),16))</f>
        <v>1.12263651776294</v>
      </c>
      <c r="H241" s="14">
        <f t="shared" si="110"/>
        <v>1</v>
      </c>
      <c r="I241" s="14">
        <f t="shared" ca="1" si="111"/>
        <v>1.1226365199999999</v>
      </c>
      <c r="J241" s="13">
        <f t="shared" si="106"/>
        <v>2.5000000000000001E-2</v>
      </c>
      <c r="K241" s="29">
        <f t="shared" si="112"/>
        <v>44735</v>
      </c>
      <c r="L241" s="2">
        <f t="shared" si="113"/>
        <v>229</v>
      </c>
      <c r="M241" s="17">
        <f t="shared" si="114"/>
        <v>229</v>
      </c>
      <c r="N241" s="12">
        <f t="shared" si="115"/>
        <v>1.0226925680000001</v>
      </c>
      <c r="O241" s="12">
        <f t="shared" ca="1" si="116"/>
        <v>1.148112026</v>
      </c>
      <c r="P241" s="17">
        <f t="shared" si="117"/>
        <v>0</v>
      </c>
      <c r="Q241" s="14">
        <f t="shared" ca="1" si="118"/>
        <v>148.11202599999999</v>
      </c>
      <c r="R241" s="20">
        <f t="shared" si="103"/>
        <v>0</v>
      </c>
      <c r="S241" s="14">
        <f t="shared" si="119"/>
        <v>0</v>
      </c>
      <c r="T241" s="4" t="str">
        <f t="shared" si="120"/>
        <v>A+J=</v>
      </c>
      <c r="U241" s="29">
        <f t="shared" si="121"/>
        <v>45824</v>
      </c>
      <c r="V241" s="3"/>
      <c r="W241" s="3"/>
      <c r="X241" s="140">
        <f>[2]Plan1!$A311</f>
        <v>46272</v>
      </c>
      <c r="Y241" s="132" t="str">
        <f>[2]Plan1!$C311</f>
        <v>Independência do Brasil</v>
      </c>
      <c r="Z241" s="123"/>
      <c r="AA241" s="1"/>
      <c r="AB241" s="3"/>
      <c r="AC241" s="121"/>
      <c r="AD241" s="121"/>
      <c r="AE241" s="12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104"/>
        <v>45070</v>
      </c>
      <c r="B242" s="116">
        <f t="shared" ca="1" si="107"/>
        <v>1148.8076860000001</v>
      </c>
      <c r="C242" s="14">
        <f t="shared" si="108"/>
        <v>1000</v>
      </c>
      <c r="D242" s="95">
        <f t="shared" si="105"/>
        <v>45064</v>
      </c>
      <c r="E242" s="93">
        <f ca="1">IF(D242&lt;$B$1,VLOOKUP(D242,[1]DI!$A$4:$B$15000,2,FALSE),0)</f>
        <v>0.13650000000000001</v>
      </c>
      <c r="F242" s="14">
        <f t="shared" ca="1" si="109"/>
        <v>1.00050788</v>
      </c>
      <c r="G242" s="14">
        <f ca="1">(TRUNC(PRODUCT($F$12:$F241),16))</f>
        <v>1.1232066823975799</v>
      </c>
      <c r="H242" s="14">
        <f t="shared" si="110"/>
        <v>1</v>
      </c>
      <c r="I242" s="14">
        <f t="shared" ca="1" si="111"/>
        <v>1.12320668</v>
      </c>
      <c r="J242" s="13">
        <f t="shared" si="106"/>
        <v>2.5000000000000001E-2</v>
      </c>
      <c r="K242" s="29">
        <f t="shared" si="112"/>
        <v>44735</v>
      </c>
      <c r="L242" s="2">
        <f t="shared" si="113"/>
        <v>230</v>
      </c>
      <c r="M242" s="17">
        <f t="shared" si="114"/>
        <v>230</v>
      </c>
      <c r="N242" s="12">
        <f t="shared" si="115"/>
        <v>1.0227927830000001</v>
      </c>
      <c r="O242" s="12">
        <f t="shared" ca="1" si="116"/>
        <v>1.1488076860000001</v>
      </c>
      <c r="P242" s="17">
        <f t="shared" si="117"/>
        <v>0</v>
      </c>
      <c r="Q242" s="14">
        <f t="shared" ca="1" si="118"/>
        <v>148.80768599999999</v>
      </c>
      <c r="R242" s="20">
        <f t="shared" si="103"/>
        <v>0</v>
      </c>
      <c r="S242" s="14">
        <f t="shared" si="119"/>
        <v>0</v>
      </c>
      <c r="T242" s="4" t="str">
        <f t="shared" si="120"/>
        <v>A+J=</v>
      </c>
      <c r="U242" s="29">
        <f t="shared" si="121"/>
        <v>45824</v>
      </c>
      <c r="V242" s="3"/>
      <c r="W242" s="3"/>
      <c r="X242" s="140">
        <f>[2]Plan1!$A312</f>
        <v>46307</v>
      </c>
      <c r="Y242" s="132" t="str">
        <f>[2]Plan1!$C312</f>
        <v>Nossa Sr.a Aparecida - Padroeira do Brasil</v>
      </c>
      <c r="Z242" s="123"/>
      <c r="AA242" s="1"/>
      <c r="AB242" s="3"/>
      <c r="AC242" s="121"/>
      <c r="AD242" s="121"/>
      <c r="AE242" s="12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104"/>
        <v>45071</v>
      </c>
      <c r="B243" s="116">
        <f t="shared" ca="1" si="107"/>
        <v>1149.5037790000001</v>
      </c>
      <c r="C243" s="14">
        <f t="shared" si="108"/>
        <v>1000</v>
      </c>
      <c r="D243" s="95">
        <f t="shared" si="105"/>
        <v>45065</v>
      </c>
      <c r="E243" s="93">
        <f ca="1">IF(D243&lt;$B$1,VLOOKUP(D243,[1]DI!$A$4:$B$15000,2,FALSE),0)</f>
        <v>0.13650000000000001</v>
      </c>
      <c r="F243" s="14">
        <f t="shared" ca="1" si="109"/>
        <v>1.00050788</v>
      </c>
      <c r="G243" s="14">
        <f ca="1">(TRUNC(PRODUCT($F$12:$F242),16))</f>
        <v>1.1237771366074401</v>
      </c>
      <c r="H243" s="14">
        <f t="shared" si="110"/>
        <v>1</v>
      </c>
      <c r="I243" s="14">
        <f t="shared" ca="1" si="111"/>
        <v>1.1237771400000001</v>
      </c>
      <c r="J243" s="13">
        <f t="shared" si="106"/>
        <v>2.5000000000000001E-2</v>
      </c>
      <c r="K243" s="29">
        <f t="shared" si="112"/>
        <v>44735</v>
      </c>
      <c r="L243" s="2">
        <f t="shared" si="113"/>
        <v>231</v>
      </c>
      <c r="M243" s="17">
        <f t="shared" si="114"/>
        <v>231</v>
      </c>
      <c r="N243" s="12">
        <f t="shared" si="115"/>
        <v>1.022893008</v>
      </c>
      <c r="O243" s="12">
        <f t="shared" ca="1" si="116"/>
        <v>1.149503779</v>
      </c>
      <c r="P243" s="17">
        <f t="shared" si="117"/>
        <v>0</v>
      </c>
      <c r="Q243" s="14">
        <f t="shared" ca="1" si="118"/>
        <v>149.50377900000001</v>
      </c>
      <c r="R243" s="20">
        <f t="shared" si="103"/>
        <v>0</v>
      </c>
      <c r="S243" s="14">
        <f t="shared" si="119"/>
        <v>0</v>
      </c>
      <c r="T243" s="4" t="str">
        <f t="shared" si="120"/>
        <v>A+J=</v>
      </c>
      <c r="U243" s="29">
        <f t="shared" si="121"/>
        <v>45824</v>
      </c>
      <c r="V243" s="3"/>
      <c r="W243" s="3"/>
      <c r="X243" s="140">
        <f>[2]Plan1!$A313</f>
        <v>46328</v>
      </c>
      <c r="Y243" s="132" t="str">
        <f>[2]Plan1!$C313</f>
        <v>Finados</v>
      </c>
      <c r="Z243" s="123"/>
      <c r="AA243" s="1"/>
      <c r="AB243" s="3"/>
      <c r="AC243" s="121"/>
      <c r="AD243" s="121"/>
      <c r="AE243" s="12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104"/>
        <v>45072</v>
      </c>
      <c r="B244" s="116">
        <f t="shared" ca="1" si="107"/>
        <v>1150.200284</v>
      </c>
      <c r="C244" s="14">
        <f t="shared" si="108"/>
        <v>1000</v>
      </c>
      <c r="D244" s="95">
        <f t="shared" si="105"/>
        <v>45068</v>
      </c>
      <c r="E244" s="93">
        <f ca="1">IF(D244&lt;$B$1,VLOOKUP(D244,[1]DI!$A$4:$B$15000,2,FALSE),0)</f>
        <v>0.13650000000000001</v>
      </c>
      <c r="F244" s="14">
        <f t="shared" ca="1" si="109"/>
        <v>1.00050788</v>
      </c>
      <c r="G244" s="14">
        <f ca="1">(TRUNC(PRODUCT($F$12:$F243),16))</f>
        <v>1.1243478805395799</v>
      </c>
      <c r="H244" s="14">
        <f t="shared" si="110"/>
        <v>1</v>
      </c>
      <c r="I244" s="14">
        <f t="shared" ca="1" si="111"/>
        <v>1.12434788</v>
      </c>
      <c r="J244" s="13">
        <f t="shared" si="106"/>
        <v>2.5000000000000001E-2</v>
      </c>
      <c r="K244" s="29">
        <f t="shared" si="112"/>
        <v>44735</v>
      </c>
      <c r="L244" s="2">
        <f t="shared" si="113"/>
        <v>232</v>
      </c>
      <c r="M244" s="17">
        <f t="shared" si="114"/>
        <v>232</v>
      </c>
      <c r="N244" s="12">
        <f t="shared" si="115"/>
        <v>1.0229932429999999</v>
      </c>
      <c r="O244" s="12">
        <f t="shared" ca="1" si="116"/>
        <v>1.1502002840000001</v>
      </c>
      <c r="P244" s="17">
        <f t="shared" si="117"/>
        <v>0</v>
      </c>
      <c r="Q244" s="14">
        <f t="shared" ca="1" si="118"/>
        <v>150.20028400000001</v>
      </c>
      <c r="R244" s="20">
        <f t="shared" si="103"/>
        <v>0</v>
      </c>
      <c r="S244" s="14">
        <f t="shared" si="119"/>
        <v>0</v>
      </c>
      <c r="T244" s="4" t="str">
        <f t="shared" si="120"/>
        <v>A+J=</v>
      </c>
      <c r="U244" s="29">
        <f t="shared" si="121"/>
        <v>45824</v>
      </c>
      <c r="V244" s="3"/>
      <c r="W244" s="3"/>
      <c r="X244" s="140">
        <f>[2]Plan1!$A314</f>
        <v>46341</v>
      </c>
      <c r="Y244" s="132" t="str">
        <f>[2]Plan1!$C314</f>
        <v>Proclamação da República</v>
      </c>
      <c r="Z244" s="123"/>
      <c r="AA244" s="1"/>
      <c r="AB244" s="3"/>
      <c r="AC244" s="121"/>
      <c r="AD244" s="121"/>
      <c r="AE244" s="12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104"/>
        <v>45075</v>
      </c>
      <c r="B245" s="116">
        <f t="shared" ca="1" si="107"/>
        <v>1150.8972100000001</v>
      </c>
      <c r="C245" s="14">
        <f t="shared" si="108"/>
        <v>1000</v>
      </c>
      <c r="D245" s="95">
        <f t="shared" si="105"/>
        <v>45069</v>
      </c>
      <c r="E245" s="93">
        <f ca="1">IF(D245&lt;$B$1,VLOOKUP(D245,[1]DI!$A$4:$B$15000,2,FALSE),0)</f>
        <v>0.13650000000000001</v>
      </c>
      <c r="F245" s="14">
        <f t="shared" ca="1" si="109"/>
        <v>1.00050788</v>
      </c>
      <c r="G245" s="14">
        <f ca="1">(TRUNC(PRODUCT($F$12:$F244),16))</f>
        <v>1.12491891434115</v>
      </c>
      <c r="H245" s="14">
        <f t="shared" si="110"/>
        <v>1</v>
      </c>
      <c r="I245" s="14">
        <f t="shared" ca="1" si="111"/>
        <v>1.1249189100000001</v>
      </c>
      <c r="J245" s="13">
        <f t="shared" si="106"/>
        <v>2.5000000000000001E-2</v>
      </c>
      <c r="K245" s="29">
        <f t="shared" si="112"/>
        <v>44735</v>
      </c>
      <c r="L245" s="2">
        <f t="shared" si="113"/>
        <v>233</v>
      </c>
      <c r="M245" s="17">
        <f t="shared" si="114"/>
        <v>233</v>
      </c>
      <c r="N245" s="12">
        <f t="shared" si="115"/>
        <v>1.0230934869999999</v>
      </c>
      <c r="O245" s="12">
        <f t="shared" ca="1" si="116"/>
        <v>1.1508972099999999</v>
      </c>
      <c r="P245" s="17">
        <f t="shared" si="117"/>
        <v>0</v>
      </c>
      <c r="Q245" s="14">
        <f t="shared" ca="1" si="118"/>
        <v>150.89721</v>
      </c>
      <c r="R245" s="20">
        <f t="shared" si="103"/>
        <v>0</v>
      </c>
      <c r="S245" s="14">
        <f t="shared" si="119"/>
        <v>0</v>
      </c>
      <c r="T245" s="4" t="str">
        <f t="shared" si="120"/>
        <v>A+J=</v>
      </c>
      <c r="U245" s="29">
        <f t="shared" si="121"/>
        <v>45824</v>
      </c>
      <c r="V245" s="3"/>
      <c r="W245" s="3"/>
      <c r="X245" s="140">
        <f>[2]Plan1!$A315</f>
        <v>46346</v>
      </c>
      <c r="Y245" s="132" t="str">
        <f>[2]Plan1!$C315</f>
        <v>Dia Nacional de Zumbi e da Consciência Negra</v>
      </c>
      <c r="Z245" s="123"/>
      <c r="AA245" s="1"/>
      <c r="AB245" s="3"/>
      <c r="AC245" s="121"/>
      <c r="AD245" s="121"/>
      <c r="AE245" s="12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104"/>
        <v>45076</v>
      </c>
      <c r="B246" s="116">
        <f t="shared" ca="1" si="107"/>
        <v>1151.5945690000001</v>
      </c>
      <c r="C246" s="14">
        <f t="shared" si="108"/>
        <v>1000</v>
      </c>
      <c r="D246" s="95">
        <f t="shared" si="105"/>
        <v>45070</v>
      </c>
      <c r="E246" s="93">
        <f ca="1">IF(D246&lt;$B$1,VLOOKUP(D246,[1]DI!$A$4:$B$15000,2,FALSE),0)</f>
        <v>0.13650000000000001</v>
      </c>
      <c r="F246" s="14">
        <f t="shared" ca="1" si="109"/>
        <v>1.00050788</v>
      </c>
      <c r="G246" s="14">
        <f ca="1">(TRUNC(PRODUCT($F$12:$F245),16))</f>
        <v>1.1254902381593599</v>
      </c>
      <c r="H246" s="14">
        <f t="shared" si="110"/>
        <v>1</v>
      </c>
      <c r="I246" s="14">
        <f t="shared" ca="1" si="111"/>
        <v>1.12549024</v>
      </c>
      <c r="J246" s="13">
        <f t="shared" si="106"/>
        <v>2.5000000000000001E-2</v>
      </c>
      <c r="K246" s="29">
        <f t="shared" si="112"/>
        <v>44735</v>
      </c>
      <c r="L246" s="2">
        <f t="shared" si="113"/>
        <v>234</v>
      </c>
      <c r="M246" s="17">
        <f t="shared" si="114"/>
        <v>234</v>
      </c>
      <c r="N246" s="12">
        <f t="shared" si="115"/>
        <v>1.023193741</v>
      </c>
      <c r="O246" s="12">
        <f t="shared" ca="1" si="116"/>
        <v>1.151594569</v>
      </c>
      <c r="P246" s="17">
        <f t="shared" si="117"/>
        <v>0</v>
      </c>
      <c r="Q246" s="14">
        <f t="shared" ca="1" si="118"/>
        <v>151.59456900000001</v>
      </c>
      <c r="R246" s="20">
        <f t="shared" si="103"/>
        <v>0</v>
      </c>
      <c r="S246" s="14">
        <f t="shared" si="119"/>
        <v>0</v>
      </c>
      <c r="T246" s="4" t="str">
        <f t="shared" si="120"/>
        <v>A+J=</v>
      </c>
      <c r="U246" s="29">
        <f t="shared" si="121"/>
        <v>45824</v>
      </c>
      <c r="V246" s="3"/>
      <c r="W246" s="3"/>
      <c r="X246" s="140">
        <f>[2]Plan1!$A316</f>
        <v>46381</v>
      </c>
      <c r="Y246" s="132" t="str">
        <f>[2]Plan1!$C316</f>
        <v>Natal</v>
      </c>
      <c r="Z246" s="123"/>
      <c r="AA246" s="1"/>
      <c r="AB246" s="3"/>
      <c r="AC246" s="121"/>
      <c r="AD246" s="121"/>
      <c r="AE246" s="12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ht="15" x14ac:dyDescent="0.25">
      <c r="A247" s="115">
        <f t="shared" si="104"/>
        <v>45077</v>
      </c>
      <c r="B247" s="116">
        <f t="shared" ca="1" si="107"/>
        <v>1152.2923410000001</v>
      </c>
      <c r="C247" s="14">
        <f t="shared" si="108"/>
        <v>1000</v>
      </c>
      <c r="D247" s="95">
        <f t="shared" si="105"/>
        <v>45071</v>
      </c>
      <c r="E247" s="93">
        <f ca="1">IF(D247&lt;$B$1,VLOOKUP(D247,[1]DI!$A$4:$B$15000,2,FALSE),0)</f>
        <v>0.13650000000000001</v>
      </c>
      <c r="F247" s="14">
        <f t="shared" ca="1" si="109"/>
        <v>1.00050788</v>
      </c>
      <c r="G247" s="14">
        <f ca="1">(TRUNC(PRODUCT($F$12:$F246),16))</f>
        <v>1.12606185214152</v>
      </c>
      <c r="H247" s="14">
        <f t="shared" si="110"/>
        <v>1</v>
      </c>
      <c r="I247" s="14">
        <f t="shared" ca="1" si="111"/>
        <v>1.1260618499999999</v>
      </c>
      <c r="J247" s="13">
        <f t="shared" si="106"/>
        <v>2.5000000000000001E-2</v>
      </c>
      <c r="K247" s="29">
        <f t="shared" si="112"/>
        <v>44735</v>
      </c>
      <c r="L247" s="2">
        <f t="shared" si="113"/>
        <v>235</v>
      </c>
      <c r="M247" s="17">
        <f t="shared" si="114"/>
        <v>235</v>
      </c>
      <c r="N247" s="12">
        <f t="shared" si="115"/>
        <v>1.023294006</v>
      </c>
      <c r="O247" s="12">
        <f t="shared" ca="1" si="116"/>
        <v>1.1522923410000001</v>
      </c>
      <c r="P247" s="17">
        <f t="shared" si="117"/>
        <v>0</v>
      </c>
      <c r="Q247" s="14">
        <f t="shared" ca="1" si="118"/>
        <v>152.29234099999999</v>
      </c>
      <c r="R247" s="20">
        <f t="shared" si="103"/>
        <v>0</v>
      </c>
      <c r="S247" s="14">
        <f t="shared" si="119"/>
        <v>0</v>
      </c>
      <c r="T247" s="4" t="str">
        <f t="shared" si="120"/>
        <v>A+J=</v>
      </c>
      <c r="U247" s="29">
        <f t="shared" si="121"/>
        <v>45824</v>
      </c>
      <c r="V247" s="162" t="s">
        <v>88</v>
      </c>
      <c r="W247" s="3"/>
      <c r="X247" s="140">
        <f>[2]Plan1!$A317</f>
        <v>46388</v>
      </c>
      <c r="Y247" s="132" t="str">
        <f>[2]Plan1!$C317</f>
        <v>Confraternização Universal</v>
      </c>
      <c r="Z247" s="123"/>
      <c r="AA247" s="1"/>
      <c r="AB247" s="3"/>
      <c r="AC247" s="121"/>
      <c r="AD247" s="121"/>
      <c r="AE247" s="12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ht="15" x14ac:dyDescent="0.25">
      <c r="A248" s="115">
        <f t="shared" si="104"/>
        <v>45078</v>
      </c>
      <c r="B248" s="116">
        <f t="shared" ca="1" si="107"/>
        <v>1152.9905450000001</v>
      </c>
      <c r="C248" s="14">
        <f t="shared" si="108"/>
        <v>1000</v>
      </c>
      <c r="D248" s="95">
        <f t="shared" si="105"/>
        <v>45072</v>
      </c>
      <c r="E248" s="93">
        <f ca="1">IF(D248&lt;$B$1,VLOOKUP(D248,[1]DI!$A$4:$B$15000,2,FALSE),0)</f>
        <v>0.13650000000000001</v>
      </c>
      <c r="F248" s="14">
        <f t="shared" ca="1" si="109"/>
        <v>1.00050788</v>
      </c>
      <c r="G248" s="14">
        <f ca="1">(TRUNC(PRODUCT($F$12:$F247),16))</f>
        <v>1.12663375643498</v>
      </c>
      <c r="H248" s="14">
        <f t="shared" si="110"/>
        <v>1</v>
      </c>
      <c r="I248" s="14">
        <f t="shared" ca="1" si="111"/>
        <v>1.12663376</v>
      </c>
      <c r="J248" s="13">
        <f t="shared" si="106"/>
        <v>2.5000000000000001E-2</v>
      </c>
      <c r="K248" s="29">
        <f t="shared" si="112"/>
        <v>44735</v>
      </c>
      <c r="L248" s="2">
        <f t="shared" si="113"/>
        <v>236</v>
      </c>
      <c r="M248" s="17">
        <f t="shared" si="114"/>
        <v>236</v>
      </c>
      <c r="N248" s="12">
        <f t="shared" si="115"/>
        <v>1.0233942789999999</v>
      </c>
      <c r="O248" s="12">
        <f t="shared" ca="1" si="116"/>
        <v>1.152990545</v>
      </c>
      <c r="P248" s="17">
        <v>1</v>
      </c>
      <c r="Q248" s="14">
        <f t="shared" ca="1" si="118"/>
        <v>152.990545</v>
      </c>
      <c r="R248" s="20">
        <f t="shared" si="103"/>
        <v>0</v>
      </c>
      <c r="S248" s="14">
        <f t="shared" ref="S248" si="122">IF(R248&gt;0,TRUNC(R248*C248,8),0)</f>
        <v>0</v>
      </c>
      <c r="T248" s="4" t="str">
        <f t="shared" si="120"/>
        <v>A+J=</v>
      </c>
      <c r="U248" s="29">
        <f t="shared" si="121"/>
        <v>45824</v>
      </c>
      <c r="V248" s="161">
        <v>152.990545</v>
      </c>
      <c r="W248" s="3"/>
      <c r="X248" s="140">
        <f>[2]Plan1!$A318</f>
        <v>46426</v>
      </c>
      <c r="Y248" s="132" t="str">
        <f>[2]Plan1!$C318</f>
        <v>Carnaval</v>
      </c>
      <c r="Z248" s="123"/>
      <c r="AA248" s="1"/>
      <c r="AB248" s="3"/>
      <c r="AC248" s="121"/>
      <c r="AD248" s="121"/>
      <c r="AE248" s="12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104"/>
        <v>45079</v>
      </c>
      <c r="B249" s="116">
        <f t="shared" ca="1" si="107"/>
        <v>1000.605921</v>
      </c>
      <c r="C249" s="14">
        <f t="shared" si="108"/>
        <v>1000</v>
      </c>
      <c r="D249" s="95">
        <f t="shared" si="105"/>
        <v>45075</v>
      </c>
      <c r="E249" s="93">
        <f ca="1">IF(D249&lt;$B$1,VLOOKUP(D249,[1]DI!$A$4:$B$15000,2,FALSE),0)</f>
        <v>0.13650000000000001</v>
      </c>
      <c r="F249" s="14">
        <f t="shared" ca="1" si="109"/>
        <v>1.00050788</v>
      </c>
      <c r="G249" s="14">
        <f ca="1">(TRUNC(PRODUCT($F$12:$F248),16))</f>
        <v>1.1272059511871999</v>
      </c>
      <c r="H249" s="14">
        <f t="shared" ca="1" si="110"/>
        <v>1.12663375643498</v>
      </c>
      <c r="I249" s="14">
        <f t="shared" ca="1" si="111"/>
        <v>1.00050788</v>
      </c>
      <c r="J249" s="13">
        <f t="shared" si="106"/>
        <v>2.5000000000000001E-2</v>
      </c>
      <c r="K249" s="29">
        <f>A248</f>
        <v>45078</v>
      </c>
      <c r="L249" s="2">
        <f t="shared" si="113"/>
        <v>1</v>
      </c>
      <c r="M249" s="17">
        <f t="shared" si="114"/>
        <v>1</v>
      </c>
      <c r="N249" s="12">
        <f t="shared" si="115"/>
        <v>1.0000979910000001</v>
      </c>
      <c r="O249" s="12">
        <f t="shared" ca="1" si="116"/>
        <v>1.000605921</v>
      </c>
      <c r="P249" s="17">
        <f t="shared" si="117"/>
        <v>0</v>
      </c>
      <c r="Q249" s="14">
        <f ca="1">TRUNC(((O249-1)*C249),8)</f>
        <v>0.60592100000000004</v>
      </c>
      <c r="R249" s="20">
        <f t="shared" si="103"/>
        <v>0</v>
      </c>
      <c r="S249" s="14">
        <f t="shared" si="119"/>
        <v>0</v>
      </c>
      <c r="T249" s="4">
        <f t="shared" si="120"/>
        <v>0</v>
      </c>
      <c r="U249" s="29">
        <f t="shared" si="121"/>
        <v>0</v>
      </c>
      <c r="V249" s="3"/>
      <c r="W249" s="3"/>
      <c r="X249" s="140">
        <f>[2]Plan1!$A319</f>
        <v>46427</v>
      </c>
      <c r="Y249" s="132" t="str">
        <f>[2]Plan1!$C319</f>
        <v>Carnaval</v>
      </c>
      <c r="Z249" s="123"/>
      <c r="AA249" s="1"/>
      <c r="AB249" s="3"/>
      <c r="AC249" s="121"/>
      <c r="AD249" s="121"/>
      <c r="AE249" s="12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104"/>
        <v>45082</v>
      </c>
      <c r="B250" s="116">
        <f t="shared" ca="1" si="107"/>
        <v>1001.21221099</v>
      </c>
      <c r="C250" s="14">
        <f t="shared" si="108"/>
        <v>1000</v>
      </c>
      <c r="D250" s="95">
        <f t="shared" si="105"/>
        <v>45076</v>
      </c>
      <c r="E250" s="93">
        <f ca="1">IF(D250&lt;$B$1,VLOOKUP(D250,[1]DI!$A$4:$B$15000,2,FALSE),0)</f>
        <v>0.13650000000000001</v>
      </c>
      <c r="F250" s="14">
        <f t="shared" ca="1" si="109"/>
        <v>1.00050788</v>
      </c>
      <c r="G250" s="14">
        <f ca="1">(TRUNC(PRODUCT($F$12:$F249),16))</f>
        <v>1.12777843654569</v>
      </c>
      <c r="H250" s="14">
        <f t="shared" ca="1" si="110"/>
        <v>1.12663375643498</v>
      </c>
      <c r="I250" s="14">
        <f t="shared" ca="1" si="111"/>
        <v>1.00101602</v>
      </c>
      <c r="J250" s="13">
        <f t="shared" si="106"/>
        <v>2.5000000000000001E-2</v>
      </c>
      <c r="K250" s="29">
        <f t="shared" si="112"/>
        <v>45078</v>
      </c>
      <c r="L250" s="2">
        <f t="shared" si="113"/>
        <v>2</v>
      </c>
      <c r="M250" s="17">
        <f t="shared" si="114"/>
        <v>2</v>
      </c>
      <c r="N250" s="12">
        <f t="shared" si="115"/>
        <v>1.0001959920000001</v>
      </c>
      <c r="O250" s="12">
        <f t="shared" ca="1" si="116"/>
        <v>1.0012122109999999</v>
      </c>
      <c r="P250" s="17">
        <f t="shared" si="117"/>
        <v>0</v>
      </c>
      <c r="Q250" s="14">
        <f t="shared" ref="Q250:Q313" ca="1" si="123">TRUNC(((O250-1)*C250),8)</f>
        <v>1.21221099</v>
      </c>
      <c r="R250" s="20">
        <f t="shared" si="103"/>
        <v>0</v>
      </c>
      <c r="S250" s="14">
        <f t="shared" si="119"/>
        <v>0</v>
      </c>
      <c r="T250" s="4">
        <f t="shared" si="120"/>
        <v>0</v>
      </c>
      <c r="U250" s="29">
        <f t="shared" si="121"/>
        <v>0</v>
      </c>
      <c r="V250" s="3"/>
      <c r="W250" s="3"/>
      <c r="X250" s="140">
        <f>[2]Plan1!$A320</f>
        <v>46472</v>
      </c>
      <c r="Y250" s="132" t="str">
        <f>[2]Plan1!$C320</f>
        <v>Paixão de Cristo</v>
      </c>
      <c r="Z250" s="123"/>
      <c r="AA250" s="1"/>
      <c r="AB250" s="3"/>
      <c r="AC250" s="121"/>
      <c r="AD250" s="121"/>
      <c r="AE250" s="12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104"/>
        <v>45083</v>
      </c>
      <c r="B251" s="116">
        <f t="shared" ca="1" si="107"/>
        <v>1001.818861</v>
      </c>
      <c r="C251" s="14">
        <f t="shared" si="108"/>
        <v>1000</v>
      </c>
      <c r="D251" s="95">
        <f t="shared" si="105"/>
        <v>45077</v>
      </c>
      <c r="E251" s="93">
        <f ca="1">IF(D251&lt;$B$1,VLOOKUP(D251,[1]DI!$A$4:$B$15000,2,FALSE),0)</f>
        <v>0.13650000000000001</v>
      </c>
      <c r="F251" s="14">
        <f t="shared" ca="1" si="109"/>
        <v>1.00050788</v>
      </c>
      <c r="G251" s="14">
        <f ca="1">(TRUNC(PRODUCT($F$12:$F250),16))</f>
        <v>1.1283512126580399</v>
      </c>
      <c r="H251" s="14">
        <f t="shared" ca="1" si="110"/>
        <v>1.12663375643498</v>
      </c>
      <c r="I251" s="14">
        <f t="shared" ca="1" si="111"/>
        <v>1.00152441</v>
      </c>
      <c r="J251" s="13">
        <f t="shared" si="106"/>
        <v>2.5000000000000001E-2</v>
      </c>
      <c r="K251" s="29">
        <f t="shared" si="112"/>
        <v>45078</v>
      </c>
      <c r="L251" s="2">
        <f t="shared" si="113"/>
        <v>3</v>
      </c>
      <c r="M251" s="17">
        <f t="shared" si="114"/>
        <v>3</v>
      </c>
      <c r="N251" s="12">
        <f t="shared" si="115"/>
        <v>1.000294003</v>
      </c>
      <c r="O251" s="12">
        <f t="shared" ca="1" si="116"/>
        <v>1.0018188610000001</v>
      </c>
      <c r="P251" s="17">
        <f t="shared" si="117"/>
        <v>0</v>
      </c>
      <c r="Q251" s="14">
        <f t="shared" ca="1" si="123"/>
        <v>1.8188610000000001</v>
      </c>
      <c r="R251" s="20">
        <f t="shared" si="103"/>
        <v>0</v>
      </c>
      <c r="S251" s="14">
        <f t="shared" si="119"/>
        <v>0</v>
      </c>
      <c r="T251" s="4">
        <f t="shared" si="120"/>
        <v>0</v>
      </c>
      <c r="U251" s="29">
        <f t="shared" si="121"/>
        <v>0</v>
      </c>
      <c r="V251" s="3"/>
      <c r="W251" s="3"/>
      <c r="X251" s="140">
        <f>[2]Plan1!$A321</f>
        <v>46498</v>
      </c>
      <c r="Y251" s="132" t="str">
        <f>[2]Plan1!$C321</f>
        <v>Tiradentes</v>
      </c>
      <c r="Z251" s="123"/>
      <c r="AA251" s="1"/>
      <c r="AB251" s="3"/>
      <c r="AC251" s="121"/>
      <c r="AD251" s="121"/>
      <c r="AE251" s="12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104"/>
        <v>45084</v>
      </c>
      <c r="B252" s="116">
        <f t="shared" ca="1" si="107"/>
        <v>1002.42589</v>
      </c>
      <c r="C252" s="14">
        <f t="shared" si="108"/>
        <v>1000</v>
      </c>
      <c r="D252" s="95">
        <f t="shared" si="105"/>
        <v>45078</v>
      </c>
      <c r="E252" s="93">
        <f ca="1">IF(D252&lt;$B$1,VLOOKUP(D252,[1]DI!$A$4:$B$15000,2,FALSE),0)</f>
        <v>0.13650000000000001</v>
      </c>
      <c r="F252" s="14">
        <f t="shared" ca="1" si="109"/>
        <v>1.00050788</v>
      </c>
      <c r="G252" s="14">
        <f ca="1">(TRUNC(PRODUCT($F$12:$F251),16))</f>
        <v>1.1289242796719301</v>
      </c>
      <c r="H252" s="14">
        <f t="shared" ca="1" si="110"/>
        <v>1.12663375643498</v>
      </c>
      <c r="I252" s="14">
        <f t="shared" ca="1" si="111"/>
        <v>1.00203307</v>
      </c>
      <c r="J252" s="13">
        <f t="shared" si="106"/>
        <v>2.5000000000000001E-2</v>
      </c>
      <c r="K252" s="29">
        <f t="shared" si="112"/>
        <v>45078</v>
      </c>
      <c r="L252" s="2">
        <f t="shared" si="113"/>
        <v>4</v>
      </c>
      <c r="M252" s="17">
        <f t="shared" si="114"/>
        <v>4</v>
      </c>
      <c r="N252" s="12">
        <f t="shared" si="115"/>
        <v>1.0003920230000001</v>
      </c>
      <c r="O252" s="12">
        <f t="shared" ca="1" si="116"/>
        <v>1.00242589</v>
      </c>
      <c r="P252" s="17">
        <f t="shared" si="117"/>
        <v>0</v>
      </c>
      <c r="Q252" s="14">
        <f t="shared" ca="1" si="123"/>
        <v>2.4258899999999999</v>
      </c>
      <c r="R252" s="20">
        <f t="shared" si="103"/>
        <v>0</v>
      </c>
      <c r="S252" s="14">
        <f t="shared" si="119"/>
        <v>0</v>
      </c>
      <c r="T252" s="4">
        <f t="shared" si="120"/>
        <v>0</v>
      </c>
      <c r="U252" s="29">
        <f t="shared" si="121"/>
        <v>0</v>
      </c>
      <c r="V252" s="3"/>
      <c r="W252" s="3"/>
      <c r="X252" s="140">
        <f>[2]Plan1!$A322</f>
        <v>46508</v>
      </c>
      <c r="Y252" s="132" t="str">
        <f>[2]Plan1!$C322</f>
        <v>Dia do Trabalho</v>
      </c>
      <c r="Z252" s="123"/>
      <c r="AA252" s="1"/>
      <c r="AB252" s="3"/>
      <c r="AC252" s="121"/>
      <c r="AD252" s="121"/>
      <c r="AE252" s="12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104"/>
        <v>45086</v>
      </c>
      <c r="B253" s="116">
        <f t="shared" ca="1" si="107"/>
        <v>1003.033279</v>
      </c>
      <c r="C253" s="14">
        <f t="shared" si="108"/>
        <v>1000</v>
      </c>
      <c r="D253" s="95">
        <f t="shared" si="105"/>
        <v>45079</v>
      </c>
      <c r="E253" s="93">
        <f ca="1">IF(D253&lt;$B$1,VLOOKUP(D253,[1]DI!$A$4:$B$15000,2,FALSE),0)</f>
        <v>0.13650000000000001</v>
      </c>
      <c r="F253" s="14">
        <f t="shared" ca="1" si="109"/>
        <v>1.00050788</v>
      </c>
      <c r="G253" s="14">
        <f ca="1">(TRUNC(PRODUCT($F$12:$F252),16))</f>
        <v>1.12949763773509</v>
      </c>
      <c r="H253" s="14">
        <f t="shared" ca="1" si="110"/>
        <v>1.12663375643498</v>
      </c>
      <c r="I253" s="14">
        <f t="shared" ca="1" si="111"/>
        <v>1.0025419799999999</v>
      </c>
      <c r="J253" s="13">
        <f t="shared" si="106"/>
        <v>2.5000000000000001E-2</v>
      </c>
      <c r="K253" s="29">
        <f t="shared" si="112"/>
        <v>45078</v>
      </c>
      <c r="L253" s="2">
        <f t="shared" si="113"/>
        <v>5</v>
      </c>
      <c r="M253" s="17">
        <f t="shared" si="114"/>
        <v>5</v>
      </c>
      <c r="N253" s="12">
        <f t="shared" si="115"/>
        <v>1.000490053</v>
      </c>
      <c r="O253" s="12">
        <f t="shared" ca="1" si="116"/>
        <v>1.0030332790000001</v>
      </c>
      <c r="P253" s="17">
        <f t="shared" si="117"/>
        <v>0</v>
      </c>
      <c r="Q253" s="14">
        <f t="shared" ca="1" si="123"/>
        <v>3.0332789999999998</v>
      </c>
      <c r="R253" s="20">
        <f t="shared" si="103"/>
        <v>0</v>
      </c>
      <c r="S253" s="14">
        <f t="shared" si="119"/>
        <v>0</v>
      </c>
      <c r="T253" s="4">
        <f t="shared" si="120"/>
        <v>0</v>
      </c>
      <c r="U253" s="29">
        <f t="shared" si="121"/>
        <v>0</v>
      </c>
      <c r="V253" s="3"/>
      <c r="W253" s="3"/>
      <c r="X253" s="140">
        <f>[2]Plan1!$A323</f>
        <v>46534</v>
      </c>
      <c r="Y253" s="132" t="str">
        <f>[2]Plan1!$C323</f>
        <v>Corpus Christi</v>
      </c>
      <c r="Z253" s="123"/>
      <c r="AA253" s="1"/>
      <c r="AB253" s="3"/>
      <c r="AC253" s="121"/>
      <c r="AD253" s="121"/>
      <c r="AE253" s="12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104"/>
        <v>45089</v>
      </c>
      <c r="B254" s="116">
        <f t="shared" ca="1" si="107"/>
        <v>1003.641036</v>
      </c>
      <c r="C254" s="14">
        <f t="shared" si="108"/>
        <v>1000</v>
      </c>
      <c r="D254" s="95">
        <f t="shared" si="105"/>
        <v>45082</v>
      </c>
      <c r="E254" s="93">
        <f ca="1">IF(D254&lt;$B$1,VLOOKUP(D254,[1]DI!$A$4:$B$15000,2,FALSE),0)</f>
        <v>0.13650000000000001</v>
      </c>
      <c r="F254" s="14">
        <f t="shared" ca="1" si="109"/>
        <v>1.00050788</v>
      </c>
      <c r="G254" s="14">
        <f ca="1">(TRUNC(PRODUCT($F$12:$F253),16))</f>
        <v>1.13007128699534</v>
      </c>
      <c r="H254" s="14">
        <f t="shared" ca="1" si="110"/>
        <v>1.12663375643498</v>
      </c>
      <c r="I254" s="14">
        <f t="shared" ca="1" si="111"/>
        <v>1.0030511499999999</v>
      </c>
      <c r="J254" s="13">
        <f t="shared" si="106"/>
        <v>2.5000000000000001E-2</v>
      </c>
      <c r="K254" s="29">
        <f t="shared" si="112"/>
        <v>45078</v>
      </c>
      <c r="L254" s="2">
        <f t="shared" si="113"/>
        <v>6</v>
      </c>
      <c r="M254" s="17">
        <f t="shared" si="114"/>
        <v>6</v>
      </c>
      <c r="N254" s="12">
        <f t="shared" si="115"/>
        <v>1.0005880920000001</v>
      </c>
      <c r="O254" s="12">
        <f t="shared" ca="1" si="116"/>
        <v>1.0036410360000001</v>
      </c>
      <c r="P254" s="17">
        <f t="shared" si="117"/>
        <v>0</v>
      </c>
      <c r="Q254" s="14">
        <f t="shared" ca="1" si="123"/>
        <v>3.6410360000000002</v>
      </c>
      <c r="R254" s="20">
        <f t="shared" si="103"/>
        <v>0</v>
      </c>
      <c r="S254" s="14">
        <f t="shared" si="119"/>
        <v>0</v>
      </c>
      <c r="T254" s="4">
        <f t="shared" si="120"/>
        <v>0</v>
      </c>
      <c r="U254" s="29">
        <f t="shared" si="121"/>
        <v>0</v>
      </c>
      <c r="V254" s="3"/>
      <c r="W254" s="3"/>
      <c r="X254" s="140">
        <f>[2]Plan1!$A324</f>
        <v>46637</v>
      </c>
      <c r="Y254" s="132" t="str">
        <f>[2]Plan1!$C324</f>
        <v>Independência do Brasil</v>
      </c>
      <c r="Z254" s="123"/>
      <c r="AA254" s="1"/>
      <c r="AB254" s="3"/>
      <c r="AC254" s="121"/>
      <c r="AD254" s="121"/>
      <c r="AE254" s="12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104"/>
        <v>45090</v>
      </c>
      <c r="B255" s="116">
        <f t="shared" ca="1" si="107"/>
        <v>1004.2491639899999</v>
      </c>
      <c r="C255" s="14">
        <f t="shared" si="108"/>
        <v>1000</v>
      </c>
      <c r="D255" s="95">
        <f t="shared" si="105"/>
        <v>45083</v>
      </c>
      <c r="E255" s="93">
        <f ca="1">IF(D255&lt;$B$1,VLOOKUP(D255,[1]DI!$A$4:$B$15000,2,FALSE),0)</f>
        <v>0.13650000000000001</v>
      </c>
      <c r="F255" s="14">
        <f t="shared" ca="1" si="109"/>
        <v>1.00050788</v>
      </c>
      <c r="G255" s="14">
        <f ca="1">(TRUNC(PRODUCT($F$12:$F254),16))</f>
        <v>1.1306452276005801</v>
      </c>
      <c r="H255" s="14">
        <f t="shared" ca="1" si="110"/>
        <v>1.12663375643498</v>
      </c>
      <c r="I255" s="14">
        <f t="shared" ca="1" si="111"/>
        <v>1.00356058</v>
      </c>
      <c r="J255" s="13">
        <f t="shared" si="106"/>
        <v>2.5000000000000001E-2</v>
      </c>
      <c r="K255" s="29">
        <f t="shared" si="112"/>
        <v>45078</v>
      </c>
      <c r="L255" s="2">
        <f t="shared" si="113"/>
        <v>7</v>
      </c>
      <c r="M255" s="17">
        <f t="shared" si="114"/>
        <v>7</v>
      </c>
      <c r="N255" s="12">
        <f t="shared" si="115"/>
        <v>1.0006861410000001</v>
      </c>
      <c r="O255" s="12">
        <f t="shared" ca="1" si="116"/>
        <v>1.004249164</v>
      </c>
      <c r="P255" s="17">
        <f t="shared" si="117"/>
        <v>0</v>
      </c>
      <c r="Q255" s="14">
        <f t="shared" ca="1" si="123"/>
        <v>4.2491639899999996</v>
      </c>
      <c r="R255" s="20">
        <f t="shared" si="103"/>
        <v>0</v>
      </c>
      <c r="S255" s="14">
        <f t="shared" si="119"/>
        <v>0</v>
      </c>
      <c r="T255" s="4">
        <f t="shared" si="120"/>
        <v>0</v>
      </c>
      <c r="U255" s="29">
        <f t="shared" si="121"/>
        <v>0</v>
      </c>
      <c r="V255" s="3"/>
      <c r="W255" s="3"/>
      <c r="X255" s="140">
        <f>[2]Plan1!$A325</f>
        <v>46672</v>
      </c>
      <c r="Y255" s="132" t="str">
        <f>[2]Plan1!$C325</f>
        <v>Nossa Sr.a Aparecida - Padroeira do Brasil</v>
      </c>
      <c r="Z255" s="123"/>
      <c r="AA255" s="1"/>
      <c r="AB255" s="3"/>
      <c r="AC255" s="121"/>
      <c r="AD255" s="121"/>
      <c r="AE255" s="12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104"/>
        <v>45091</v>
      </c>
      <c r="B256" s="116">
        <f t="shared" ca="1" si="107"/>
        <v>1004.857662</v>
      </c>
      <c r="C256" s="14">
        <f t="shared" si="108"/>
        <v>1000</v>
      </c>
      <c r="D256" s="95">
        <f t="shared" si="105"/>
        <v>45084</v>
      </c>
      <c r="E256" s="93">
        <f ca="1">IF(D256&lt;$B$1,VLOOKUP(D256,[1]DI!$A$4:$B$15000,2,FALSE),0)</f>
        <v>0.13650000000000001</v>
      </c>
      <c r="F256" s="14">
        <f t="shared" ca="1" si="109"/>
        <v>1.00050788</v>
      </c>
      <c r="G256" s="14">
        <f ca="1">(TRUNC(PRODUCT($F$12:$F255),16))</f>
        <v>1.1312194596987799</v>
      </c>
      <c r="H256" s="14">
        <f t="shared" ca="1" si="110"/>
        <v>1.12663375643498</v>
      </c>
      <c r="I256" s="14">
        <f t="shared" ca="1" si="111"/>
        <v>1.0040702699999999</v>
      </c>
      <c r="J256" s="13">
        <f t="shared" si="106"/>
        <v>2.5000000000000001E-2</v>
      </c>
      <c r="K256" s="29">
        <f t="shared" si="112"/>
        <v>45078</v>
      </c>
      <c r="L256" s="2">
        <f t="shared" si="113"/>
        <v>8</v>
      </c>
      <c r="M256" s="17">
        <f t="shared" si="114"/>
        <v>8</v>
      </c>
      <c r="N256" s="12">
        <f t="shared" si="115"/>
        <v>1.0007842</v>
      </c>
      <c r="O256" s="12">
        <f t="shared" ca="1" si="116"/>
        <v>1.004857662</v>
      </c>
      <c r="P256" s="17">
        <f t="shared" si="117"/>
        <v>0</v>
      </c>
      <c r="Q256" s="14">
        <f t="shared" ca="1" si="123"/>
        <v>4.8576620000000004</v>
      </c>
      <c r="R256" s="20">
        <f t="shared" si="103"/>
        <v>0</v>
      </c>
      <c r="S256" s="14">
        <f t="shared" si="119"/>
        <v>0</v>
      </c>
      <c r="T256" s="4">
        <f t="shared" si="120"/>
        <v>0</v>
      </c>
      <c r="U256" s="29">
        <f t="shared" si="121"/>
        <v>0</v>
      </c>
      <c r="V256" s="3"/>
      <c r="W256" s="3"/>
      <c r="X256" s="140">
        <f>[2]Plan1!$A326</f>
        <v>46693</v>
      </c>
      <c r="Y256" s="132" t="str">
        <f>[2]Plan1!$C326</f>
        <v>Finados</v>
      </c>
      <c r="Z256" s="123"/>
      <c r="AA256" s="1"/>
      <c r="AB256" s="3"/>
      <c r="AC256" s="121"/>
      <c r="AD256" s="121"/>
      <c r="AE256" s="12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104"/>
        <v>45092</v>
      </c>
      <c r="B257" s="116">
        <f t="shared" ca="1" si="107"/>
        <v>1005.466529</v>
      </c>
      <c r="C257" s="14">
        <f t="shared" si="108"/>
        <v>1000</v>
      </c>
      <c r="D257" s="95">
        <f t="shared" si="105"/>
        <v>45086</v>
      </c>
      <c r="E257" s="93">
        <f ca="1">IF(D257&lt;$B$1,VLOOKUP(D257,[1]DI!$A$4:$B$15000,2,FALSE),0)</f>
        <v>0.13650000000000001</v>
      </c>
      <c r="F257" s="14">
        <f t="shared" ca="1" si="109"/>
        <v>1.00050788</v>
      </c>
      <c r="G257" s="14">
        <f ca="1">(TRUNC(PRODUCT($F$12:$F256),16))</f>
        <v>1.13179398343797</v>
      </c>
      <c r="H257" s="14">
        <f t="shared" ca="1" si="110"/>
        <v>1.12663375643498</v>
      </c>
      <c r="I257" s="14">
        <f t="shared" ca="1" si="111"/>
        <v>1.00458022</v>
      </c>
      <c r="J257" s="13">
        <f t="shared" si="106"/>
        <v>2.5000000000000001E-2</v>
      </c>
      <c r="K257" s="29">
        <f t="shared" si="112"/>
        <v>45078</v>
      </c>
      <c r="L257" s="2">
        <f t="shared" si="113"/>
        <v>9</v>
      </c>
      <c r="M257" s="17">
        <f t="shared" si="114"/>
        <v>9</v>
      </c>
      <c r="N257" s="12">
        <f t="shared" si="115"/>
        <v>1.000882268</v>
      </c>
      <c r="O257" s="12">
        <f t="shared" ca="1" si="116"/>
        <v>1.005466529</v>
      </c>
      <c r="P257" s="17">
        <f t="shared" si="117"/>
        <v>0</v>
      </c>
      <c r="Q257" s="14">
        <f t="shared" ca="1" si="123"/>
        <v>5.4665290000000004</v>
      </c>
      <c r="R257" s="20">
        <f t="shared" si="103"/>
        <v>0</v>
      </c>
      <c r="S257" s="14">
        <f t="shared" si="119"/>
        <v>0</v>
      </c>
      <c r="T257" s="4">
        <f t="shared" si="120"/>
        <v>0</v>
      </c>
      <c r="U257" s="29">
        <f t="shared" si="121"/>
        <v>0</v>
      </c>
      <c r="V257" s="3"/>
      <c r="W257" s="3"/>
      <c r="X257" s="140">
        <f>[2]Plan1!$A327</f>
        <v>46706</v>
      </c>
      <c r="Y257" s="132" t="str">
        <f>[2]Plan1!$C327</f>
        <v>Proclamação da República</v>
      </c>
      <c r="Z257" s="123"/>
      <c r="AA257" s="1"/>
      <c r="AB257" s="3"/>
      <c r="AC257" s="121"/>
      <c r="AD257" s="121"/>
      <c r="AE257" s="12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104"/>
        <v>45093</v>
      </c>
      <c r="B258" s="116">
        <f t="shared" ca="1" si="107"/>
        <v>1006.0757559899999</v>
      </c>
      <c r="C258" s="14">
        <f t="shared" si="108"/>
        <v>1000</v>
      </c>
      <c r="D258" s="95">
        <f t="shared" si="105"/>
        <v>45089</v>
      </c>
      <c r="E258" s="93">
        <f ca="1">IF(D258&lt;$B$1,VLOOKUP(D258,[1]DI!$A$4:$B$15000,2,FALSE),0)</f>
        <v>0.13650000000000001</v>
      </c>
      <c r="F258" s="14">
        <f t="shared" ca="1" si="109"/>
        <v>1.00050788</v>
      </c>
      <c r="G258" s="14">
        <f ca="1">(TRUNC(PRODUCT($F$12:$F257),16))</f>
        <v>1.1323687989662801</v>
      </c>
      <c r="H258" s="14">
        <f t="shared" ca="1" si="110"/>
        <v>1.12663375643498</v>
      </c>
      <c r="I258" s="14">
        <f t="shared" ca="1" si="111"/>
        <v>1.0050904199999999</v>
      </c>
      <c r="J258" s="13">
        <f t="shared" si="106"/>
        <v>2.5000000000000001E-2</v>
      </c>
      <c r="K258" s="29">
        <f t="shared" si="112"/>
        <v>45078</v>
      </c>
      <c r="L258" s="2">
        <f t="shared" si="113"/>
        <v>10</v>
      </c>
      <c r="M258" s="17">
        <f t="shared" si="114"/>
        <v>10</v>
      </c>
      <c r="N258" s="12">
        <f t="shared" si="115"/>
        <v>1.000980346</v>
      </c>
      <c r="O258" s="12">
        <f t="shared" ca="1" si="116"/>
        <v>1.006075756</v>
      </c>
      <c r="P258" s="17">
        <f t="shared" si="117"/>
        <v>0</v>
      </c>
      <c r="Q258" s="14">
        <f t="shared" ca="1" si="123"/>
        <v>6.0757559900000002</v>
      </c>
      <c r="R258" s="20">
        <f t="shared" si="103"/>
        <v>0</v>
      </c>
      <c r="S258" s="14">
        <f t="shared" si="119"/>
        <v>0</v>
      </c>
      <c r="T258" s="4">
        <f t="shared" si="120"/>
        <v>0</v>
      </c>
      <c r="U258" s="29">
        <f t="shared" si="121"/>
        <v>0</v>
      </c>
      <c r="V258" s="3"/>
      <c r="W258" s="3"/>
      <c r="X258" s="140">
        <f>[2]Plan1!$A328</f>
        <v>46711</v>
      </c>
      <c r="Y258" s="132" t="str">
        <f>[2]Plan1!$C328</f>
        <v>Dia Nacional de Zumbi e da Consciência Negra</v>
      </c>
      <c r="Z258" s="123"/>
      <c r="AA258" s="1"/>
      <c r="AB258" s="3"/>
      <c r="AC258" s="121"/>
      <c r="AD258" s="121"/>
      <c r="AE258" s="12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104"/>
        <v>45096</v>
      </c>
      <c r="B259" s="116">
        <f t="shared" ca="1" si="107"/>
        <v>1006.6853630000001</v>
      </c>
      <c r="C259" s="14">
        <f t="shared" si="108"/>
        <v>1000</v>
      </c>
      <c r="D259" s="95">
        <f t="shared" si="105"/>
        <v>45090</v>
      </c>
      <c r="E259" s="93">
        <f ca="1">IF(D259&lt;$B$1,VLOOKUP(D259,[1]DI!$A$4:$B$15000,2,FALSE),0)</f>
        <v>0.13650000000000001</v>
      </c>
      <c r="F259" s="14">
        <f t="shared" ca="1" si="109"/>
        <v>1.00050788</v>
      </c>
      <c r="G259" s="14">
        <f ca="1">(TRUNC(PRODUCT($F$12:$F258),16))</f>
        <v>1.13294390643189</v>
      </c>
      <c r="H259" s="14">
        <f t="shared" ca="1" si="110"/>
        <v>1.12663375643498</v>
      </c>
      <c r="I259" s="14">
        <f t="shared" ca="1" si="111"/>
        <v>1.00560089</v>
      </c>
      <c r="J259" s="13">
        <f t="shared" si="106"/>
        <v>2.5000000000000001E-2</v>
      </c>
      <c r="K259" s="29">
        <f t="shared" si="112"/>
        <v>45078</v>
      </c>
      <c r="L259" s="2">
        <f t="shared" si="113"/>
        <v>11</v>
      </c>
      <c r="M259" s="17">
        <f t="shared" si="114"/>
        <v>11</v>
      </c>
      <c r="N259" s="12">
        <f t="shared" si="115"/>
        <v>1.001078433</v>
      </c>
      <c r="O259" s="12">
        <f t="shared" ca="1" si="116"/>
        <v>1.0066853630000001</v>
      </c>
      <c r="P259" s="17">
        <f t="shared" si="117"/>
        <v>0</v>
      </c>
      <c r="Q259" s="14">
        <f t="shared" ca="1" si="123"/>
        <v>6.6853629999999997</v>
      </c>
      <c r="R259" s="20">
        <f t="shared" si="103"/>
        <v>0</v>
      </c>
      <c r="S259" s="14">
        <f t="shared" si="119"/>
        <v>0</v>
      </c>
      <c r="T259" s="4">
        <f t="shared" si="120"/>
        <v>0</v>
      </c>
      <c r="U259" s="29">
        <f t="shared" si="121"/>
        <v>0</v>
      </c>
      <c r="V259" s="3"/>
      <c r="W259" s="3"/>
      <c r="X259" s="140">
        <f>[2]Plan1!$A329</f>
        <v>46746</v>
      </c>
      <c r="Y259" s="132" t="str">
        <f>[2]Plan1!$C329</f>
        <v>Natal</v>
      </c>
      <c r="Z259" s="123"/>
      <c r="AA259" s="1"/>
      <c r="AB259" s="3"/>
      <c r="AC259" s="121"/>
      <c r="AD259" s="121"/>
      <c r="AE259" s="12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15">
        <f t="shared" si="104"/>
        <v>45097</v>
      </c>
      <c r="B260" s="116">
        <f t="shared" ca="1" si="107"/>
        <v>1007.29533</v>
      </c>
      <c r="C260" s="14">
        <f t="shared" si="108"/>
        <v>1000</v>
      </c>
      <c r="D260" s="95">
        <f t="shared" si="105"/>
        <v>45091</v>
      </c>
      <c r="E260" s="93">
        <f ca="1">IF(D260&lt;$B$1,VLOOKUP(D260,[1]DI!$A$4:$B$15000,2,FALSE),0)</f>
        <v>0.13650000000000001</v>
      </c>
      <c r="F260" s="14">
        <f t="shared" ca="1" si="109"/>
        <v>1.00050788</v>
      </c>
      <c r="G260" s="14">
        <f ca="1">(TRUNC(PRODUCT($F$12:$F259),16))</f>
        <v>1.1335193059830899</v>
      </c>
      <c r="H260" s="14">
        <f t="shared" ca="1" si="110"/>
        <v>1.12663375643498</v>
      </c>
      <c r="I260" s="14">
        <f t="shared" ca="1" si="111"/>
        <v>1.00611161</v>
      </c>
      <c r="J260" s="13">
        <f t="shared" si="106"/>
        <v>2.5000000000000001E-2</v>
      </c>
      <c r="K260" s="29">
        <f t="shared" si="112"/>
        <v>45078</v>
      </c>
      <c r="L260" s="2">
        <f t="shared" si="113"/>
        <v>12</v>
      </c>
      <c r="M260" s="17">
        <f t="shared" si="114"/>
        <v>12</v>
      </c>
      <c r="N260" s="12">
        <f t="shared" si="115"/>
        <v>1.00117653</v>
      </c>
      <c r="O260" s="12">
        <f t="shared" ca="1" si="116"/>
        <v>1.00729533</v>
      </c>
      <c r="P260" s="17">
        <f t="shared" si="117"/>
        <v>0</v>
      </c>
      <c r="Q260" s="14">
        <f t="shared" ca="1" si="123"/>
        <v>7.2953299999999999</v>
      </c>
      <c r="R260" s="20">
        <f t="shared" si="103"/>
        <v>0</v>
      </c>
      <c r="S260" s="14">
        <f t="shared" si="119"/>
        <v>0</v>
      </c>
      <c r="T260" s="4">
        <f t="shared" si="120"/>
        <v>0</v>
      </c>
      <c r="U260" s="29">
        <f t="shared" si="121"/>
        <v>0</v>
      </c>
      <c r="V260" s="3"/>
      <c r="W260" s="3"/>
      <c r="X260" s="140">
        <f>[2]Plan1!$A330</f>
        <v>46753</v>
      </c>
      <c r="Y260" s="132" t="str">
        <f>[2]Plan1!$C330</f>
        <v>Confraternização Universal</v>
      </c>
      <c r="Z260" s="123"/>
      <c r="AA260" s="1"/>
      <c r="AB260" s="3"/>
      <c r="AC260" s="121"/>
      <c r="AD260" s="121"/>
      <c r="AE260" s="12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15">
        <f t="shared" si="104"/>
        <v>45098</v>
      </c>
      <c r="B261" s="116">
        <f t="shared" ca="1" si="107"/>
        <v>1007.90567799</v>
      </c>
      <c r="C261" s="14">
        <f t="shared" si="108"/>
        <v>1000</v>
      </c>
      <c r="D261" s="95">
        <f t="shared" si="105"/>
        <v>45092</v>
      </c>
      <c r="E261" s="93">
        <f ca="1">IF(D261&lt;$B$1,VLOOKUP(D261,[1]DI!$A$4:$B$15000,2,FALSE),0)</f>
        <v>0.13650000000000001</v>
      </c>
      <c r="F261" s="14">
        <f t="shared" ca="1" si="109"/>
        <v>1.00050788</v>
      </c>
      <c r="G261" s="14">
        <f ca="1">(TRUNC(PRODUCT($F$12:$F260),16))</f>
        <v>1.13409499776822</v>
      </c>
      <c r="H261" s="14">
        <f t="shared" ca="1" si="110"/>
        <v>1.12663375643498</v>
      </c>
      <c r="I261" s="14">
        <f t="shared" ca="1" si="111"/>
        <v>1.0066226</v>
      </c>
      <c r="J261" s="13">
        <f t="shared" si="106"/>
        <v>2.5000000000000001E-2</v>
      </c>
      <c r="K261" s="29">
        <f t="shared" si="112"/>
        <v>45078</v>
      </c>
      <c r="L261" s="2">
        <f t="shared" si="113"/>
        <v>13</v>
      </c>
      <c r="M261" s="17">
        <f t="shared" si="114"/>
        <v>13</v>
      </c>
      <c r="N261" s="12">
        <f t="shared" si="115"/>
        <v>1.0012746370000001</v>
      </c>
      <c r="O261" s="12">
        <f t="shared" ca="1" si="116"/>
        <v>1.007905678</v>
      </c>
      <c r="P261" s="17">
        <f t="shared" si="117"/>
        <v>0</v>
      </c>
      <c r="Q261" s="14">
        <f t="shared" ca="1" si="123"/>
        <v>7.90567799</v>
      </c>
      <c r="R261" s="20">
        <f t="shared" si="103"/>
        <v>0</v>
      </c>
      <c r="S261" s="14">
        <f t="shared" si="119"/>
        <v>0</v>
      </c>
      <c r="T261" s="4">
        <f t="shared" si="120"/>
        <v>0</v>
      </c>
      <c r="U261" s="29">
        <f t="shared" si="121"/>
        <v>0</v>
      </c>
      <c r="V261" s="3"/>
      <c r="W261" s="3"/>
      <c r="X261" s="140">
        <f>[2]Plan1!$A331</f>
        <v>46811</v>
      </c>
      <c r="Y261" s="132" t="str">
        <f>[2]Plan1!$C331</f>
        <v>Carnaval</v>
      </c>
      <c r="Z261" s="123"/>
      <c r="AA261" s="1"/>
      <c r="AB261" s="3"/>
      <c r="AC261" s="121"/>
      <c r="AD261" s="121"/>
      <c r="AE261" s="12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15">
        <f t="shared" si="104"/>
        <v>45099</v>
      </c>
      <c r="B262" s="116">
        <f t="shared" ca="1" si="107"/>
        <v>1008.51638599</v>
      </c>
      <c r="C262" s="14">
        <f t="shared" si="108"/>
        <v>1000</v>
      </c>
      <c r="D262" s="95">
        <f t="shared" si="105"/>
        <v>45093</v>
      </c>
      <c r="E262" s="93">
        <f ca="1">IF(D262&lt;$B$1,VLOOKUP(D262,[1]DI!$A$4:$B$15000,2,FALSE),0)</f>
        <v>0.13650000000000001</v>
      </c>
      <c r="F262" s="14">
        <f t="shared" ca="1" si="109"/>
        <v>1.00050788</v>
      </c>
      <c r="G262" s="14">
        <f ca="1">(TRUNC(PRODUCT($F$12:$F261),16))</f>
        <v>1.1346709819356799</v>
      </c>
      <c r="H262" s="14">
        <f t="shared" ca="1" si="110"/>
        <v>1.12663375643498</v>
      </c>
      <c r="I262" s="14">
        <f t="shared" ca="1" si="111"/>
        <v>1.0071338400000001</v>
      </c>
      <c r="J262" s="13">
        <f t="shared" si="106"/>
        <v>2.5000000000000001E-2</v>
      </c>
      <c r="K262" s="29">
        <f t="shared" si="112"/>
        <v>45078</v>
      </c>
      <c r="L262" s="2">
        <f t="shared" si="113"/>
        <v>14</v>
      </c>
      <c r="M262" s="17">
        <f t="shared" si="114"/>
        <v>14</v>
      </c>
      <c r="N262" s="12">
        <f t="shared" si="115"/>
        <v>1.0013727530000001</v>
      </c>
      <c r="O262" s="12">
        <f t="shared" ca="1" si="116"/>
        <v>1.0085163859999999</v>
      </c>
      <c r="P262" s="17">
        <f t="shared" si="117"/>
        <v>0</v>
      </c>
      <c r="Q262" s="14">
        <f t="shared" ca="1" si="123"/>
        <v>8.5163859899999999</v>
      </c>
      <c r="R262" s="20">
        <f t="shared" si="103"/>
        <v>0</v>
      </c>
      <c r="S262" s="14">
        <f t="shared" si="119"/>
        <v>0</v>
      </c>
      <c r="T262" s="4">
        <f t="shared" si="120"/>
        <v>0</v>
      </c>
      <c r="U262" s="29">
        <f t="shared" si="121"/>
        <v>0</v>
      </c>
      <c r="V262" s="3"/>
      <c r="W262" s="3"/>
      <c r="X262" s="140">
        <f>[2]Plan1!$A332</f>
        <v>46812</v>
      </c>
      <c r="Y262" s="132" t="str">
        <f>[2]Plan1!$C332</f>
        <v>Carnaval</v>
      </c>
      <c r="Z262" s="123"/>
      <c r="AA262" s="1"/>
      <c r="AB262" s="3"/>
      <c r="AC262" s="121"/>
      <c r="AD262" s="121"/>
      <c r="AE262" s="12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15">
        <f t="shared" si="104"/>
        <v>45100</v>
      </c>
      <c r="B263" s="116">
        <f t="shared" ca="1" si="107"/>
        <v>1009.127464</v>
      </c>
      <c r="C263" s="14">
        <f t="shared" si="108"/>
        <v>1000</v>
      </c>
      <c r="D263" s="95">
        <f t="shared" si="105"/>
        <v>45096</v>
      </c>
      <c r="E263" s="93">
        <f ca="1">IF(D263&lt;$B$1,VLOOKUP(D263,[1]DI!$A$4:$B$15000,2,FALSE),0)</f>
        <v>0.13650000000000001</v>
      </c>
      <c r="F263" s="14">
        <f t="shared" ca="1" si="109"/>
        <v>1.00050788</v>
      </c>
      <c r="G263" s="14">
        <f ca="1">(TRUNC(PRODUCT($F$12:$F262),16))</f>
        <v>1.1352472586339899</v>
      </c>
      <c r="H263" s="14">
        <f t="shared" ca="1" si="110"/>
        <v>1.12663375643498</v>
      </c>
      <c r="I263" s="14">
        <f t="shared" ca="1" si="111"/>
        <v>1.0076453400000001</v>
      </c>
      <c r="J263" s="13">
        <f t="shared" si="106"/>
        <v>2.5000000000000001E-2</v>
      </c>
      <c r="K263" s="29">
        <f t="shared" si="112"/>
        <v>45078</v>
      </c>
      <c r="L263" s="2">
        <f t="shared" si="113"/>
        <v>15</v>
      </c>
      <c r="M263" s="17">
        <f t="shared" si="114"/>
        <v>15</v>
      </c>
      <c r="N263" s="12">
        <f t="shared" si="115"/>
        <v>1.001470879</v>
      </c>
      <c r="O263" s="12">
        <f t="shared" ca="1" si="116"/>
        <v>1.0091274640000001</v>
      </c>
      <c r="P263" s="17">
        <f t="shared" si="117"/>
        <v>0</v>
      </c>
      <c r="Q263" s="14">
        <f t="shared" ca="1" si="123"/>
        <v>9.1274639999999998</v>
      </c>
      <c r="R263" s="20">
        <f t="shared" si="103"/>
        <v>0</v>
      </c>
      <c r="S263" s="14">
        <f t="shared" si="119"/>
        <v>0</v>
      </c>
      <c r="T263" s="4">
        <f t="shared" si="120"/>
        <v>0</v>
      </c>
      <c r="U263" s="29">
        <f t="shared" si="121"/>
        <v>0</v>
      </c>
      <c r="V263" s="3"/>
      <c r="W263" s="3"/>
      <c r="X263" s="140">
        <f>[2]Plan1!$A333</f>
        <v>46857</v>
      </c>
      <c r="Y263" s="132" t="str">
        <f>[2]Plan1!$C333</f>
        <v>Paixão de Cristo</v>
      </c>
      <c r="Z263" s="123"/>
      <c r="AA263" s="1"/>
      <c r="AB263" s="3"/>
      <c r="AC263" s="121"/>
      <c r="AD263" s="121"/>
      <c r="AE263" s="12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15">
        <f t="shared" si="104"/>
        <v>45103</v>
      </c>
      <c r="B264" s="116">
        <f t="shared" ca="1" si="107"/>
        <v>1009.738924</v>
      </c>
      <c r="C264" s="14">
        <f t="shared" si="108"/>
        <v>1000</v>
      </c>
      <c r="D264" s="95">
        <f t="shared" si="105"/>
        <v>45097</v>
      </c>
      <c r="E264" s="93">
        <f ca="1">IF(D264&lt;$B$1,VLOOKUP(D264,[1]DI!$A$4:$B$15000,2,FALSE),0)</f>
        <v>0.13650000000000001</v>
      </c>
      <c r="F264" s="14">
        <f t="shared" ca="1" si="109"/>
        <v>1.00050788</v>
      </c>
      <c r="G264" s="14">
        <f ca="1">(TRUNC(PRODUCT($F$12:$F263),16))</f>
        <v>1.1358238280116999</v>
      </c>
      <c r="H264" s="14">
        <f t="shared" ca="1" si="110"/>
        <v>1.12663375643498</v>
      </c>
      <c r="I264" s="14">
        <f t="shared" ca="1" si="111"/>
        <v>1.00815711</v>
      </c>
      <c r="J264" s="13">
        <f t="shared" si="106"/>
        <v>2.5000000000000001E-2</v>
      </c>
      <c r="K264" s="29">
        <f t="shared" si="112"/>
        <v>45078</v>
      </c>
      <c r="L264" s="2">
        <f t="shared" si="113"/>
        <v>16</v>
      </c>
      <c r="M264" s="17">
        <f t="shared" si="114"/>
        <v>16</v>
      </c>
      <c r="N264" s="12">
        <f t="shared" si="115"/>
        <v>1.0015690150000001</v>
      </c>
      <c r="O264" s="12">
        <f t="shared" ca="1" si="116"/>
        <v>1.0097389240000001</v>
      </c>
      <c r="P264" s="17">
        <f t="shared" si="117"/>
        <v>0</v>
      </c>
      <c r="Q264" s="14">
        <f t="shared" ca="1" si="123"/>
        <v>9.7389240000000008</v>
      </c>
      <c r="R264" s="20">
        <f t="shared" si="103"/>
        <v>0</v>
      </c>
      <c r="S264" s="14">
        <f t="shared" si="119"/>
        <v>0</v>
      </c>
      <c r="T264" s="4">
        <f t="shared" si="120"/>
        <v>0</v>
      </c>
      <c r="U264" s="29">
        <f t="shared" si="121"/>
        <v>0</v>
      </c>
      <c r="V264" s="3"/>
      <c r="W264" s="3"/>
      <c r="X264" s="140">
        <f>[2]Plan1!$A334</f>
        <v>46864</v>
      </c>
      <c r="Y264" s="132" t="str">
        <f>[2]Plan1!$C334</f>
        <v>Tiradentes</v>
      </c>
      <c r="Z264" s="123"/>
      <c r="AA264" s="1"/>
      <c r="AB264" s="3"/>
      <c r="AC264" s="121"/>
      <c r="AD264" s="121"/>
      <c r="AE264" s="12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15">
        <f t="shared" si="104"/>
        <v>45104</v>
      </c>
      <c r="B265" s="116">
        <f t="shared" ca="1" si="107"/>
        <v>1010.350743</v>
      </c>
      <c r="C265" s="14">
        <f t="shared" si="108"/>
        <v>1000</v>
      </c>
      <c r="D265" s="95">
        <f t="shared" si="105"/>
        <v>45098</v>
      </c>
      <c r="E265" s="93">
        <f ca="1">IF(D265&lt;$B$1,VLOOKUP(D265,[1]DI!$A$4:$B$15000,2,FALSE),0)</f>
        <v>0.13650000000000001</v>
      </c>
      <c r="F265" s="14">
        <f t="shared" ca="1" si="109"/>
        <v>1.00050788</v>
      </c>
      <c r="G265" s="14">
        <f ca="1">(TRUNC(PRODUCT($F$12:$F264),16))</f>
        <v>1.1364006902174699</v>
      </c>
      <c r="H265" s="14">
        <f t="shared" ca="1" si="110"/>
        <v>1.12663375643498</v>
      </c>
      <c r="I265" s="14">
        <f t="shared" ca="1" si="111"/>
        <v>1.0086691299999999</v>
      </c>
      <c r="J265" s="13">
        <f t="shared" si="106"/>
        <v>2.5000000000000001E-2</v>
      </c>
      <c r="K265" s="29">
        <f t="shared" si="112"/>
        <v>45078</v>
      </c>
      <c r="L265" s="2">
        <f t="shared" si="113"/>
        <v>17</v>
      </c>
      <c r="M265" s="17">
        <f t="shared" si="114"/>
        <v>17</v>
      </c>
      <c r="N265" s="12">
        <f t="shared" si="115"/>
        <v>1.00166716</v>
      </c>
      <c r="O265" s="12">
        <f t="shared" ca="1" si="116"/>
        <v>1.0103507430000001</v>
      </c>
      <c r="P265" s="17">
        <f t="shared" si="117"/>
        <v>0</v>
      </c>
      <c r="Q265" s="14">
        <f t="shared" ca="1" si="123"/>
        <v>10.350743</v>
      </c>
      <c r="R265" s="20">
        <f t="shared" si="103"/>
        <v>0</v>
      </c>
      <c r="S265" s="14">
        <f t="shared" si="119"/>
        <v>0</v>
      </c>
      <c r="T265" s="4">
        <f t="shared" si="120"/>
        <v>0</v>
      </c>
      <c r="U265" s="29">
        <f t="shared" si="121"/>
        <v>0</v>
      </c>
      <c r="V265" s="3"/>
      <c r="W265" s="3"/>
      <c r="X265" s="140">
        <f>[2]Plan1!$A335</f>
        <v>46874</v>
      </c>
      <c r="Y265" s="132" t="str">
        <f>[2]Plan1!$C335</f>
        <v>Dia do Trabalho</v>
      </c>
      <c r="Z265" s="123"/>
      <c r="AA265" s="1"/>
      <c r="AB265" s="3"/>
      <c r="AC265" s="121"/>
      <c r="AD265" s="121"/>
      <c r="AE265" s="12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15">
        <f t="shared" si="104"/>
        <v>45105</v>
      </c>
      <c r="B266" s="116">
        <f t="shared" ca="1" si="107"/>
        <v>1010.962932</v>
      </c>
      <c r="C266" s="14">
        <f t="shared" si="108"/>
        <v>1000</v>
      </c>
      <c r="D266" s="95">
        <f t="shared" si="105"/>
        <v>45099</v>
      </c>
      <c r="E266" s="93">
        <f ca="1">IF(D266&lt;$B$1,VLOOKUP(D266,[1]DI!$A$4:$B$15000,2,FALSE),0)</f>
        <v>0.13650000000000001</v>
      </c>
      <c r="F266" s="14">
        <f t="shared" ca="1" si="109"/>
        <v>1.00050788</v>
      </c>
      <c r="G266" s="14">
        <f ca="1">(TRUNC(PRODUCT($F$12:$F265),16))</f>
        <v>1.1369778454000199</v>
      </c>
      <c r="H266" s="14">
        <f t="shared" ca="1" si="110"/>
        <v>1.12663375643498</v>
      </c>
      <c r="I266" s="14">
        <f t="shared" ca="1" si="111"/>
        <v>1.0091814100000001</v>
      </c>
      <c r="J266" s="13">
        <f t="shared" si="106"/>
        <v>2.5000000000000001E-2</v>
      </c>
      <c r="K266" s="29">
        <f t="shared" si="112"/>
        <v>45078</v>
      </c>
      <c r="L266" s="2">
        <f t="shared" si="113"/>
        <v>18</v>
      </c>
      <c r="M266" s="17">
        <f t="shared" si="114"/>
        <v>18</v>
      </c>
      <c r="N266" s="12">
        <f t="shared" si="115"/>
        <v>1.001765314</v>
      </c>
      <c r="O266" s="12">
        <f t="shared" ca="1" si="116"/>
        <v>1.010962932</v>
      </c>
      <c r="P266" s="17">
        <f t="shared" si="117"/>
        <v>0</v>
      </c>
      <c r="Q266" s="14">
        <f t="shared" ca="1" si="123"/>
        <v>10.962932</v>
      </c>
      <c r="R266" s="20">
        <f t="shared" si="103"/>
        <v>0</v>
      </c>
      <c r="S266" s="14">
        <f t="shared" si="119"/>
        <v>0</v>
      </c>
      <c r="T266" s="4">
        <f t="shared" si="120"/>
        <v>0</v>
      </c>
      <c r="U266" s="29">
        <f t="shared" si="121"/>
        <v>0</v>
      </c>
      <c r="V266" s="3"/>
      <c r="W266" s="3"/>
      <c r="X266" s="140">
        <f>[2]Plan1!$A336</f>
        <v>46919</v>
      </c>
      <c r="Y266" s="132" t="str">
        <f>[2]Plan1!$C336</f>
        <v>Corpus Christi</v>
      </c>
      <c r="Z266" s="123"/>
      <c r="AA266" s="1"/>
      <c r="AB266" s="3"/>
      <c r="AC266" s="121"/>
      <c r="AD266" s="121"/>
      <c r="AE266" s="12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15">
        <f t="shared" si="104"/>
        <v>45106</v>
      </c>
      <c r="B267" s="116">
        <f t="shared" ca="1" si="107"/>
        <v>1011.575503</v>
      </c>
      <c r="C267" s="14">
        <f t="shared" si="108"/>
        <v>1000</v>
      </c>
      <c r="D267" s="95">
        <f t="shared" si="105"/>
        <v>45100</v>
      </c>
      <c r="E267" s="93">
        <f ca="1">IF(D267&lt;$B$1,VLOOKUP(D267,[1]DI!$A$4:$B$15000,2,FALSE),0)</f>
        <v>0.13650000000000001</v>
      </c>
      <c r="F267" s="14">
        <f t="shared" ca="1" si="109"/>
        <v>1.00050788</v>
      </c>
      <c r="G267" s="14">
        <f ca="1">(TRUNC(PRODUCT($F$12:$F266),16))</f>
        <v>1.1375552937081399</v>
      </c>
      <c r="H267" s="14">
        <f t="shared" ca="1" si="110"/>
        <v>1.12663375643498</v>
      </c>
      <c r="I267" s="14">
        <f t="shared" ca="1" si="111"/>
        <v>1.0096939599999999</v>
      </c>
      <c r="J267" s="13">
        <f t="shared" si="106"/>
        <v>2.5000000000000001E-2</v>
      </c>
      <c r="K267" s="29">
        <f t="shared" si="112"/>
        <v>45078</v>
      </c>
      <c r="L267" s="2">
        <f t="shared" si="113"/>
        <v>19</v>
      </c>
      <c r="M267" s="17">
        <f t="shared" si="114"/>
        <v>19</v>
      </c>
      <c r="N267" s="12">
        <f t="shared" si="115"/>
        <v>1.0018634790000001</v>
      </c>
      <c r="O267" s="12">
        <f t="shared" ca="1" si="116"/>
        <v>1.011575503</v>
      </c>
      <c r="P267" s="17">
        <f t="shared" si="117"/>
        <v>0</v>
      </c>
      <c r="Q267" s="14">
        <f t="shared" ca="1" si="123"/>
        <v>11.575502999999999</v>
      </c>
      <c r="R267" s="20">
        <f t="shared" si="103"/>
        <v>0</v>
      </c>
      <c r="S267" s="14">
        <f t="shared" si="119"/>
        <v>0</v>
      </c>
      <c r="T267" s="4">
        <f t="shared" si="120"/>
        <v>0</v>
      </c>
      <c r="U267" s="29">
        <f t="shared" si="121"/>
        <v>0</v>
      </c>
      <c r="V267" s="3"/>
      <c r="W267" s="3"/>
      <c r="X267" s="140">
        <f>[2]Plan1!$A337</f>
        <v>47003</v>
      </c>
      <c r="Y267" s="132" t="str">
        <f>[2]Plan1!$C337</f>
        <v>Independência do Brasil</v>
      </c>
      <c r="Z267" s="123"/>
      <c r="AA267" s="1"/>
      <c r="AB267" s="3"/>
      <c r="AC267" s="121"/>
      <c r="AD267" s="121"/>
      <c r="AE267" s="12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15">
        <f t="shared" si="104"/>
        <v>45107</v>
      </c>
      <c r="B268" s="116">
        <f t="shared" ca="1" si="107"/>
        <v>1012.188435</v>
      </c>
      <c r="C268" s="14">
        <f t="shared" si="108"/>
        <v>1000</v>
      </c>
      <c r="D268" s="95">
        <f t="shared" si="105"/>
        <v>45103</v>
      </c>
      <c r="E268" s="93">
        <f ca="1">IF(D268&lt;$B$1,VLOOKUP(D268,[1]DI!$A$4:$B$15000,2,FALSE),0)</f>
        <v>0.13650000000000001</v>
      </c>
      <c r="F268" s="14">
        <f t="shared" ca="1" si="109"/>
        <v>1.00050788</v>
      </c>
      <c r="G268" s="14">
        <f ca="1">(TRUNC(PRODUCT($F$12:$F267),16))</f>
        <v>1.13813303529071</v>
      </c>
      <c r="H268" s="14">
        <f t="shared" ca="1" si="110"/>
        <v>1.12663375643498</v>
      </c>
      <c r="I268" s="14">
        <f t="shared" ca="1" si="111"/>
        <v>1.01020676</v>
      </c>
      <c r="J268" s="13">
        <f t="shared" si="106"/>
        <v>2.5000000000000001E-2</v>
      </c>
      <c r="K268" s="29">
        <f t="shared" si="112"/>
        <v>45078</v>
      </c>
      <c r="L268" s="2">
        <f t="shared" si="113"/>
        <v>20</v>
      </c>
      <c r="M268" s="17">
        <f t="shared" si="114"/>
        <v>20</v>
      </c>
      <c r="N268" s="12">
        <f t="shared" si="115"/>
        <v>1.001961653</v>
      </c>
      <c r="O268" s="12">
        <f t="shared" ca="1" si="116"/>
        <v>1.0121884350000001</v>
      </c>
      <c r="P268" s="17">
        <f t="shared" si="117"/>
        <v>0</v>
      </c>
      <c r="Q268" s="14">
        <f t="shared" ca="1" si="123"/>
        <v>12.188435</v>
      </c>
      <c r="R268" s="20">
        <f t="shared" ref="R268:R331" si="124">IF($P268&gt;0,VLOOKUP($P268,$X$12:$AD$150,7),0)</f>
        <v>0</v>
      </c>
      <c r="S268" s="14">
        <f t="shared" si="119"/>
        <v>0</v>
      </c>
      <c r="T268" s="4">
        <f t="shared" si="120"/>
        <v>0</v>
      </c>
      <c r="U268" s="29">
        <f t="shared" si="121"/>
        <v>0</v>
      </c>
      <c r="V268" s="3"/>
      <c r="W268" s="3"/>
      <c r="X268" s="140">
        <f>[2]Plan1!$A338</f>
        <v>47038</v>
      </c>
      <c r="Y268" s="132" t="str">
        <f>[2]Plan1!$C338</f>
        <v>Nossa Sr.a Aparecida - Padroeira do Brasil</v>
      </c>
      <c r="Z268" s="123"/>
      <c r="AA268" s="1"/>
      <c r="AB268" s="3"/>
      <c r="AC268" s="121"/>
      <c r="AD268" s="121"/>
      <c r="AE268" s="12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15">
        <f t="shared" ref="A269:A332" si="125">WORKDAY($A268,1,$X$166:$X$544)</f>
        <v>45110</v>
      </c>
      <c r="B269" s="116">
        <f t="shared" ca="1" si="107"/>
        <v>1012.801737</v>
      </c>
      <c r="C269" s="14">
        <f t="shared" si="108"/>
        <v>1000</v>
      </c>
      <c r="D269" s="95">
        <f t="shared" ref="D269:D332" si="126">WORKDAY($A269,-4,$X$160:$X$544)</f>
        <v>45104</v>
      </c>
      <c r="E269" s="93">
        <f ca="1">IF(D269&lt;$B$1,VLOOKUP(D269,[1]DI!$A$4:$B$15000,2,FALSE),0)</f>
        <v>0.13650000000000001</v>
      </c>
      <c r="F269" s="14">
        <f t="shared" ca="1" si="109"/>
        <v>1.00050788</v>
      </c>
      <c r="G269" s="14">
        <f ca="1">(TRUNC(PRODUCT($F$12:$F268),16))</f>
        <v>1.1387110702966801</v>
      </c>
      <c r="H269" s="14">
        <f t="shared" ca="1" si="110"/>
        <v>1.12663375643498</v>
      </c>
      <c r="I269" s="14">
        <f t="shared" ca="1" si="111"/>
        <v>1.01071982</v>
      </c>
      <c r="J269" s="13">
        <f t="shared" ref="J269:J332" si="127">J268</f>
        <v>2.5000000000000001E-2</v>
      </c>
      <c r="K269" s="29">
        <f t="shared" si="112"/>
        <v>45078</v>
      </c>
      <c r="L269" s="2">
        <f t="shared" si="113"/>
        <v>21</v>
      </c>
      <c r="M269" s="17">
        <f t="shared" si="114"/>
        <v>21</v>
      </c>
      <c r="N269" s="12">
        <f t="shared" si="115"/>
        <v>1.0020598359999999</v>
      </c>
      <c r="O269" s="12">
        <f t="shared" ca="1" si="116"/>
        <v>1.012801737</v>
      </c>
      <c r="P269" s="17">
        <f t="shared" si="117"/>
        <v>0</v>
      </c>
      <c r="Q269" s="14">
        <f t="shared" ca="1" si="123"/>
        <v>12.801736999999999</v>
      </c>
      <c r="R269" s="20">
        <f t="shared" si="124"/>
        <v>0</v>
      </c>
      <c r="S269" s="14">
        <f t="shared" si="119"/>
        <v>0</v>
      </c>
      <c r="T269" s="4">
        <f t="shared" si="120"/>
        <v>0</v>
      </c>
      <c r="U269" s="29">
        <f t="shared" si="121"/>
        <v>0</v>
      </c>
      <c r="V269" s="3"/>
      <c r="W269" s="3"/>
      <c r="X269" s="140">
        <f>[2]Plan1!$A339</f>
        <v>47059</v>
      </c>
      <c r="Y269" s="132" t="str">
        <f>[2]Plan1!$C339</f>
        <v>Finados</v>
      </c>
      <c r="Z269" s="123"/>
      <c r="AA269" s="1"/>
      <c r="AB269" s="3"/>
      <c r="AC269" s="121"/>
      <c r="AD269" s="121"/>
      <c r="AE269" s="12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15">
        <f t="shared" si="125"/>
        <v>45111</v>
      </c>
      <c r="B270" s="116">
        <f t="shared" ca="1" si="107"/>
        <v>1013.41542</v>
      </c>
      <c r="C270" s="14">
        <f t="shared" si="108"/>
        <v>1000</v>
      </c>
      <c r="D270" s="95">
        <f t="shared" si="126"/>
        <v>45105</v>
      </c>
      <c r="E270" s="93">
        <f ca="1">IF(D270&lt;$B$1,VLOOKUP(D270,[1]DI!$A$4:$B$15000,2,FALSE),0)</f>
        <v>0.13650000000000001</v>
      </c>
      <c r="F270" s="14">
        <f t="shared" ca="1" si="109"/>
        <v>1.00050788</v>
      </c>
      <c r="G270" s="14">
        <f ca="1">(TRUNC(PRODUCT($F$12:$F269),16))</f>
        <v>1.1392893988750601</v>
      </c>
      <c r="H270" s="14">
        <f t="shared" ca="1" si="110"/>
        <v>1.12663375643498</v>
      </c>
      <c r="I270" s="14">
        <f t="shared" ca="1" si="111"/>
        <v>1.01123315</v>
      </c>
      <c r="J270" s="13">
        <f t="shared" si="127"/>
        <v>2.5000000000000001E-2</v>
      </c>
      <c r="K270" s="29">
        <f t="shared" si="112"/>
        <v>45078</v>
      </c>
      <c r="L270" s="2">
        <f t="shared" si="113"/>
        <v>22</v>
      </c>
      <c r="M270" s="17">
        <f t="shared" si="114"/>
        <v>22</v>
      </c>
      <c r="N270" s="12">
        <f t="shared" si="115"/>
        <v>1.0021580290000001</v>
      </c>
      <c r="O270" s="12">
        <f t="shared" ca="1" si="116"/>
        <v>1.0134154200000001</v>
      </c>
      <c r="P270" s="17">
        <f t="shared" si="117"/>
        <v>0</v>
      </c>
      <c r="Q270" s="14">
        <f t="shared" ca="1" si="123"/>
        <v>13.415419999999999</v>
      </c>
      <c r="R270" s="20">
        <f t="shared" si="124"/>
        <v>0</v>
      </c>
      <c r="S270" s="14">
        <f t="shared" si="119"/>
        <v>0</v>
      </c>
      <c r="T270" s="4">
        <f t="shared" si="120"/>
        <v>0</v>
      </c>
      <c r="U270" s="29">
        <f t="shared" si="121"/>
        <v>0</v>
      </c>
      <c r="V270" s="3"/>
      <c r="W270" s="3"/>
      <c r="X270" s="140">
        <f>[2]Plan1!$A340</f>
        <v>47072</v>
      </c>
      <c r="Y270" s="132" t="str">
        <f>[2]Plan1!$C340</f>
        <v>Proclamação da República</v>
      </c>
      <c r="Z270" s="123"/>
      <c r="AA270" s="1"/>
      <c r="AB270" s="3"/>
      <c r="AC270" s="121"/>
      <c r="AD270" s="121"/>
      <c r="AE270" s="12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15">
        <f t="shared" si="125"/>
        <v>45112</v>
      </c>
      <c r="B271" s="116">
        <f t="shared" ref="B271:B334" ca="1" si="128">IF(D271&lt;=TODAY(),C271+Q271,IF(AND(D271&gt;TODAY(),A271&lt;=$B$1),IF(VLOOKUP(TODAY(),$A$10:$E$5000,4,FALSE)=0,"n.d",C271+Q271),"n.d"))</f>
        <v>1014.02946499</v>
      </c>
      <c r="C271" s="14">
        <f t="shared" ref="C271:C334" si="129">(C270-S270)</f>
        <v>1000</v>
      </c>
      <c r="D271" s="95">
        <f t="shared" si="126"/>
        <v>45106</v>
      </c>
      <c r="E271" s="93">
        <f ca="1">IF(D271&lt;$B$1,VLOOKUP(D271,[1]DI!$A$4:$B$15000,2,FALSE),0)</f>
        <v>0.13650000000000001</v>
      </c>
      <c r="F271" s="14">
        <f t="shared" ref="F271:F334" ca="1" si="130">ROUND(((1+E271)^(1/252)),8)</f>
        <v>1.00050788</v>
      </c>
      <c r="G271" s="14">
        <f ca="1">(TRUNC(PRODUCT($F$12:$F270),16))</f>
        <v>1.1398680211749599</v>
      </c>
      <c r="H271" s="14">
        <f t="shared" ref="H271:H334" ca="1" si="131">IF(P270&gt;0,G270,H270)</f>
        <v>1.12663375643498</v>
      </c>
      <c r="I271" s="14">
        <f t="shared" ref="I271:I334" ca="1" si="132">ROUND(G271/H271,8)</f>
        <v>1.01174673</v>
      </c>
      <c r="J271" s="13">
        <f t="shared" si="127"/>
        <v>2.5000000000000001E-2</v>
      </c>
      <c r="K271" s="29">
        <f t="shared" ref="K271:K334" si="133">IF(P270&gt;0,VLOOKUP(P270,X$12:AH$150,2),K270)</f>
        <v>45078</v>
      </c>
      <c r="L271" s="2">
        <f t="shared" ref="L271:L334" si="134">IF(A271&gt;K271,IF(NETWORKDAYS(K271,A271,$X$160:$X$544)-1=0,1,NETWORKDAYS(K271,A271,$X$160:$X$544)-1),0)</f>
        <v>23</v>
      </c>
      <c r="M271" s="17">
        <f t="shared" ref="M271:M334" si="135">IF(AND(L271=1,L270=1),1,IF(L271&gt;0,IF(L271=L270,L271+1,L271),0))</f>
        <v>23</v>
      </c>
      <c r="N271" s="12">
        <f t="shared" ref="N271:N334" si="136">ROUND((J271+1)^(M271/252),9)</f>
        <v>1.0022562319999999</v>
      </c>
      <c r="O271" s="12">
        <f t="shared" ref="O271:O334" ca="1" si="137">ROUND(I271*N271,9)</f>
        <v>1.0140294649999999</v>
      </c>
      <c r="P271" s="17">
        <f t="shared" ref="P271:P334" si="138">IF(VLOOKUP(A271,Y$12:AF$150,8)=VLOOKUP(A270,Y$12:AF$150,8),0,VLOOKUP(A271,Y$12:AF$150,8))</f>
        <v>0</v>
      </c>
      <c r="Q271" s="14">
        <f t="shared" ca="1" si="123"/>
        <v>14.029464989999999</v>
      </c>
      <c r="R271" s="20">
        <f t="shared" si="124"/>
        <v>0</v>
      </c>
      <c r="S271" s="14">
        <f t="shared" ref="S271:S334" si="139">IF(R271&gt;0,TRUNC(R271*C271,8),0)</f>
        <v>0</v>
      </c>
      <c r="T271" s="4">
        <f t="shared" ref="T271:T334" si="140">IF(P270&gt;0,VLOOKUP(P270,X$12:AH$150,10),T270)</f>
        <v>0</v>
      </c>
      <c r="U271" s="29">
        <f t="shared" ref="U271:U334" si="141">IF(P270&gt;0,VLOOKUP(P270,X$12:AH$150,11),U270)</f>
        <v>0</v>
      </c>
      <c r="V271" s="3"/>
      <c r="W271" s="3"/>
      <c r="X271" s="140">
        <f>[2]Plan1!$A341</f>
        <v>47077</v>
      </c>
      <c r="Y271" s="132" t="str">
        <f>[2]Plan1!$C341</f>
        <v>Dia Nacional de Zumbi e da Consciência Negra</v>
      </c>
      <c r="Z271" s="123"/>
      <c r="AA271" s="1"/>
      <c r="AB271" s="3"/>
      <c r="AC271" s="121"/>
      <c r="AD271" s="121"/>
      <c r="AE271" s="12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15">
        <f t="shared" si="125"/>
        <v>45113</v>
      </c>
      <c r="B272" s="116">
        <f t="shared" ca="1" si="128"/>
        <v>1014.6438920000001</v>
      </c>
      <c r="C272" s="14">
        <f t="shared" si="129"/>
        <v>1000</v>
      </c>
      <c r="D272" s="95">
        <f t="shared" si="126"/>
        <v>45107</v>
      </c>
      <c r="E272" s="93">
        <f ca="1">IF(D272&lt;$B$1,VLOOKUP(D272,[1]DI!$A$4:$B$15000,2,FALSE),0)</f>
        <v>0.13650000000000001</v>
      </c>
      <c r="F272" s="14">
        <f t="shared" ca="1" si="130"/>
        <v>1.00050788</v>
      </c>
      <c r="G272" s="14">
        <f ca="1">(TRUNC(PRODUCT($F$12:$F271),16))</f>
        <v>1.1404469373455499</v>
      </c>
      <c r="H272" s="14">
        <f t="shared" ca="1" si="131"/>
        <v>1.12663375643498</v>
      </c>
      <c r="I272" s="14">
        <f t="shared" ca="1" si="132"/>
        <v>1.01226058</v>
      </c>
      <c r="J272" s="13">
        <f t="shared" si="127"/>
        <v>2.5000000000000001E-2</v>
      </c>
      <c r="K272" s="29">
        <f t="shared" si="133"/>
        <v>45078</v>
      </c>
      <c r="L272" s="2">
        <f t="shared" si="134"/>
        <v>24</v>
      </c>
      <c r="M272" s="17">
        <f t="shared" si="135"/>
        <v>24</v>
      </c>
      <c r="N272" s="12">
        <f t="shared" si="136"/>
        <v>1.0023544449999999</v>
      </c>
      <c r="O272" s="12">
        <f t="shared" ca="1" si="137"/>
        <v>1.014643892</v>
      </c>
      <c r="P272" s="17">
        <f t="shared" si="138"/>
        <v>0</v>
      </c>
      <c r="Q272" s="14">
        <f t="shared" ca="1" si="123"/>
        <v>14.643891999999999</v>
      </c>
      <c r="R272" s="20">
        <f t="shared" si="124"/>
        <v>0</v>
      </c>
      <c r="S272" s="14">
        <f t="shared" si="139"/>
        <v>0</v>
      </c>
      <c r="T272" s="4">
        <f t="shared" si="140"/>
        <v>0</v>
      </c>
      <c r="U272" s="29">
        <f t="shared" si="141"/>
        <v>0</v>
      </c>
      <c r="V272" s="3"/>
      <c r="W272" s="3"/>
      <c r="X272" s="140">
        <f>[2]Plan1!$A342</f>
        <v>47112</v>
      </c>
      <c r="Y272" s="132" t="str">
        <f>[2]Plan1!$C342</f>
        <v>Natal</v>
      </c>
      <c r="Z272" s="123"/>
      <c r="AA272" s="1"/>
      <c r="AB272" s="3"/>
      <c r="AC272" s="121"/>
      <c r="AD272" s="121"/>
      <c r="AE272" s="12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15">
        <f t="shared" si="125"/>
        <v>45114</v>
      </c>
      <c r="B273" s="116">
        <f t="shared" ca="1" si="128"/>
        <v>1015.258679</v>
      </c>
      <c r="C273" s="14">
        <f t="shared" si="129"/>
        <v>1000</v>
      </c>
      <c r="D273" s="95">
        <f t="shared" si="126"/>
        <v>45110</v>
      </c>
      <c r="E273" s="93">
        <f ca="1">IF(D273&lt;$B$1,VLOOKUP(D273,[1]DI!$A$4:$B$15000,2,FALSE),0)</f>
        <v>0.13650000000000001</v>
      </c>
      <c r="F273" s="14">
        <f t="shared" ca="1" si="130"/>
        <v>1.00050788</v>
      </c>
      <c r="G273" s="14">
        <f ca="1">(TRUNC(PRODUCT($F$12:$F272),16))</f>
        <v>1.1410261475360901</v>
      </c>
      <c r="H273" s="14">
        <f t="shared" ca="1" si="131"/>
        <v>1.12663375643498</v>
      </c>
      <c r="I273" s="14">
        <f t="shared" ca="1" si="132"/>
        <v>1.0127746799999999</v>
      </c>
      <c r="J273" s="13">
        <f t="shared" si="127"/>
        <v>2.5000000000000001E-2</v>
      </c>
      <c r="K273" s="29">
        <f t="shared" si="133"/>
        <v>45078</v>
      </c>
      <c r="L273" s="2">
        <f t="shared" si="134"/>
        <v>25</v>
      </c>
      <c r="M273" s="17">
        <f t="shared" si="135"/>
        <v>25</v>
      </c>
      <c r="N273" s="12">
        <f t="shared" si="136"/>
        <v>1.002452667</v>
      </c>
      <c r="O273" s="12">
        <f t="shared" ca="1" si="137"/>
        <v>1.015258679</v>
      </c>
      <c r="P273" s="17">
        <f t="shared" si="138"/>
        <v>0</v>
      </c>
      <c r="Q273" s="14">
        <f t="shared" ca="1" si="123"/>
        <v>15.258679000000001</v>
      </c>
      <c r="R273" s="20">
        <f t="shared" si="124"/>
        <v>0</v>
      </c>
      <c r="S273" s="14">
        <f t="shared" si="139"/>
        <v>0</v>
      </c>
      <c r="T273" s="4">
        <f t="shared" si="140"/>
        <v>0</v>
      </c>
      <c r="U273" s="29">
        <f t="shared" si="141"/>
        <v>0</v>
      </c>
      <c r="V273" s="3"/>
      <c r="W273" s="3"/>
      <c r="X273" s="140">
        <f>[2]Plan1!$A343</f>
        <v>47119</v>
      </c>
      <c r="Y273" s="132" t="str">
        <f>[2]Plan1!$C343</f>
        <v>Confraternização Universal</v>
      </c>
      <c r="Z273" s="123"/>
      <c r="AA273" s="1"/>
      <c r="AB273" s="3"/>
      <c r="AC273" s="121"/>
      <c r="AD273" s="121"/>
      <c r="AE273" s="12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15">
        <f t="shared" si="125"/>
        <v>45117</v>
      </c>
      <c r="B274" s="116">
        <f t="shared" ca="1" si="128"/>
        <v>1015.873848</v>
      </c>
      <c r="C274" s="14">
        <f t="shared" si="129"/>
        <v>1000</v>
      </c>
      <c r="D274" s="95">
        <f t="shared" si="126"/>
        <v>45111</v>
      </c>
      <c r="E274" s="93">
        <f ca="1">IF(D274&lt;$B$1,VLOOKUP(D274,[1]DI!$A$4:$B$15000,2,FALSE),0)</f>
        <v>0.13650000000000001</v>
      </c>
      <c r="F274" s="14">
        <f t="shared" ca="1" si="130"/>
        <v>1.00050788</v>
      </c>
      <c r="G274" s="14">
        <f ca="1">(TRUNC(PRODUCT($F$12:$F273),16))</f>
        <v>1.1416056518958999</v>
      </c>
      <c r="H274" s="14">
        <f t="shared" ca="1" si="131"/>
        <v>1.12663375643498</v>
      </c>
      <c r="I274" s="14">
        <f t="shared" ca="1" si="132"/>
        <v>1.01328905</v>
      </c>
      <c r="J274" s="13">
        <f t="shared" si="127"/>
        <v>2.5000000000000001E-2</v>
      </c>
      <c r="K274" s="29">
        <f t="shared" si="133"/>
        <v>45078</v>
      </c>
      <c r="L274" s="2">
        <f t="shared" si="134"/>
        <v>26</v>
      </c>
      <c r="M274" s="17">
        <f t="shared" si="135"/>
        <v>26</v>
      </c>
      <c r="N274" s="12">
        <f t="shared" si="136"/>
        <v>1.0025508990000001</v>
      </c>
      <c r="O274" s="12">
        <f t="shared" ca="1" si="137"/>
        <v>1.015873848</v>
      </c>
      <c r="P274" s="17">
        <f t="shared" si="138"/>
        <v>0</v>
      </c>
      <c r="Q274" s="14">
        <f t="shared" ca="1" si="123"/>
        <v>15.873848000000001</v>
      </c>
      <c r="R274" s="20">
        <f t="shared" si="124"/>
        <v>0</v>
      </c>
      <c r="S274" s="14">
        <f t="shared" si="139"/>
        <v>0</v>
      </c>
      <c r="T274" s="4">
        <f t="shared" si="140"/>
        <v>0</v>
      </c>
      <c r="U274" s="29">
        <f t="shared" si="141"/>
        <v>0</v>
      </c>
      <c r="V274" s="3"/>
      <c r="W274" s="3"/>
      <c r="X274" s="140">
        <f>[2]Plan1!$A344</f>
        <v>47161</v>
      </c>
      <c r="Y274" s="132" t="str">
        <f>[2]Plan1!$C344</f>
        <v>Carnaval</v>
      </c>
      <c r="Z274" s="123"/>
      <c r="AA274" s="1"/>
      <c r="AB274" s="3"/>
      <c r="AC274" s="121"/>
      <c r="AD274" s="121"/>
      <c r="AE274" s="12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15">
        <f t="shared" si="125"/>
        <v>45118</v>
      </c>
      <c r="B275" s="116">
        <f t="shared" ca="1" si="128"/>
        <v>1016.489388</v>
      </c>
      <c r="C275" s="14">
        <f t="shared" si="129"/>
        <v>1000</v>
      </c>
      <c r="D275" s="95">
        <f t="shared" si="126"/>
        <v>45112</v>
      </c>
      <c r="E275" s="93">
        <f ca="1">IF(D275&lt;$B$1,VLOOKUP(D275,[1]DI!$A$4:$B$15000,2,FALSE),0)</f>
        <v>0.13650000000000001</v>
      </c>
      <c r="F275" s="14">
        <f t="shared" ca="1" si="130"/>
        <v>1.00050788</v>
      </c>
      <c r="G275" s="14">
        <f ca="1">(TRUNC(PRODUCT($F$12:$F274),16))</f>
        <v>1.14218545057439</v>
      </c>
      <c r="H275" s="14">
        <f t="shared" ca="1" si="131"/>
        <v>1.12663375643498</v>
      </c>
      <c r="I275" s="14">
        <f t="shared" ca="1" si="132"/>
        <v>1.0138036800000001</v>
      </c>
      <c r="J275" s="13">
        <f t="shared" si="127"/>
        <v>2.5000000000000001E-2</v>
      </c>
      <c r="K275" s="29">
        <f t="shared" si="133"/>
        <v>45078</v>
      </c>
      <c r="L275" s="2">
        <f t="shared" si="134"/>
        <v>27</v>
      </c>
      <c r="M275" s="17">
        <f t="shared" si="135"/>
        <v>27</v>
      </c>
      <c r="N275" s="12">
        <f t="shared" si="136"/>
        <v>1.0026491399999999</v>
      </c>
      <c r="O275" s="12">
        <f t="shared" ca="1" si="137"/>
        <v>1.0164893880000001</v>
      </c>
      <c r="P275" s="17">
        <f t="shared" si="138"/>
        <v>0</v>
      </c>
      <c r="Q275" s="14">
        <f t="shared" ca="1" si="123"/>
        <v>16.489388000000002</v>
      </c>
      <c r="R275" s="20">
        <f t="shared" si="124"/>
        <v>0</v>
      </c>
      <c r="S275" s="14">
        <f t="shared" si="139"/>
        <v>0</v>
      </c>
      <c r="T275" s="4">
        <f t="shared" si="140"/>
        <v>0</v>
      </c>
      <c r="U275" s="29">
        <f t="shared" si="141"/>
        <v>0</v>
      </c>
      <c r="V275" s="3"/>
      <c r="W275" s="3"/>
      <c r="X275" s="140">
        <f>[2]Plan1!$A345</f>
        <v>47162</v>
      </c>
      <c r="Y275" s="132" t="str">
        <f>[2]Plan1!$C345</f>
        <v>Carnaval</v>
      </c>
      <c r="Z275" s="123"/>
      <c r="AA275" s="1"/>
      <c r="AB275" s="3"/>
      <c r="AC275" s="121"/>
      <c r="AD275" s="121"/>
      <c r="AE275" s="12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15">
        <f t="shared" si="125"/>
        <v>45119</v>
      </c>
      <c r="B276" s="116">
        <f t="shared" ca="1" si="128"/>
        <v>1017.1052999999999</v>
      </c>
      <c r="C276" s="14">
        <f t="shared" si="129"/>
        <v>1000</v>
      </c>
      <c r="D276" s="95">
        <f t="shared" si="126"/>
        <v>45113</v>
      </c>
      <c r="E276" s="93">
        <f ca="1">IF(D276&lt;$B$1,VLOOKUP(D276,[1]DI!$A$4:$B$15000,2,FALSE),0)</f>
        <v>0.13650000000000001</v>
      </c>
      <c r="F276" s="14">
        <f t="shared" ca="1" si="130"/>
        <v>1.00050788</v>
      </c>
      <c r="G276" s="14">
        <f ca="1">(TRUNC(PRODUCT($F$12:$F275),16))</f>
        <v>1.14276554372103</v>
      </c>
      <c r="H276" s="14">
        <f t="shared" ca="1" si="131"/>
        <v>1.12663375643498</v>
      </c>
      <c r="I276" s="14">
        <f t="shared" ca="1" si="132"/>
        <v>1.0143185699999999</v>
      </c>
      <c r="J276" s="13">
        <f t="shared" si="127"/>
        <v>2.5000000000000001E-2</v>
      </c>
      <c r="K276" s="29">
        <f t="shared" si="133"/>
        <v>45078</v>
      </c>
      <c r="L276" s="2">
        <f t="shared" si="134"/>
        <v>28</v>
      </c>
      <c r="M276" s="17">
        <f t="shared" si="135"/>
        <v>28</v>
      </c>
      <c r="N276" s="12">
        <f t="shared" si="136"/>
        <v>1.002747391</v>
      </c>
      <c r="O276" s="12">
        <f t="shared" ca="1" si="137"/>
        <v>1.0171053000000001</v>
      </c>
      <c r="P276" s="17">
        <f t="shared" si="138"/>
        <v>0</v>
      </c>
      <c r="Q276" s="14">
        <f t="shared" ca="1" si="123"/>
        <v>17.1053</v>
      </c>
      <c r="R276" s="20">
        <f t="shared" si="124"/>
        <v>0</v>
      </c>
      <c r="S276" s="14">
        <f t="shared" si="139"/>
        <v>0</v>
      </c>
      <c r="T276" s="4">
        <f t="shared" si="140"/>
        <v>0</v>
      </c>
      <c r="U276" s="29">
        <f t="shared" si="141"/>
        <v>0</v>
      </c>
      <c r="V276" s="3"/>
      <c r="W276" s="3"/>
      <c r="X276" s="140">
        <f>[2]Plan1!$A346</f>
        <v>47207</v>
      </c>
      <c r="Y276" s="132" t="str">
        <f>[2]Plan1!$C346</f>
        <v>Paixão de Cristo</v>
      </c>
      <c r="Z276" s="123"/>
      <c r="AA276" s="1"/>
      <c r="AB276" s="3"/>
      <c r="AC276" s="121"/>
      <c r="AD276" s="121"/>
      <c r="AE276" s="12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15">
        <f t="shared" si="125"/>
        <v>45120</v>
      </c>
      <c r="B277" s="116">
        <f t="shared" ca="1" si="128"/>
        <v>1017.72158299</v>
      </c>
      <c r="C277" s="14">
        <f t="shared" si="129"/>
        <v>1000</v>
      </c>
      <c r="D277" s="95">
        <f t="shared" si="126"/>
        <v>45114</v>
      </c>
      <c r="E277" s="93">
        <f ca="1">IF(D277&lt;$B$1,VLOOKUP(D277,[1]DI!$A$4:$B$15000,2,FALSE),0)</f>
        <v>0.13650000000000001</v>
      </c>
      <c r="F277" s="14">
        <f t="shared" ca="1" si="130"/>
        <v>1.00050788</v>
      </c>
      <c r="G277" s="14">
        <f ca="1">(TRUNC(PRODUCT($F$12:$F276),16))</f>
        <v>1.14334593148537</v>
      </c>
      <c r="H277" s="14">
        <f t="shared" ca="1" si="131"/>
        <v>1.12663375643498</v>
      </c>
      <c r="I277" s="14">
        <f t="shared" ca="1" si="132"/>
        <v>1.0148337199999999</v>
      </c>
      <c r="J277" s="13">
        <f t="shared" si="127"/>
        <v>2.5000000000000001E-2</v>
      </c>
      <c r="K277" s="29">
        <f t="shared" si="133"/>
        <v>45078</v>
      </c>
      <c r="L277" s="2">
        <f t="shared" si="134"/>
        <v>29</v>
      </c>
      <c r="M277" s="17">
        <f t="shared" si="135"/>
        <v>29</v>
      </c>
      <c r="N277" s="12">
        <f t="shared" si="136"/>
        <v>1.0028456509999999</v>
      </c>
      <c r="O277" s="12">
        <f t="shared" ca="1" si="137"/>
        <v>1.0177215829999999</v>
      </c>
      <c r="P277" s="17">
        <f t="shared" si="138"/>
        <v>0</v>
      </c>
      <c r="Q277" s="14">
        <f t="shared" ca="1" si="123"/>
        <v>17.721582990000002</v>
      </c>
      <c r="R277" s="20">
        <f t="shared" si="124"/>
        <v>0</v>
      </c>
      <c r="S277" s="14">
        <f t="shared" si="139"/>
        <v>0</v>
      </c>
      <c r="T277" s="4">
        <f t="shared" si="140"/>
        <v>0</v>
      </c>
      <c r="U277" s="29">
        <f t="shared" si="141"/>
        <v>0</v>
      </c>
      <c r="V277" s="3"/>
      <c r="W277" s="3"/>
      <c r="X277" s="140">
        <f>[2]Plan1!$A347</f>
        <v>47229</v>
      </c>
      <c r="Y277" s="132" t="str">
        <f>[2]Plan1!$C347</f>
        <v>Tiradentes</v>
      </c>
      <c r="Z277" s="123"/>
      <c r="AA277" s="1"/>
      <c r="AB277" s="3"/>
      <c r="AC277" s="121"/>
      <c r="AD277" s="121"/>
      <c r="AE277" s="12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15">
        <f t="shared" si="125"/>
        <v>45121</v>
      </c>
      <c r="B278" s="116">
        <f t="shared" ca="1" si="128"/>
        <v>1018.33824899</v>
      </c>
      <c r="C278" s="14">
        <f t="shared" si="129"/>
        <v>1000</v>
      </c>
      <c r="D278" s="95">
        <f t="shared" si="126"/>
        <v>45117</v>
      </c>
      <c r="E278" s="93">
        <f ca="1">IF(D278&lt;$B$1,VLOOKUP(D278,[1]DI!$A$4:$B$15000,2,FALSE),0)</f>
        <v>0.13650000000000001</v>
      </c>
      <c r="F278" s="14">
        <f t="shared" ca="1" si="130"/>
        <v>1.00050788</v>
      </c>
      <c r="G278" s="14">
        <f ca="1">(TRUNC(PRODUCT($F$12:$F277),16))</f>
        <v>1.1439266140170501</v>
      </c>
      <c r="H278" s="14">
        <f t="shared" ca="1" si="131"/>
        <v>1.12663375643498</v>
      </c>
      <c r="I278" s="14">
        <f t="shared" ca="1" si="132"/>
        <v>1.0153491400000001</v>
      </c>
      <c r="J278" s="13">
        <f t="shared" si="127"/>
        <v>2.5000000000000001E-2</v>
      </c>
      <c r="K278" s="29">
        <f t="shared" si="133"/>
        <v>45078</v>
      </c>
      <c r="L278" s="2">
        <f t="shared" si="134"/>
        <v>30</v>
      </c>
      <c r="M278" s="17">
        <f t="shared" si="135"/>
        <v>30</v>
      </c>
      <c r="N278" s="12">
        <f t="shared" si="136"/>
        <v>1.002943922</v>
      </c>
      <c r="O278" s="12">
        <f t="shared" ca="1" si="137"/>
        <v>1.0183382489999999</v>
      </c>
      <c r="P278" s="17">
        <f t="shared" si="138"/>
        <v>0</v>
      </c>
      <c r="Q278" s="14">
        <f t="shared" ca="1" si="123"/>
        <v>18.33824899</v>
      </c>
      <c r="R278" s="20">
        <f t="shared" si="124"/>
        <v>0</v>
      </c>
      <c r="S278" s="14">
        <f t="shared" si="139"/>
        <v>0</v>
      </c>
      <c r="T278" s="4">
        <f t="shared" si="140"/>
        <v>0</v>
      </c>
      <c r="U278" s="29">
        <f t="shared" si="141"/>
        <v>0</v>
      </c>
      <c r="V278" s="3"/>
      <c r="W278" s="3"/>
      <c r="X278" s="140">
        <f>[2]Plan1!$A348</f>
        <v>47239</v>
      </c>
      <c r="Y278" s="132" t="str">
        <f>[2]Plan1!$C348</f>
        <v>Dia do Trabalho</v>
      </c>
      <c r="Z278" s="123"/>
      <c r="AA278" s="1"/>
      <c r="AB278" s="3"/>
      <c r="AC278" s="121"/>
      <c r="AD278" s="121"/>
      <c r="AE278" s="12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15">
        <f t="shared" si="125"/>
        <v>45124</v>
      </c>
      <c r="B279" s="116">
        <f t="shared" ca="1" si="128"/>
        <v>1018.95527499</v>
      </c>
      <c r="C279" s="14">
        <f t="shared" si="129"/>
        <v>1000</v>
      </c>
      <c r="D279" s="95">
        <f t="shared" si="126"/>
        <v>45118</v>
      </c>
      <c r="E279" s="93">
        <f ca="1">IF(D279&lt;$B$1,VLOOKUP(D279,[1]DI!$A$4:$B$15000,2,FALSE),0)</f>
        <v>0.13650000000000001</v>
      </c>
      <c r="F279" s="14">
        <f t="shared" ca="1" si="130"/>
        <v>1.00050788</v>
      </c>
      <c r="G279" s="14">
        <f ca="1">(TRUNC(PRODUCT($F$12:$F278),16))</f>
        <v>1.1445075914657801</v>
      </c>
      <c r="H279" s="14">
        <f t="shared" ca="1" si="131"/>
        <v>1.12663375643498</v>
      </c>
      <c r="I279" s="14">
        <f t="shared" ca="1" si="132"/>
        <v>1.0158648100000001</v>
      </c>
      <c r="J279" s="13">
        <f t="shared" si="127"/>
        <v>2.5000000000000001E-2</v>
      </c>
      <c r="K279" s="29">
        <f t="shared" si="133"/>
        <v>45078</v>
      </c>
      <c r="L279" s="2">
        <f t="shared" si="134"/>
        <v>31</v>
      </c>
      <c r="M279" s="17">
        <f t="shared" si="135"/>
        <v>31</v>
      </c>
      <c r="N279" s="12">
        <f t="shared" si="136"/>
        <v>1.003042201</v>
      </c>
      <c r="O279" s="12">
        <f t="shared" ca="1" si="137"/>
        <v>1.0189552749999999</v>
      </c>
      <c r="P279" s="17">
        <f t="shared" si="138"/>
        <v>0</v>
      </c>
      <c r="Q279" s="14">
        <f t="shared" ca="1" si="123"/>
        <v>18.955274989999999</v>
      </c>
      <c r="R279" s="20">
        <f t="shared" si="124"/>
        <v>0</v>
      </c>
      <c r="S279" s="14">
        <f t="shared" si="139"/>
        <v>0</v>
      </c>
      <c r="T279" s="4">
        <f t="shared" si="140"/>
        <v>0</v>
      </c>
      <c r="U279" s="29">
        <f t="shared" si="141"/>
        <v>0</v>
      </c>
      <c r="V279" s="3"/>
      <c r="W279" s="3"/>
      <c r="X279" s="140">
        <f>[2]Plan1!$A349</f>
        <v>47269</v>
      </c>
      <c r="Y279" s="132" t="str">
        <f>[2]Plan1!$C349</f>
        <v>Corpus Christi</v>
      </c>
      <c r="Z279" s="123"/>
      <c r="AA279" s="1"/>
      <c r="AB279" s="3"/>
      <c r="AC279" s="121"/>
      <c r="AD279" s="121"/>
      <c r="AE279" s="12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15">
        <f t="shared" si="125"/>
        <v>45125</v>
      </c>
      <c r="B280" s="116">
        <f t="shared" ca="1" si="128"/>
        <v>1019.572685</v>
      </c>
      <c r="C280" s="14">
        <f t="shared" si="129"/>
        <v>1000</v>
      </c>
      <c r="D280" s="95">
        <f t="shared" si="126"/>
        <v>45119</v>
      </c>
      <c r="E280" s="93">
        <f ca="1">IF(D280&lt;$B$1,VLOOKUP(D280,[1]DI!$A$4:$B$15000,2,FALSE),0)</f>
        <v>0.13650000000000001</v>
      </c>
      <c r="F280" s="14">
        <f t="shared" ca="1" si="130"/>
        <v>1.00050788</v>
      </c>
      <c r="G280" s="14">
        <f ca="1">(TRUNC(PRODUCT($F$12:$F279),16))</f>
        <v>1.1450888639813299</v>
      </c>
      <c r="H280" s="14">
        <f t="shared" ca="1" si="131"/>
        <v>1.12663375643498</v>
      </c>
      <c r="I280" s="14">
        <f t="shared" ca="1" si="132"/>
        <v>1.0163807499999999</v>
      </c>
      <c r="J280" s="13">
        <f t="shared" si="127"/>
        <v>2.5000000000000001E-2</v>
      </c>
      <c r="K280" s="29">
        <f t="shared" si="133"/>
        <v>45078</v>
      </c>
      <c r="L280" s="2">
        <f t="shared" si="134"/>
        <v>32</v>
      </c>
      <c r="M280" s="17">
        <f t="shared" si="135"/>
        <v>32</v>
      </c>
      <c r="N280" s="12">
        <f t="shared" si="136"/>
        <v>1.0031404909999999</v>
      </c>
      <c r="O280" s="12">
        <f t="shared" ca="1" si="137"/>
        <v>1.019572685</v>
      </c>
      <c r="P280" s="17">
        <f t="shared" si="138"/>
        <v>0</v>
      </c>
      <c r="Q280" s="14">
        <f t="shared" ca="1" si="123"/>
        <v>19.572685</v>
      </c>
      <c r="R280" s="20">
        <f t="shared" si="124"/>
        <v>0</v>
      </c>
      <c r="S280" s="14">
        <f t="shared" si="139"/>
        <v>0</v>
      </c>
      <c r="T280" s="4">
        <f t="shared" si="140"/>
        <v>0</v>
      </c>
      <c r="U280" s="29">
        <f t="shared" si="141"/>
        <v>0</v>
      </c>
      <c r="V280" s="3"/>
      <c r="W280" s="3"/>
      <c r="X280" s="140">
        <f>[2]Plan1!$A350</f>
        <v>47368</v>
      </c>
      <c r="Y280" s="132" t="str">
        <f>[2]Plan1!$C350</f>
        <v>Independência do Brasil</v>
      </c>
      <c r="Z280" s="123"/>
      <c r="AA280" s="1"/>
      <c r="AB280" s="3"/>
      <c r="AC280" s="121"/>
      <c r="AD280" s="121"/>
      <c r="AE280" s="12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15">
        <f t="shared" si="125"/>
        <v>45126</v>
      </c>
      <c r="B281" s="116">
        <f t="shared" ca="1" si="128"/>
        <v>1020.190466</v>
      </c>
      <c r="C281" s="14">
        <f t="shared" si="129"/>
        <v>1000</v>
      </c>
      <c r="D281" s="95">
        <f t="shared" si="126"/>
        <v>45120</v>
      </c>
      <c r="E281" s="93">
        <f ca="1">IF(D281&lt;$B$1,VLOOKUP(D281,[1]DI!$A$4:$B$15000,2,FALSE),0)</f>
        <v>0.13650000000000001</v>
      </c>
      <c r="F281" s="14">
        <f t="shared" ca="1" si="130"/>
        <v>1.00050788</v>
      </c>
      <c r="G281" s="14">
        <f ca="1">(TRUNC(PRODUCT($F$12:$F280),16))</f>
        <v>1.14567043171357</v>
      </c>
      <c r="H281" s="14">
        <f t="shared" ca="1" si="131"/>
        <v>1.12663375643498</v>
      </c>
      <c r="I281" s="14">
        <f t="shared" ca="1" si="132"/>
        <v>1.01689695</v>
      </c>
      <c r="J281" s="13">
        <f t="shared" si="127"/>
        <v>2.5000000000000001E-2</v>
      </c>
      <c r="K281" s="29">
        <f t="shared" si="133"/>
        <v>45078</v>
      </c>
      <c r="L281" s="2">
        <f t="shared" si="134"/>
        <v>33</v>
      </c>
      <c r="M281" s="17">
        <f t="shared" si="135"/>
        <v>33</v>
      </c>
      <c r="N281" s="12">
        <f t="shared" si="136"/>
        <v>1.0032387899999999</v>
      </c>
      <c r="O281" s="12">
        <f t="shared" ca="1" si="137"/>
        <v>1.0201904660000001</v>
      </c>
      <c r="P281" s="17">
        <f t="shared" si="138"/>
        <v>0</v>
      </c>
      <c r="Q281" s="14">
        <f t="shared" ca="1" si="123"/>
        <v>20.190466000000001</v>
      </c>
      <c r="R281" s="20">
        <f t="shared" si="124"/>
        <v>0</v>
      </c>
      <c r="S281" s="14">
        <f t="shared" si="139"/>
        <v>0</v>
      </c>
      <c r="T281" s="4">
        <f t="shared" si="140"/>
        <v>0</v>
      </c>
      <c r="U281" s="29">
        <f t="shared" si="141"/>
        <v>0</v>
      </c>
      <c r="V281" s="3"/>
      <c r="W281" s="3"/>
      <c r="X281" s="140">
        <f>[2]Plan1!$A351</f>
        <v>47403</v>
      </c>
      <c r="Y281" s="132" t="str">
        <f>[2]Plan1!$C351</f>
        <v>Nossa Sr.a Aparecida - Padroeira do Brasil</v>
      </c>
      <c r="Z281" s="123"/>
      <c r="AA281" s="1"/>
      <c r="AB281" s="3"/>
      <c r="AC281" s="121"/>
      <c r="AD281" s="121"/>
      <c r="AE281" s="121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15">
        <f t="shared" si="125"/>
        <v>45127</v>
      </c>
      <c r="B282" s="116">
        <f t="shared" ca="1" si="128"/>
        <v>1020.808619</v>
      </c>
      <c r="C282" s="14">
        <f t="shared" si="129"/>
        <v>1000</v>
      </c>
      <c r="D282" s="95">
        <f t="shared" si="126"/>
        <v>45121</v>
      </c>
      <c r="E282" s="93">
        <f ca="1">IF(D282&lt;$B$1,VLOOKUP(D282,[1]DI!$A$4:$B$15000,2,FALSE),0)</f>
        <v>0.13650000000000001</v>
      </c>
      <c r="F282" s="14">
        <f t="shared" ca="1" si="130"/>
        <v>1.00050788</v>
      </c>
      <c r="G282" s="14">
        <f ca="1">(TRUNC(PRODUCT($F$12:$F281),16))</f>
        <v>1.1462522948124301</v>
      </c>
      <c r="H282" s="14">
        <f t="shared" ca="1" si="131"/>
        <v>1.12663375643498</v>
      </c>
      <c r="I282" s="14">
        <f t="shared" ca="1" si="132"/>
        <v>1.0174134100000001</v>
      </c>
      <c r="J282" s="13">
        <f t="shared" si="127"/>
        <v>2.5000000000000001E-2</v>
      </c>
      <c r="K282" s="29">
        <f t="shared" si="133"/>
        <v>45078</v>
      </c>
      <c r="L282" s="2">
        <f t="shared" si="134"/>
        <v>34</v>
      </c>
      <c r="M282" s="17">
        <f t="shared" si="135"/>
        <v>34</v>
      </c>
      <c r="N282" s="12">
        <f t="shared" si="136"/>
        <v>1.0033370989999999</v>
      </c>
      <c r="O282" s="12">
        <f t="shared" ca="1" si="137"/>
        <v>1.0208086190000001</v>
      </c>
      <c r="P282" s="17">
        <f t="shared" si="138"/>
        <v>0</v>
      </c>
      <c r="Q282" s="14">
        <f t="shared" ca="1" si="123"/>
        <v>20.808619</v>
      </c>
      <c r="R282" s="20">
        <f t="shared" si="124"/>
        <v>0</v>
      </c>
      <c r="S282" s="14">
        <f t="shared" si="139"/>
        <v>0</v>
      </c>
      <c r="T282" s="4">
        <f t="shared" si="140"/>
        <v>0</v>
      </c>
      <c r="U282" s="29">
        <f t="shared" si="141"/>
        <v>0</v>
      </c>
      <c r="V282" s="3"/>
      <c r="W282" s="3"/>
      <c r="X282" s="140">
        <f>[2]Plan1!$A352</f>
        <v>47424</v>
      </c>
      <c r="Y282" s="132" t="str">
        <f>[2]Plan1!$C352</f>
        <v>Finados</v>
      </c>
      <c r="Z282" s="123"/>
      <c r="AA282" s="1"/>
      <c r="AB282" s="3"/>
      <c r="AC282" s="121"/>
      <c r="AD282" s="121"/>
      <c r="AE282" s="121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15">
        <f t="shared" si="125"/>
        <v>45128</v>
      </c>
      <c r="B283" s="116">
        <f t="shared" ca="1" si="128"/>
        <v>1021.427155</v>
      </c>
      <c r="C283" s="14">
        <f t="shared" si="129"/>
        <v>1000</v>
      </c>
      <c r="D283" s="95">
        <f t="shared" si="126"/>
        <v>45124</v>
      </c>
      <c r="E283" s="93">
        <f ca="1">IF(D283&lt;$B$1,VLOOKUP(D283,[1]DI!$A$4:$B$15000,2,FALSE),0)</f>
        <v>0.13650000000000001</v>
      </c>
      <c r="F283" s="14">
        <f t="shared" ca="1" si="130"/>
        <v>1.00050788</v>
      </c>
      <c r="G283" s="14">
        <f ca="1">(TRUNC(PRODUCT($F$12:$F282),16))</f>
        <v>1.14683445342792</v>
      </c>
      <c r="H283" s="14">
        <f t="shared" ca="1" si="131"/>
        <v>1.12663375643498</v>
      </c>
      <c r="I283" s="14">
        <f t="shared" ca="1" si="132"/>
        <v>1.01793014</v>
      </c>
      <c r="J283" s="13">
        <f t="shared" si="127"/>
        <v>2.5000000000000001E-2</v>
      </c>
      <c r="K283" s="29">
        <f t="shared" si="133"/>
        <v>45078</v>
      </c>
      <c r="L283" s="2">
        <f t="shared" si="134"/>
        <v>35</v>
      </c>
      <c r="M283" s="17">
        <f t="shared" si="135"/>
        <v>35</v>
      </c>
      <c r="N283" s="12">
        <f t="shared" si="136"/>
        <v>1.0034354169999999</v>
      </c>
      <c r="O283" s="12">
        <f t="shared" ca="1" si="137"/>
        <v>1.021427155</v>
      </c>
      <c r="P283" s="17">
        <f t="shared" si="138"/>
        <v>0</v>
      </c>
      <c r="Q283" s="14">
        <f t="shared" ca="1" si="123"/>
        <v>21.427154999999999</v>
      </c>
      <c r="R283" s="20">
        <f t="shared" si="124"/>
        <v>0</v>
      </c>
      <c r="S283" s="14">
        <f t="shared" si="139"/>
        <v>0</v>
      </c>
      <c r="T283" s="4">
        <f t="shared" si="140"/>
        <v>0</v>
      </c>
      <c r="U283" s="29">
        <f t="shared" si="141"/>
        <v>0</v>
      </c>
      <c r="V283" s="3"/>
      <c r="W283" s="3"/>
      <c r="X283" s="140">
        <f>[2]Plan1!$A353</f>
        <v>47437</v>
      </c>
      <c r="Y283" s="132" t="str">
        <f>[2]Plan1!$C353</f>
        <v>Proclamação da República</v>
      </c>
      <c r="Z283" s="123"/>
      <c r="AA283" s="1"/>
      <c r="AB283" s="3"/>
      <c r="AC283" s="121"/>
      <c r="AD283" s="121"/>
      <c r="AE283" s="121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15">
        <f t="shared" si="125"/>
        <v>45131</v>
      </c>
      <c r="B284" s="116">
        <f t="shared" ca="1" si="128"/>
        <v>1022.046052</v>
      </c>
      <c r="C284" s="14">
        <f t="shared" si="129"/>
        <v>1000</v>
      </c>
      <c r="D284" s="95">
        <f t="shared" si="126"/>
        <v>45125</v>
      </c>
      <c r="E284" s="93">
        <f ca="1">IF(D284&lt;$B$1,VLOOKUP(D284,[1]DI!$A$4:$B$15000,2,FALSE),0)</f>
        <v>0.13650000000000001</v>
      </c>
      <c r="F284" s="14">
        <f t="shared" ca="1" si="130"/>
        <v>1.00050788</v>
      </c>
      <c r="G284" s="14">
        <f ca="1">(TRUNC(PRODUCT($F$12:$F283),16))</f>
        <v>1.1474169077101299</v>
      </c>
      <c r="H284" s="14">
        <f t="shared" ca="1" si="131"/>
        <v>1.12663375643498</v>
      </c>
      <c r="I284" s="14">
        <f t="shared" ca="1" si="132"/>
        <v>1.01844712</v>
      </c>
      <c r="J284" s="13">
        <f t="shared" si="127"/>
        <v>2.5000000000000001E-2</v>
      </c>
      <c r="K284" s="29">
        <f t="shared" si="133"/>
        <v>45078</v>
      </c>
      <c r="L284" s="2">
        <f t="shared" si="134"/>
        <v>36</v>
      </c>
      <c r="M284" s="17">
        <f t="shared" si="135"/>
        <v>36</v>
      </c>
      <c r="N284" s="12">
        <f t="shared" si="136"/>
        <v>1.0035337449999999</v>
      </c>
      <c r="O284" s="12">
        <f t="shared" ca="1" si="137"/>
        <v>1.0220460520000001</v>
      </c>
      <c r="P284" s="17">
        <f t="shared" si="138"/>
        <v>0</v>
      </c>
      <c r="Q284" s="14">
        <f t="shared" ca="1" si="123"/>
        <v>22.046052</v>
      </c>
      <c r="R284" s="20">
        <f t="shared" si="124"/>
        <v>0</v>
      </c>
      <c r="S284" s="14">
        <f t="shared" si="139"/>
        <v>0</v>
      </c>
      <c r="T284" s="4">
        <f t="shared" si="140"/>
        <v>0</v>
      </c>
      <c r="U284" s="29">
        <f t="shared" si="141"/>
        <v>0</v>
      </c>
      <c r="V284" s="3"/>
      <c r="W284" s="3"/>
      <c r="X284" s="140">
        <f>[2]Plan1!$A354</f>
        <v>47442</v>
      </c>
      <c r="Y284" s="132" t="str">
        <f>[2]Plan1!$C354</f>
        <v>Dia Nacional de Zumbi e da Consciência Negra</v>
      </c>
      <c r="Z284" s="123"/>
      <c r="AA284" s="1"/>
      <c r="AB284" s="3"/>
      <c r="AC284" s="121"/>
      <c r="AD284" s="121"/>
      <c r="AE284" s="121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15">
        <f t="shared" si="125"/>
        <v>45132</v>
      </c>
      <c r="B285" s="116">
        <f t="shared" ca="1" si="128"/>
        <v>1022.665333</v>
      </c>
      <c r="C285" s="14">
        <f t="shared" si="129"/>
        <v>1000</v>
      </c>
      <c r="D285" s="95">
        <f t="shared" si="126"/>
        <v>45126</v>
      </c>
      <c r="E285" s="93">
        <f ca="1">IF(D285&lt;$B$1,VLOOKUP(D285,[1]DI!$A$4:$B$15000,2,FALSE),0)</f>
        <v>0.13650000000000001</v>
      </c>
      <c r="F285" s="14">
        <f t="shared" ca="1" si="130"/>
        <v>1.00050788</v>
      </c>
      <c r="G285" s="14">
        <f ca="1">(TRUNC(PRODUCT($F$12:$F284),16))</f>
        <v>1.14799965780922</v>
      </c>
      <c r="H285" s="14">
        <f t="shared" ca="1" si="131"/>
        <v>1.12663375643498</v>
      </c>
      <c r="I285" s="14">
        <f t="shared" ca="1" si="132"/>
        <v>1.01896437</v>
      </c>
      <c r="J285" s="13">
        <f t="shared" si="127"/>
        <v>2.5000000000000001E-2</v>
      </c>
      <c r="K285" s="29">
        <f t="shared" si="133"/>
        <v>45078</v>
      </c>
      <c r="L285" s="2">
        <f t="shared" si="134"/>
        <v>37</v>
      </c>
      <c r="M285" s="17">
        <f t="shared" si="135"/>
        <v>37</v>
      </c>
      <c r="N285" s="12">
        <f t="shared" si="136"/>
        <v>1.0036320830000001</v>
      </c>
      <c r="O285" s="12">
        <f t="shared" ca="1" si="137"/>
        <v>1.022665333</v>
      </c>
      <c r="P285" s="17">
        <f t="shared" si="138"/>
        <v>0</v>
      </c>
      <c r="Q285" s="14">
        <f t="shared" ca="1" si="123"/>
        <v>22.665333</v>
      </c>
      <c r="R285" s="20">
        <f t="shared" si="124"/>
        <v>0</v>
      </c>
      <c r="S285" s="14">
        <f t="shared" si="139"/>
        <v>0</v>
      </c>
      <c r="T285" s="4">
        <f t="shared" si="140"/>
        <v>0</v>
      </c>
      <c r="U285" s="29">
        <f t="shared" si="141"/>
        <v>0</v>
      </c>
      <c r="V285" s="3"/>
      <c r="W285" s="3"/>
      <c r="X285" s="140">
        <f>[2]Plan1!$A355</f>
        <v>47477</v>
      </c>
      <c r="Y285" s="132" t="str">
        <f>[2]Plan1!$C355</f>
        <v>Natal</v>
      </c>
      <c r="Z285" s="123"/>
      <c r="AA285" s="1"/>
      <c r="AB285" s="3"/>
      <c r="AC285" s="121"/>
      <c r="AD285" s="121"/>
      <c r="AE285" s="121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15">
        <f t="shared" si="125"/>
        <v>45133</v>
      </c>
      <c r="B286" s="116">
        <f t="shared" ca="1" si="128"/>
        <v>1023.284986</v>
      </c>
      <c r="C286" s="14">
        <f t="shared" si="129"/>
        <v>1000</v>
      </c>
      <c r="D286" s="95">
        <f t="shared" si="126"/>
        <v>45127</v>
      </c>
      <c r="E286" s="93">
        <f ca="1">IF(D286&lt;$B$1,VLOOKUP(D286,[1]DI!$A$4:$B$15000,2,FALSE),0)</f>
        <v>0.13650000000000001</v>
      </c>
      <c r="F286" s="14">
        <f t="shared" ca="1" si="130"/>
        <v>1.00050788</v>
      </c>
      <c r="G286" s="14">
        <f ca="1">(TRUNC(PRODUCT($F$12:$F285),16))</f>
        <v>1.1485827038754199</v>
      </c>
      <c r="H286" s="14">
        <f t="shared" ca="1" si="131"/>
        <v>1.12663375643498</v>
      </c>
      <c r="I286" s="14">
        <f t="shared" ca="1" si="132"/>
        <v>1.0194818800000001</v>
      </c>
      <c r="J286" s="13">
        <f t="shared" si="127"/>
        <v>2.5000000000000001E-2</v>
      </c>
      <c r="K286" s="29">
        <f t="shared" si="133"/>
        <v>45078</v>
      </c>
      <c r="L286" s="2">
        <f t="shared" si="134"/>
        <v>38</v>
      </c>
      <c r="M286" s="17">
        <f t="shared" si="135"/>
        <v>38</v>
      </c>
      <c r="N286" s="12">
        <f t="shared" si="136"/>
        <v>1.0037304300000001</v>
      </c>
      <c r="O286" s="12">
        <f t="shared" ca="1" si="137"/>
        <v>1.023284986</v>
      </c>
      <c r="P286" s="17">
        <f t="shared" si="138"/>
        <v>0</v>
      </c>
      <c r="Q286" s="14">
        <f t="shared" ca="1" si="123"/>
        <v>23.284986</v>
      </c>
      <c r="R286" s="20">
        <f t="shared" si="124"/>
        <v>0</v>
      </c>
      <c r="S286" s="14">
        <f t="shared" si="139"/>
        <v>0</v>
      </c>
      <c r="T286" s="4">
        <f t="shared" si="140"/>
        <v>0</v>
      </c>
      <c r="U286" s="29">
        <f t="shared" si="141"/>
        <v>0</v>
      </c>
      <c r="V286" s="3"/>
      <c r="W286" s="3"/>
      <c r="X286" s="140">
        <f>[2]Plan1!$A356</f>
        <v>47484</v>
      </c>
      <c r="Y286" s="132" t="str">
        <f>[2]Plan1!$C356</f>
        <v>Confraternização Universal</v>
      </c>
      <c r="Z286" s="123"/>
      <c r="AA286" s="1"/>
      <c r="AB286" s="3"/>
      <c r="AC286" s="121"/>
      <c r="AD286" s="121"/>
      <c r="AE286" s="121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15">
        <f t="shared" si="125"/>
        <v>45134</v>
      </c>
      <c r="B287" s="116">
        <f t="shared" ca="1" si="128"/>
        <v>1023.905021</v>
      </c>
      <c r="C287" s="14">
        <f t="shared" si="129"/>
        <v>1000</v>
      </c>
      <c r="D287" s="95">
        <f t="shared" si="126"/>
        <v>45128</v>
      </c>
      <c r="E287" s="93">
        <f ca="1">IF(D287&lt;$B$1,VLOOKUP(D287,[1]DI!$A$4:$B$15000,2,FALSE),0)</f>
        <v>0.13650000000000001</v>
      </c>
      <c r="F287" s="14">
        <f t="shared" ca="1" si="130"/>
        <v>1.00050788</v>
      </c>
      <c r="G287" s="14">
        <f ca="1">(TRUNC(PRODUCT($F$12:$F286),16))</f>
        <v>1.14916604605907</v>
      </c>
      <c r="H287" s="14">
        <f t="shared" ca="1" si="131"/>
        <v>1.12663375643498</v>
      </c>
      <c r="I287" s="14">
        <f t="shared" ca="1" si="132"/>
        <v>1.0199996600000001</v>
      </c>
      <c r="J287" s="13">
        <f t="shared" si="127"/>
        <v>2.5000000000000001E-2</v>
      </c>
      <c r="K287" s="29">
        <f t="shared" si="133"/>
        <v>45078</v>
      </c>
      <c r="L287" s="2">
        <f t="shared" si="134"/>
        <v>39</v>
      </c>
      <c r="M287" s="17">
        <f t="shared" si="135"/>
        <v>39</v>
      </c>
      <c r="N287" s="12">
        <f t="shared" si="136"/>
        <v>1.003828787</v>
      </c>
      <c r="O287" s="12">
        <f t="shared" ca="1" si="137"/>
        <v>1.023905021</v>
      </c>
      <c r="P287" s="17">
        <f t="shared" si="138"/>
        <v>0</v>
      </c>
      <c r="Q287" s="14">
        <f t="shared" ca="1" si="123"/>
        <v>23.905021000000001</v>
      </c>
      <c r="R287" s="20">
        <f t="shared" si="124"/>
        <v>0</v>
      </c>
      <c r="S287" s="14">
        <f t="shared" si="139"/>
        <v>0</v>
      </c>
      <c r="T287" s="4">
        <f t="shared" si="140"/>
        <v>0</v>
      </c>
      <c r="U287" s="29">
        <f t="shared" si="141"/>
        <v>0</v>
      </c>
      <c r="V287" s="3"/>
      <c r="W287" s="3"/>
      <c r="X287" s="140">
        <f>[2]Plan1!$A357</f>
        <v>47546</v>
      </c>
      <c r="Y287" s="132" t="str">
        <f>[2]Plan1!$C357</f>
        <v>Carnaval</v>
      </c>
      <c r="Z287" s="123"/>
      <c r="AA287" s="1"/>
      <c r="AB287" s="3"/>
      <c r="AC287" s="121"/>
      <c r="AD287" s="121"/>
      <c r="AE287" s="121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15">
        <f t="shared" si="125"/>
        <v>45135</v>
      </c>
      <c r="B288" s="116">
        <f t="shared" ca="1" si="128"/>
        <v>1024.525429</v>
      </c>
      <c r="C288" s="14">
        <f t="shared" si="129"/>
        <v>1000</v>
      </c>
      <c r="D288" s="95">
        <f t="shared" si="126"/>
        <v>45131</v>
      </c>
      <c r="E288" s="93">
        <f ca="1">IF(D288&lt;$B$1,VLOOKUP(D288,[1]DI!$A$4:$B$15000,2,FALSE),0)</f>
        <v>0.13650000000000001</v>
      </c>
      <c r="F288" s="14">
        <f t="shared" ca="1" si="130"/>
        <v>1.00050788</v>
      </c>
      <c r="G288" s="14">
        <f ca="1">(TRUNC(PRODUCT($F$12:$F287),16))</f>
        <v>1.1497496845105399</v>
      </c>
      <c r="H288" s="14">
        <f t="shared" ca="1" si="131"/>
        <v>1.12663375643498</v>
      </c>
      <c r="I288" s="14">
        <f t="shared" ca="1" si="132"/>
        <v>1.0205177000000001</v>
      </c>
      <c r="J288" s="13">
        <f t="shared" si="127"/>
        <v>2.5000000000000001E-2</v>
      </c>
      <c r="K288" s="29">
        <f t="shared" si="133"/>
        <v>45078</v>
      </c>
      <c r="L288" s="2">
        <f t="shared" si="134"/>
        <v>40</v>
      </c>
      <c r="M288" s="17">
        <f t="shared" si="135"/>
        <v>40</v>
      </c>
      <c r="N288" s="12">
        <f t="shared" si="136"/>
        <v>1.003927153</v>
      </c>
      <c r="O288" s="12">
        <f t="shared" ca="1" si="137"/>
        <v>1.0245254290000001</v>
      </c>
      <c r="P288" s="17">
        <f t="shared" si="138"/>
        <v>0</v>
      </c>
      <c r="Q288" s="14">
        <f t="shared" ca="1" si="123"/>
        <v>24.525428999999999</v>
      </c>
      <c r="R288" s="20">
        <f t="shared" si="124"/>
        <v>0</v>
      </c>
      <c r="S288" s="14">
        <f t="shared" si="139"/>
        <v>0</v>
      </c>
      <c r="T288" s="4">
        <f t="shared" si="140"/>
        <v>0</v>
      </c>
      <c r="U288" s="29">
        <f t="shared" si="141"/>
        <v>0</v>
      </c>
      <c r="V288" s="3"/>
      <c r="W288" s="3"/>
      <c r="X288" s="140">
        <f>[2]Plan1!$A358</f>
        <v>47547</v>
      </c>
      <c r="Y288" s="132" t="str">
        <f>[2]Plan1!$C358</f>
        <v>Carnaval</v>
      </c>
      <c r="Z288" s="123"/>
      <c r="AA288" s="1"/>
      <c r="AB288" s="3"/>
      <c r="AC288" s="121"/>
      <c r="AD288" s="121"/>
      <c r="AE288" s="121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15">
        <f t="shared" si="125"/>
        <v>45138</v>
      </c>
      <c r="B289" s="116">
        <f t="shared" ca="1" si="128"/>
        <v>1025.146211</v>
      </c>
      <c r="C289" s="14">
        <f t="shared" si="129"/>
        <v>1000</v>
      </c>
      <c r="D289" s="95">
        <f t="shared" si="126"/>
        <v>45132</v>
      </c>
      <c r="E289" s="93">
        <f ca="1">IF(D289&lt;$B$1,VLOOKUP(D289,[1]DI!$A$4:$B$15000,2,FALSE),0)</f>
        <v>0.13650000000000001</v>
      </c>
      <c r="F289" s="14">
        <f t="shared" ca="1" si="130"/>
        <v>1.00050788</v>
      </c>
      <c r="G289" s="14">
        <f ca="1">(TRUNC(PRODUCT($F$12:$F288),16))</f>
        <v>1.15033361938031</v>
      </c>
      <c r="H289" s="14">
        <f t="shared" ca="1" si="131"/>
        <v>1.12663375643498</v>
      </c>
      <c r="I289" s="14">
        <f t="shared" ca="1" si="132"/>
        <v>1.0210360000000001</v>
      </c>
      <c r="J289" s="13">
        <f t="shared" si="127"/>
        <v>2.5000000000000001E-2</v>
      </c>
      <c r="K289" s="29">
        <f t="shared" si="133"/>
        <v>45078</v>
      </c>
      <c r="L289" s="2">
        <f t="shared" si="134"/>
        <v>41</v>
      </c>
      <c r="M289" s="17">
        <f t="shared" si="135"/>
        <v>41</v>
      </c>
      <c r="N289" s="12">
        <f t="shared" si="136"/>
        <v>1.0040255300000001</v>
      </c>
      <c r="O289" s="12">
        <f t="shared" ca="1" si="137"/>
        <v>1.025146211</v>
      </c>
      <c r="P289" s="17">
        <f t="shared" si="138"/>
        <v>0</v>
      </c>
      <c r="Q289" s="14">
        <f t="shared" ca="1" si="123"/>
        <v>25.146211000000001</v>
      </c>
      <c r="R289" s="20">
        <f t="shared" si="124"/>
        <v>0</v>
      </c>
      <c r="S289" s="14">
        <f t="shared" si="139"/>
        <v>0</v>
      </c>
      <c r="T289" s="4">
        <f t="shared" si="140"/>
        <v>0</v>
      </c>
      <c r="U289" s="29">
        <f t="shared" si="141"/>
        <v>0</v>
      </c>
      <c r="V289" s="3"/>
      <c r="W289" s="3"/>
      <c r="X289" s="140">
        <f>[2]Plan1!$A359</f>
        <v>47592</v>
      </c>
      <c r="Y289" s="132" t="str">
        <f>[2]Plan1!$C359</f>
        <v>Paixão de Cristo</v>
      </c>
      <c r="Z289" s="123"/>
      <c r="AA289" s="1"/>
      <c r="AB289" s="3"/>
      <c r="AC289" s="121"/>
      <c r="AD289" s="121"/>
      <c r="AE289" s="121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15">
        <f t="shared" si="125"/>
        <v>45139</v>
      </c>
      <c r="B290" s="116">
        <f t="shared" ca="1" si="128"/>
        <v>1025.767364</v>
      </c>
      <c r="C290" s="14">
        <f t="shared" si="129"/>
        <v>1000</v>
      </c>
      <c r="D290" s="95">
        <f t="shared" si="126"/>
        <v>45133</v>
      </c>
      <c r="E290" s="93">
        <f ca="1">IF(D290&lt;$B$1,VLOOKUP(D290,[1]DI!$A$4:$B$15000,2,FALSE),0)</f>
        <v>0.13650000000000001</v>
      </c>
      <c r="F290" s="14">
        <f t="shared" ca="1" si="130"/>
        <v>1.00050788</v>
      </c>
      <c r="G290" s="14">
        <f ca="1">(TRUNC(PRODUCT($F$12:$F289),16))</f>
        <v>1.15091785081892</v>
      </c>
      <c r="H290" s="14">
        <f t="shared" ca="1" si="131"/>
        <v>1.12663375643498</v>
      </c>
      <c r="I290" s="14">
        <f t="shared" ca="1" si="132"/>
        <v>1.02155456</v>
      </c>
      <c r="J290" s="13">
        <f t="shared" si="127"/>
        <v>2.5000000000000001E-2</v>
      </c>
      <c r="K290" s="29">
        <f t="shared" si="133"/>
        <v>45078</v>
      </c>
      <c r="L290" s="2">
        <f t="shared" si="134"/>
        <v>42</v>
      </c>
      <c r="M290" s="17">
        <f t="shared" si="135"/>
        <v>42</v>
      </c>
      <c r="N290" s="12">
        <f t="shared" si="136"/>
        <v>1.0041239150000001</v>
      </c>
      <c r="O290" s="12">
        <f t="shared" ca="1" si="137"/>
        <v>1.025767364</v>
      </c>
      <c r="P290" s="17">
        <f t="shared" si="138"/>
        <v>0</v>
      </c>
      <c r="Q290" s="14">
        <f t="shared" ca="1" si="123"/>
        <v>25.767364000000001</v>
      </c>
      <c r="R290" s="20">
        <f t="shared" si="124"/>
        <v>0</v>
      </c>
      <c r="S290" s="14">
        <f t="shared" si="139"/>
        <v>0</v>
      </c>
      <c r="T290" s="4">
        <f t="shared" si="140"/>
        <v>0</v>
      </c>
      <c r="U290" s="29">
        <f t="shared" si="141"/>
        <v>0</v>
      </c>
      <c r="V290" s="3"/>
      <c r="W290" s="3"/>
      <c r="X290" s="140">
        <f>[2]Plan1!$A360</f>
        <v>47594</v>
      </c>
      <c r="Y290" s="132" t="str">
        <f>[2]Plan1!$C360</f>
        <v>Tiradentes</v>
      </c>
      <c r="Z290" s="123"/>
      <c r="AA290" s="1"/>
      <c r="AB290" s="3"/>
      <c r="AC290" s="121"/>
      <c r="AD290" s="121"/>
      <c r="AE290" s="121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15">
        <f t="shared" si="125"/>
        <v>45140</v>
      </c>
      <c r="B291" s="116">
        <f t="shared" ca="1" si="128"/>
        <v>1026.3889019999999</v>
      </c>
      <c r="C291" s="14">
        <f t="shared" si="129"/>
        <v>1000</v>
      </c>
      <c r="D291" s="95">
        <f t="shared" si="126"/>
        <v>45134</v>
      </c>
      <c r="E291" s="93">
        <f ca="1">IF(D291&lt;$B$1,VLOOKUP(D291,[1]DI!$A$4:$B$15000,2,FALSE),0)</f>
        <v>0.13650000000000001</v>
      </c>
      <c r="F291" s="14">
        <f t="shared" ca="1" si="130"/>
        <v>1.00050788</v>
      </c>
      <c r="G291" s="14">
        <f ca="1">(TRUNC(PRODUCT($F$12:$F290),16))</f>
        <v>1.15150237897699</v>
      </c>
      <c r="H291" s="14">
        <f t="shared" ca="1" si="131"/>
        <v>1.12663375643498</v>
      </c>
      <c r="I291" s="14">
        <f t="shared" ca="1" si="132"/>
        <v>1.0220733900000001</v>
      </c>
      <c r="J291" s="13">
        <f t="shared" si="127"/>
        <v>2.5000000000000001E-2</v>
      </c>
      <c r="K291" s="29">
        <f t="shared" si="133"/>
        <v>45078</v>
      </c>
      <c r="L291" s="2">
        <f t="shared" si="134"/>
        <v>43</v>
      </c>
      <c r="M291" s="17">
        <f t="shared" si="135"/>
        <v>43</v>
      </c>
      <c r="N291" s="12">
        <f t="shared" si="136"/>
        <v>1.0042223109999999</v>
      </c>
      <c r="O291" s="12">
        <f t="shared" ca="1" si="137"/>
        <v>1.0263889020000001</v>
      </c>
      <c r="P291" s="17">
        <f t="shared" si="138"/>
        <v>0</v>
      </c>
      <c r="Q291" s="14">
        <f t="shared" ca="1" si="123"/>
        <v>26.388902000000002</v>
      </c>
      <c r="R291" s="20">
        <f t="shared" si="124"/>
        <v>0</v>
      </c>
      <c r="S291" s="14">
        <f t="shared" si="139"/>
        <v>0</v>
      </c>
      <c r="T291" s="4">
        <f t="shared" si="140"/>
        <v>0</v>
      </c>
      <c r="U291" s="29">
        <f t="shared" si="141"/>
        <v>0</v>
      </c>
      <c r="V291" s="3"/>
      <c r="W291" s="3"/>
      <c r="X291" s="140">
        <f>[2]Plan1!$A361</f>
        <v>47604</v>
      </c>
      <c r="Y291" s="132" t="str">
        <f>[2]Plan1!$C361</f>
        <v>Dia do Trabalho</v>
      </c>
      <c r="Z291" s="123"/>
      <c r="AA291" s="1"/>
      <c r="AB291" s="3"/>
      <c r="AC291" s="121"/>
      <c r="AD291" s="121"/>
      <c r="AE291" s="121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15">
        <f t="shared" si="125"/>
        <v>45141</v>
      </c>
      <c r="B292" s="116">
        <f t="shared" ca="1" si="128"/>
        <v>1027.010812</v>
      </c>
      <c r="C292" s="14">
        <f t="shared" si="129"/>
        <v>1000</v>
      </c>
      <c r="D292" s="95">
        <f t="shared" si="126"/>
        <v>45135</v>
      </c>
      <c r="E292" s="93">
        <f ca="1">IF(D292&lt;$B$1,VLOOKUP(D292,[1]DI!$A$4:$B$15000,2,FALSE),0)</f>
        <v>0.13650000000000001</v>
      </c>
      <c r="F292" s="14">
        <f t="shared" ca="1" si="130"/>
        <v>1.00050788</v>
      </c>
      <c r="G292" s="14">
        <f ca="1">(TRUNC(PRODUCT($F$12:$F291),16))</f>
        <v>1.1520872040052299</v>
      </c>
      <c r="H292" s="14">
        <f t="shared" ca="1" si="131"/>
        <v>1.12663375643498</v>
      </c>
      <c r="I292" s="14">
        <f t="shared" ca="1" si="132"/>
        <v>1.0225924799999999</v>
      </c>
      <c r="J292" s="13">
        <f t="shared" si="127"/>
        <v>2.5000000000000001E-2</v>
      </c>
      <c r="K292" s="29">
        <f t="shared" si="133"/>
        <v>45078</v>
      </c>
      <c r="L292" s="2">
        <f t="shared" si="134"/>
        <v>44</v>
      </c>
      <c r="M292" s="17">
        <f t="shared" si="135"/>
        <v>44</v>
      </c>
      <c r="N292" s="12">
        <f t="shared" si="136"/>
        <v>1.0043207160000001</v>
      </c>
      <c r="O292" s="12">
        <f t="shared" ca="1" si="137"/>
        <v>1.0270108120000001</v>
      </c>
      <c r="P292" s="17">
        <f t="shared" si="138"/>
        <v>0</v>
      </c>
      <c r="Q292" s="14">
        <f t="shared" ca="1" si="123"/>
        <v>27.010812000000001</v>
      </c>
      <c r="R292" s="20">
        <f t="shared" si="124"/>
        <v>0</v>
      </c>
      <c r="S292" s="14">
        <f t="shared" si="139"/>
        <v>0</v>
      </c>
      <c r="T292" s="4">
        <f t="shared" si="140"/>
        <v>0</v>
      </c>
      <c r="U292" s="29">
        <f t="shared" si="141"/>
        <v>0</v>
      </c>
      <c r="V292" s="3"/>
      <c r="W292" s="3"/>
      <c r="X292" s="140">
        <f>[2]Plan1!$A362</f>
        <v>47654</v>
      </c>
      <c r="Y292" s="132" t="str">
        <f>[2]Plan1!$C362</f>
        <v>Corpus Christi</v>
      </c>
      <c r="Z292" s="123"/>
      <c r="AA292" s="1"/>
      <c r="AB292" s="3"/>
      <c r="AC292" s="121"/>
      <c r="AD292" s="121"/>
      <c r="AE292" s="121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15">
        <f t="shared" si="125"/>
        <v>45142</v>
      </c>
      <c r="B293" s="116">
        <f t="shared" ca="1" si="128"/>
        <v>1027.6330949999999</v>
      </c>
      <c r="C293" s="14">
        <f t="shared" si="129"/>
        <v>1000</v>
      </c>
      <c r="D293" s="95">
        <f t="shared" si="126"/>
        <v>45138</v>
      </c>
      <c r="E293" s="93">
        <f ca="1">IF(D293&lt;$B$1,VLOOKUP(D293,[1]DI!$A$4:$B$15000,2,FALSE),0)</f>
        <v>0.13650000000000001</v>
      </c>
      <c r="F293" s="14">
        <f t="shared" ca="1" si="130"/>
        <v>1.00050788</v>
      </c>
      <c r="G293" s="14">
        <f ca="1">(TRUNC(PRODUCT($F$12:$F292),16))</f>
        <v>1.1526723260544001</v>
      </c>
      <c r="H293" s="14">
        <f t="shared" ca="1" si="131"/>
        <v>1.12663375643498</v>
      </c>
      <c r="I293" s="14">
        <f t="shared" ca="1" si="132"/>
        <v>1.0231118299999999</v>
      </c>
      <c r="J293" s="13">
        <f t="shared" si="127"/>
        <v>2.5000000000000001E-2</v>
      </c>
      <c r="K293" s="29">
        <f t="shared" si="133"/>
        <v>45078</v>
      </c>
      <c r="L293" s="2">
        <f t="shared" si="134"/>
        <v>45</v>
      </c>
      <c r="M293" s="17">
        <f t="shared" si="135"/>
        <v>45</v>
      </c>
      <c r="N293" s="12">
        <f t="shared" si="136"/>
        <v>1.0044191309999999</v>
      </c>
      <c r="O293" s="12">
        <f t="shared" ca="1" si="137"/>
        <v>1.0276330950000001</v>
      </c>
      <c r="P293" s="17">
        <f t="shared" si="138"/>
        <v>0</v>
      </c>
      <c r="Q293" s="14">
        <f t="shared" ca="1" si="123"/>
        <v>27.633095000000001</v>
      </c>
      <c r="R293" s="20">
        <f t="shared" si="124"/>
        <v>0</v>
      </c>
      <c r="S293" s="14">
        <f t="shared" si="139"/>
        <v>0</v>
      </c>
      <c r="T293" s="4">
        <f t="shared" si="140"/>
        <v>0</v>
      </c>
      <c r="U293" s="29">
        <f t="shared" si="141"/>
        <v>0</v>
      </c>
      <c r="V293" s="3"/>
      <c r="W293" s="3"/>
      <c r="X293" s="140">
        <f>[2]Plan1!$A363</f>
        <v>47733</v>
      </c>
      <c r="Y293" s="132" t="str">
        <f>[2]Plan1!$C363</f>
        <v>Independência do Brasil</v>
      </c>
      <c r="Z293" s="123"/>
      <c r="AA293" s="1"/>
      <c r="AB293" s="3"/>
      <c r="AC293" s="121"/>
      <c r="AD293" s="121"/>
      <c r="AE293" s="121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15">
        <f t="shared" si="125"/>
        <v>45145</v>
      </c>
      <c r="B294" s="116">
        <f t="shared" ca="1" si="128"/>
        <v>1028.2557609999999</v>
      </c>
      <c r="C294" s="14">
        <f t="shared" si="129"/>
        <v>1000</v>
      </c>
      <c r="D294" s="95">
        <f t="shared" si="126"/>
        <v>45139</v>
      </c>
      <c r="E294" s="93">
        <f ca="1">IF(D294&lt;$B$1,VLOOKUP(D294,[1]DI!$A$4:$B$15000,2,FALSE),0)</f>
        <v>0.13650000000000001</v>
      </c>
      <c r="F294" s="14">
        <f t="shared" ca="1" si="130"/>
        <v>1.00050788</v>
      </c>
      <c r="G294" s="14">
        <f ca="1">(TRUNC(PRODUCT($F$12:$F293),16))</f>
        <v>1.1532577452753601</v>
      </c>
      <c r="H294" s="14">
        <f t="shared" ca="1" si="131"/>
        <v>1.12663375643498</v>
      </c>
      <c r="I294" s="14">
        <f t="shared" ca="1" si="132"/>
        <v>1.0236314500000001</v>
      </c>
      <c r="J294" s="13">
        <f t="shared" si="127"/>
        <v>2.5000000000000001E-2</v>
      </c>
      <c r="K294" s="29">
        <f t="shared" si="133"/>
        <v>45078</v>
      </c>
      <c r="L294" s="2">
        <f t="shared" si="134"/>
        <v>46</v>
      </c>
      <c r="M294" s="17">
        <f t="shared" si="135"/>
        <v>46</v>
      </c>
      <c r="N294" s="12">
        <f t="shared" si="136"/>
        <v>1.0045175550000001</v>
      </c>
      <c r="O294" s="12">
        <f t="shared" ca="1" si="137"/>
        <v>1.028255761</v>
      </c>
      <c r="P294" s="17">
        <f t="shared" si="138"/>
        <v>0</v>
      </c>
      <c r="Q294" s="14">
        <f t="shared" ca="1" si="123"/>
        <v>28.255761</v>
      </c>
      <c r="R294" s="20">
        <f t="shared" si="124"/>
        <v>0</v>
      </c>
      <c r="S294" s="14">
        <f t="shared" si="139"/>
        <v>0</v>
      </c>
      <c r="T294" s="4">
        <f t="shared" si="140"/>
        <v>0</v>
      </c>
      <c r="U294" s="29">
        <f t="shared" si="141"/>
        <v>0</v>
      </c>
      <c r="V294" s="3"/>
      <c r="W294" s="3"/>
      <c r="X294" s="140">
        <f>[2]Plan1!$A364</f>
        <v>47768</v>
      </c>
      <c r="Y294" s="132" t="str">
        <f>[2]Plan1!$C364</f>
        <v>Nossa Sr.a Aparecida - Padroeira do Brasil</v>
      </c>
      <c r="Z294" s="123"/>
      <c r="AA294" s="1"/>
      <c r="AB294" s="3"/>
      <c r="AC294" s="121"/>
      <c r="AD294" s="121"/>
      <c r="AE294" s="121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15">
        <f t="shared" si="125"/>
        <v>45146</v>
      </c>
      <c r="B295" s="116">
        <f t="shared" ca="1" si="128"/>
        <v>1028.8788010000001</v>
      </c>
      <c r="C295" s="14">
        <f t="shared" si="129"/>
        <v>1000</v>
      </c>
      <c r="D295" s="95">
        <f t="shared" si="126"/>
        <v>45140</v>
      </c>
      <c r="E295" s="93">
        <f ca="1">IF(D295&lt;$B$1,VLOOKUP(D295,[1]DI!$A$4:$B$15000,2,FALSE),0)</f>
        <v>0.13650000000000001</v>
      </c>
      <c r="F295" s="14">
        <f t="shared" ca="1" si="130"/>
        <v>1.00050788</v>
      </c>
      <c r="G295" s="14">
        <f ca="1">(TRUNC(PRODUCT($F$12:$F294),16))</f>
        <v>1.1538434618190301</v>
      </c>
      <c r="H295" s="14">
        <f t="shared" ca="1" si="131"/>
        <v>1.12663375643498</v>
      </c>
      <c r="I295" s="14">
        <f t="shared" ca="1" si="132"/>
        <v>1.02415133</v>
      </c>
      <c r="J295" s="13">
        <f t="shared" si="127"/>
        <v>2.5000000000000001E-2</v>
      </c>
      <c r="K295" s="29">
        <f t="shared" si="133"/>
        <v>45078</v>
      </c>
      <c r="L295" s="2">
        <f t="shared" si="134"/>
        <v>47</v>
      </c>
      <c r="M295" s="17">
        <f t="shared" si="135"/>
        <v>47</v>
      </c>
      <c r="N295" s="12">
        <f t="shared" si="136"/>
        <v>1.0046159889999999</v>
      </c>
      <c r="O295" s="12">
        <f t="shared" ca="1" si="137"/>
        <v>1.0288788010000001</v>
      </c>
      <c r="P295" s="17">
        <f t="shared" si="138"/>
        <v>0</v>
      </c>
      <c r="Q295" s="14">
        <f t="shared" ca="1" si="123"/>
        <v>28.878800999999999</v>
      </c>
      <c r="R295" s="20">
        <f t="shared" si="124"/>
        <v>0</v>
      </c>
      <c r="S295" s="14">
        <f t="shared" si="139"/>
        <v>0</v>
      </c>
      <c r="T295" s="4">
        <f t="shared" si="140"/>
        <v>0</v>
      </c>
      <c r="U295" s="29">
        <f t="shared" si="141"/>
        <v>0</v>
      </c>
      <c r="V295" s="3"/>
      <c r="W295" s="3"/>
      <c r="X295" s="140">
        <f>[2]Plan1!$A365</f>
        <v>47789</v>
      </c>
      <c r="Y295" s="132" t="str">
        <f>[2]Plan1!$C365</f>
        <v>Finados</v>
      </c>
      <c r="Z295" s="123"/>
      <c r="AA295" s="1"/>
      <c r="AB295" s="3"/>
      <c r="AC295" s="121"/>
      <c r="AD295" s="121"/>
      <c r="AE295" s="121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15">
        <f t="shared" si="125"/>
        <v>45147</v>
      </c>
      <c r="B296" s="116">
        <f t="shared" ca="1" si="128"/>
        <v>1029.502225</v>
      </c>
      <c r="C296" s="14">
        <f t="shared" si="129"/>
        <v>1000</v>
      </c>
      <c r="D296" s="95">
        <f t="shared" si="126"/>
        <v>45141</v>
      </c>
      <c r="E296" s="93">
        <f ca="1">IF(D296&lt;$B$1,VLOOKUP(D296,[1]DI!$A$4:$B$15000,2,FALSE),0)</f>
        <v>0.13150000000000001</v>
      </c>
      <c r="F296" s="14">
        <f t="shared" ca="1" si="130"/>
        <v>1.0004903700000001</v>
      </c>
      <c r="G296" s="14">
        <f ca="1">(TRUNC(PRODUCT($F$12:$F295),16))</f>
        <v>1.15442947583641</v>
      </c>
      <c r="H296" s="14">
        <f t="shared" ca="1" si="131"/>
        <v>1.12663375643498</v>
      </c>
      <c r="I296" s="14">
        <f t="shared" ca="1" si="132"/>
        <v>1.0246714800000001</v>
      </c>
      <c r="J296" s="13">
        <f t="shared" si="127"/>
        <v>2.5000000000000001E-2</v>
      </c>
      <c r="K296" s="29">
        <f t="shared" si="133"/>
        <v>45078</v>
      </c>
      <c r="L296" s="2">
        <f t="shared" si="134"/>
        <v>48</v>
      </c>
      <c r="M296" s="17">
        <f t="shared" si="135"/>
        <v>48</v>
      </c>
      <c r="N296" s="12">
        <f t="shared" si="136"/>
        <v>1.004714433</v>
      </c>
      <c r="O296" s="12">
        <f t="shared" ca="1" si="137"/>
        <v>1.0295022250000001</v>
      </c>
      <c r="P296" s="17">
        <f t="shared" si="138"/>
        <v>0</v>
      </c>
      <c r="Q296" s="14">
        <f t="shared" ca="1" si="123"/>
        <v>29.502224999999999</v>
      </c>
      <c r="R296" s="20">
        <f t="shared" si="124"/>
        <v>0</v>
      </c>
      <c r="S296" s="14">
        <f t="shared" si="139"/>
        <v>0</v>
      </c>
      <c r="T296" s="4">
        <f t="shared" si="140"/>
        <v>0</v>
      </c>
      <c r="U296" s="29">
        <f t="shared" si="141"/>
        <v>0</v>
      </c>
      <c r="V296" s="3"/>
      <c r="W296" s="3"/>
      <c r="X296" s="140">
        <f>[2]Plan1!$A366</f>
        <v>47802</v>
      </c>
      <c r="Y296" s="132" t="str">
        <f>[2]Plan1!$C366</f>
        <v>Proclamação da República</v>
      </c>
      <c r="Z296" s="123"/>
      <c r="AA296" s="1"/>
      <c r="AB296" s="3"/>
      <c r="AC296" s="121"/>
      <c r="AD296" s="121"/>
      <c r="AE296" s="121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15">
        <f t="shared" si="125"/>
        <v>45148</v>
      </c>
      <c r="B297" s="116">
        <f t="shared" ca="1" si="128"/>
        <v>1030.1079950000001</v>
      </c>
      <c r="C297" s="14">
        <f t="shared" si="129"/>
        <v>1000</v>
      </c>
      <c r="D297" s="95">
        <f t="shared" si="126"/>
        <v>45142</v>
      </c>
      <c r="E297" s="93">
        <f ca="1">IF(D297&lt;$B$1,VLOOKUP(D297,[1]DI!$A$4:$B$15000,2,FALSE),0)</f>
        <v>0.13150000000000001</v>
      </c>
      <c r="F297" s="14">
        <f t="shared" ca="1" si="130"/>
        <v>1.0004903700000001</v>
      </c>
      <c r="G297" s="14">
        <f ca="1">(TRUNC(PRODUCT($F$12:$F296),16))</f>
        <v>1.15499557341848</v>
      </c>
      <c r="H297" s="14">
        <f t="shared" ca="1" si="131"/>
        <v>1.12663375643498</v>
      </c>
      <c r="I297" s="14">
        <f t="shared" ca="1" si="132"/>
        <v>1.0251739499999999</v>
      </c>
      <c r="J297" s="13">
        <f t="shared" si="127"/>
        <v>2.5000000000000001E-2</v>
      </c>
      <c r="K297" s="29">
        <f t="shared" si="133"/>
        <v>45078</v>
      </c>
      <c r="L297" s="2">
        <f t="shared" si="134"/>
        <v>49</v>
      </c>
      <c r="M297" s="17">
        <f t="shared" si="135"/>
        <v>49</v>
      </c>
      <c r="N297" s="12">
        <f t="shared" si="136"/>
        <v>1.0048128860000001</v>
      </c>
      <c r="O297" s="12">
        <f t="shared" ca="1" si="137"/>
        <v>1.0301079950000001</v>
      </c>
      <c r="P297" s="17">
        <f t="shared" si="138"/>
        <v>0</v>
      </c>
      <c r="Q297" s="14">
        <f t="shared" ca="1" si="123"/>
        <v>30.107994999999999</v>
      </c>
      <c r="R297" s="20">
        <f t="shared" si="124"/>
        <v>0</v>
      </c>
      <c r="S297" s="14">
        <f t="shared" si="139"/>
        <v>0</v>
      </c>
      <c r="T297" s="4">
        <f t="shared" si="140"/>
        <v>0</v>
      </c>
      <c r="U297" s="29">
        <f t="shared" si="141"/>
        <v>0</v>
      </c>
      <c r="V297" s="3"/>
      <c r="W297" s="3"/>
      <c r="X297" s="140">
        <f>[2]Plan1!$A367</f>
        <v>47807</v>
      </c>
      <c r="Y297" s="132" t="str">
        <f>[2]Plan1!$C367</f>
        <v>Dia Nacional de Zumbi e da Consciência Negra</v>
      </c>
      <c r="Z297" s="123"/>
      <c r="AA297" s="1"/>
      <c r="AB297" s="3"/>
      <c r="AC297" s="121"/>
      <c r="AD297" s="121"/>
      <c r="AE297" s="121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15">
        <f t="shared" si="125"/>
        <v>45149</v>
      </c>
      <c r="B298" s="116">
        <f t="shared" ca="1" si="128"/>
        <v>1030.7141160000001</v>
      </c>
      <c r="C298" s="14">
        <f t="shared" si="129"/>
        <v>1000</v>
      </c>
      <c r="D298" s="95">
        <f t="shared" si="126"/>
        <v>45145</v>
      </c>
      <c r="E298" s="93">
        <f ca="1">IF(D298&lt;$B$1,VLOOKUP(D298,[1]DI!$A$4:$B$15000,2,FALSE),0)</f>
        <v>0.13150000000000001</v>
      </c>
      <c r="F298" s="14">
        <f t="shared" ca="1" si="130"/>
        <v>1.0004903700000001</v>
      </c>
      <c r="G298" s="14">
        <f ca="1">(TRUNC(PRODUCT($F$12:$F297),16))</f>
        <v>1.1555619485978199</v>
      </c>
      <c r="H298" s="14">
        <f t="shared" ca="1" si="131"/>
        <v>1.12663375643498</v>
      </c>
      <c r="I298" s="14">
        <f t="shared" ca="1" si="132"/>
        <v>1.02567666</v>
      </c>
      <c r="J298" s="13">
        <f t="shared" si="127"/>
        <v>2.5000000000000001E-2</v>
      </c>
      <c r="K298" s="29">
        <f t="shared" si="133"/>
        <v>45078</v>
      </c>
      <c r="L298" s="2">
        <f t="shared" si="134"/>
        <v>50</v>
      </c>
      <c r="M298" s="17">
        <f t="shared" si="135"/>
        <v>50</v>
      </c>
      <c r="N298" s="12">
        <f t="shared" si="136"/>
        <v>1.0049113489999999</v>
      </c>
      <c r="O298" s="12">
        <f t="shared" ca="1" si="137"/>
        <v>1.030714116</v>
      </c>
      <c r="P298" s="17">
        <f t="shared" si="138"/>
        <v>0</v>
      </c>
      <c r="Q298" s="14">
        <f t="shared" ca="1" si="123"/>
        <v>30.714116000000001</v>
      </c>
      <c r="R298" s="20">
        <f t="shared" si="124"/>
        <v>0</v>
      </c>
      <c r="S298" s="14">
        <f t="shared" si="139"/>
        <v>0</v>
      </c>
      <c r="T298" s="4">
        <f t="shared" si="140"/>
        <v>0</v>
      </c>
      <c r="U298" s="29">
        <f t="shared" si="141"/>
        <v>0</v>
      </c>
      <c r="V298" s="3"/>
      <c r="W298" s="3"/>
      <c r="X298" s="140">
        <f>[2]Plan1!$A368</f>
        <v>47842</v>
      </c>
      <c r="Y298" s="132" t="str">
        <f>[2]Plan1!$C368</f>
        <v>Natal</v>
      </c>
      <c r="Z298" s="123"/>
      <c r="AA298" s="1"/>
      <c r="AB298" s="3"/>
      <c r="AC298" s="121"/>
      <c r="AD298" s="121"/>
      <c r="AE298" s="121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15">
        <f t="shared" si="125"/>
        <v>45152</v>
      </c>
      <c r="B299" s="116">
        <f t="shared" ca="1" si="128"/>
        <v>1031.32059699</v>
      </c>
      <c r="C299" s="14">
        <f t="shared" si="129"/>
        <v>1000</v>
      </c>
      <c r="D299" s="95">
        <f t="shared" si="126"/>
        <v>45146</v>
      </c>
      <c r="E299" s="93">
        <f ca="1">IF(D299&lt;$B$1,VLOOKUP(D299,[1]DI!$A$4:$B$15000,2,FALSE),0)</f>
        <v>0.13150000000000001</v>
      </c>
      <c r="F299" s="14">
        <f t="shared" ca="1" si="130"/>
        <v>1.0004903700000001</v>
      </c>
      <c r="G299" s="14">
        <f ca="1">(TRUNC(PRODUCT($F$12:$F298),16))</f>
        <v>1.1561286015105501</v>
      </c>
      <c r="H299" s="14">
        <f t="shared" ca="1" si="131"/>
        <v>1.12663375643498</v>
      </c>
      <c r="I299" s="14">
        <f t="shared" ca="1" si="132"/>
        <v>1.02617962</v>
      </c>
      <c r="J299" s="13">
        <f t="shared" si="127"/>
        <v>2.5000000000000001E-2</v>
      </c>
      <c r="K299" s="29">
        <f t="shared" si="133"/>
        <v>45078</v>
      </c>
      <c r="L299" s="2">
        <f t="shared" si="134"/>
        <v>51</v>
      </c>
      <c r="M299" s="17">
        <f t="shared" si="135"/>
        <v>51</v>
      </c>
      <c r="N299" s="12">
        <f t="shared" si="136"/>
        <v>1.0050098220000001</v>
      </c>
      <c r="O299" s="12">
        <f t="shared" ca="1" si="137"/>
        <v>1.0313205969999999</v>
      </c>
      <c r="P299" s="17">
        <f t="shared" si="138"/>
        <v>0</v>
      </c>
      <c r="Q299" s="14">
        <f t="shared" ca="1" si="123"/>
        <v>31.320596989999999</v>
      </c>
      <c r="R299" s="20">
        <f t="shared" si="124"/>
        <v>0</v>
      </c>
      <c r="S299" s="14">
        <f t="shared" si="139"/>
        <v>0</v>
      </c>
      <c r="T299" s="4">
        <f t="shared" si="140"/>
        <v>0</v>
      </c>
      <c r="U299" s="29">
        <f t="shared" si="141"/>
        <v>0</v>
      </c>
      <c r="V299" s="3"/>
      <c r="W299" s="3"/>
      <c r="X299" s="140">
        <f>[2]Plan1!$A369</f>
        <v>47849</v>
      </c>
      <c r="Y299" s="132" t="str">
        <f>[2]Plan1!$C369</f>
        <v>Confraternização Universal</v>
      </c>
      <c r="Z299" s="123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15">
        <f t="shared" si="125"/>
        <v>45153</v>
      </c>
      <c r="B300" s="116">
        <f t="shared" ca="1" si="128"/>
        <v>1031.9274379999999</v>
      </c>
      <c r="C300" s="14">
        <f t="shared" si="129"/>
        <v>1000</v>
      </c>
      <c r="D300" s="95">
        <f t="shared" si="126"/>
        <v>45147</v>
      </c>
      <c r="E300" s="93">
        <f ca="1">IF(D300&lt;$B$1,VLOOKUP(D300,[1]DI!$A$4:$B$15000,2,FALSE),0)</f>
        <v>0.13150000000000001</v>
      </c>
      <c r="F300" s="14">
        <f t="shared" ca="1" si="130"/>
        <v>1.0004903700000001</v>
      </c>
      <c r="G300" s="14">
        <f ca="1">(TRUNC(PRODUCT($F$12:$F299),16))</f>
        <v>1.15669553229287</v>
      </c>
      <c r="H300" s="14">
        <f t="shared" ca="1" si="131"/>
        <v>1.12663375643498</v>
      </c>
      <c r="I300" s="14">
        <f t="shared" ca="1" si="132"/>
        <v>1.0266828299999999</v>
      </c>
      <c r="J300" s="13">
        <f t="shared" si="127"/>
        <v>2.5000000000000001E-2</v>
      </c>
      <c r="K300" s="29">
        <f t="shared" si="133"/>
        <v>45078</v>
      </c>
      <c r="L300" s="2">
        <f t="shared" si="134"/>
        <v>52</v>
      </c>
      <c r="M300" s="17">
        <f t="shared" si="135"/>
        <v>52</v>
      </c>
      <c r="N300" s="12">
        <f t="shared" si="136"/>
        <v>1.005108304</v>
      </c>
      <c r="O300" s="12">
        <f t="shared" ca="1" si="137"/>
        <v>1.0319274380000001</v>
      </c>
      <c r="P300" s="17">
        <f t="shared" si="138"/>
        <v>0</v>
      </c>
      <c r="Q300" s="14">
        <f t="shared" ca="1" si="123"/>
        <v>31.927437999999999</v>
      </c>
      <c r="R300" s="20">
        <f t="shared" si="124"/>
        <v>0</v>
      </c>
      <c r="S300" s="14">
        <f t="shared" si="139"/>
        <v>0</v>
      </c>
      <c r="T300" s="4">
        <f t="shared" si="140"/>
        <v>0</v>
      </c>
      <c r="U300" s="29">
        <f t="shared" si="141"/>
        <v>0</v>
      </c>
      <c r="V300" s="3"/>
      <c r="W300" s="3"/>
      <c r="X300" s="140">
        <f>[2]Plan1!$A370</f>
        <v>47903</v>
      </c>
      <c r="Y300" s="132" t="str">
        <f>[2]Plan1!$C370</f>
        <v>Carnaval</v>
      </c>
      <c r="Z300" s="123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15">
        <f t="shared" si="125"/>
        <v>45154</v>
      </c>
      <c r="B301" s="116">
        <f t="shared" ca="1" si="128"/>
        <v>1032.5346289900001</v>
      </c>
      <c r="C301" s="14">
        <f t="shared" si="129"/>
        <v>1000</v>
      </c>
      <c r="D301" s="95">
        <f t="shared" si="126"/>
        <v>45148</v>
      </c>
      <c r="E301" s="93">
        <f ca="1">IF(D301&lt;$B$1,VLOOKUP(D301,[1]DI!$A$4:$B$15000,2,FALSE),0)</f>
        <v>0.13150000000000001</v>
      </c>
      <c r="F301" s="14">
        <f t="shared" ca="1" si="130"/>
        <v>1.0004903700000001</v>
      </c>
      <c r="G301" s="14">
        <f ca="1">(TRUNC(PRODUCT($F$12:$F300),16))</f>
        <v>1.1572627410810501</v>
      </c>
      <c r="H301" s="14">
        <f t="shared" ca="1" si="131"/>
        <v>1.12663375643498</v>
      </c>
      <c r="I301" s="14">
        <f t="shared" ca="1" si="132"/>
        <v>1.02718628</v>
      </c>
      <c r="J301" s="13">
        <f t="shared" si="127"/>
        <v>2.5000000000000001E-2</v>
      </c>
      <c r="K301" s="29">
        <f t="shared" si="133"/>
        <v>45078</v>
      </c>
      <c r="L301" s="2">
        <f t="shared" si="134"/>
        <v>53</v>
      </c>
      <c r="M301" s="17">
        <f t="shared" si="135"/>
        <v>53</v>
      </c>
      <c r="N301" s="12">
        <f t="shared" si="136"/>
        <v>1.005206796</v>
      </c>
      <c r="O301" s="12">
        <f t="shared" ca="1" si="137"/>
        <v>1.0325346289999999</v>
      </c>
      <c r="P301" s="17">
        <f t="shared" si="138"/>
        <v>0</v>
      </c>
      <c r="Q301" s="14">
        <f t="shared" ca="1" si="123"/>
        <v>32.534628990000002</v>
      </c>
      <c r="R301" s="20">
        <f t="shared" si="124"/>
        <v>0</v>
      </c>
      <c r="S301" s="14">
        <f t="shared" si="139"/>
        <v>0</v>
      </c>
      <c r="T301" s="4">
        <f t="shared" si="140"/>
        <v>0</v>
      </c>
      <c r="U301" s="29">
        <f t="shared" si="141"/>
        <v>0</v>
      </c>
      <c r="V301" s="3"/>
      <c r="W301" s="3"/>
      <c r="X301" s="140">
        <f>[2]Plan1!$A371</f>
        <v>47904</v>
      </c>
      <c r="Y301" s="132" t="str">
        <f>[2]Plan1!$C371</f>
        <v>Carnaval</v>
      </c>
      <c r="Z301" s="123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25"/>
        <v>45155</v>
      </c>
      <c r="B302" s="116">
        <f t="shared" ca="1" si="128"/>
        <v>1033.142182</v>
      </c>
      <c r="C302" s="14">
        <f t="shared" si="129"/>
        <v>1000</v>
      </c>
      <c r="D302" s="95">
        <f t="shared" si="126"/>
        <v>45149</v>
      </c>
      <c r="E302" s="93">
        <f ca="1">IF(D302&lt;$B$1,VLOOKUP(D302,[1]DI!$A$4:$B$15000,2,FALSE),0)</f>
        <v>0.13150000000000001</v>
      </c>
      <c r="F302" s="14">
        <f t="shared" ca="1" si="130"/>
        <v>1.0004903700000001</v>
      </c>
      <c r="G302" s="14">
        <f ca="1">(TRUNC(PRODUCT($F$12:$F301),16))</f>
        <v>1.1578302280113899</v>
      </c>
      <c r="H302" s="14">
        <f t="shared" ca="1" si="131"/>
        <v>1.12663375643498</v>
      </c>
      <c r="I302" s="14">
        <f t="shared" ca="1" si="132"/>
        <v>1.0276899799999999</v>
      </c>
      <c r="J302" s="13">
        <f t="shared" si="127"/>
        <v>2.5000000000000001E-2</v>
      </c>
      <c r="K302" s="29">
        <f t="shared" si="133"/>
        <v>45078</v>
      </c>
      <c r="L302" s="2">
        <f t="shared" si="134"/>
        <v>54</v>
      </c>
      <c r="M302" s="17">
        <f t="shared" si="135"/>
        <v>54</v>
      </c>
      <c r="N302" s="12">
        <f t="shared" si="136"/>
        <v>1.0053052979999999</v>
      </c>
      <c r="O302" s="12">
        <f t="shared" ca="1" si="137"/>
        <v>1.033142182</v>
      </c>
      <c r="P302" s="17">
        <f t="shared" si="138"/>
        <v>0</v>
      </c>
      <c r="Q302" s="14">
        <f t="shared" ca="1" si="123"/>
        <v>33.142181999999998</v>
      </c>
      <c r="R302" s="20">
        <f t="shared" si="124"/>
        <v>0</v>
      </c>
      <c r="S302" s="14">
        <f t="shared" si="139"/>
        <v>0</v>
      </c>
      <c r="T302" s="4">
        <f t="shared" si="140"/>
        <v>0</v>
      </c>
      <c r="U302" s="29">
        <f t="shared" si="141"/>
        <v>0</v>
      </c>
      <c r="V302" s="3"/>
      <c r="W302" s="3"/>
      <c r="X302" s="140">
        <f>[2]Plan1!$A372</f>
        <v>47949</v>
      </c>
      <c r="Y302" s="132" t="str">
        <f>[2]Plan1!$C372</f>
        <v>Paixão de Cristo</v>
      </c>
      <c r="Z302" s="141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25"/>
        <v>45156</v>
      </c>
      <c r="B303" s="116">
        <f t="shared" ca="1" si="128"/>
        <v>1033.750094</v>
      </c>
      <c r="C303" s="14">
        <f t="shared" si="129"/>
        <v>1000</v>
      </c>
      <c r="D303" s="95">
        <f t="shared" si="126"/>
        <v>45152</v>
      </c>
      <c r="E303" s="93">
        <f ca="1">IF(D303&lt;$B$1,VLOOKUP(D303,[1]DI!$A$4:$B$15000,2,FALSE),0)</f>
        <v>0.13150000000000001</v>
      </c>
      <c r="F303" s="14">
        <f t="shared" ca="1" si="130"/>
        <v>1.0004903700000001</v>
      </c>
      <c r="G303" s="14">
        <f ca="1">(TRUNC(PRODUCT($F$12:$F302),16))</f>
        <v>1.1583979932202999</v>
      </c>
      <c r="H303" s="14">
        <f t="shared" ca="1" si="131"/>
        <v>1.12663375643498</v>
      </c>
      <c r="I303" s="14">
        <f t="shared" ca="1" si="132"/>
        <v>1.02819393</v>
      </c>
      <c r="J303" s="13">
        <f t="shared" si="127"/>
        <v>2.5000000000000001E-2</v>
      </c>
      <c r="K303" s="29">
        <f t="shared" si="133"/>
        <v>45078</v>
      </c>
      <c r="L303" s="2">
        <f t="shared" si="134"/>
        <v>55</v>
      </c>
      <c r="M303" s="17">
        <f t="shared" si="135"/>
        <v>55</v>
      </c>
      <c r="N303" s="12">
        <f t="shared" si="136"/>
        <v>1.0054038089999999</v>
      </c>
      <c r="O303" s="12">
        <f t="shared" ca="1" si="137"/>
        <v>1.033750094</v>
      </c>
      <c r="P303" s="17">
        <f t="shared" si="138"/>
        <v>0</v>
      </c>
      <c r="Q303" s="14">
        <f t="shared" ca="1" si="123"/>
        <v>33.750093999999997</v>
      </c>
      <c r="R303" s="20">
        <f t="shared" si="124"/>
        <v>0</v>
      </c>
      <c r="S303" s="14">
        <f t="shared" si="139"/>
        <v>0</v>
      </c>
      <c r="T303" s="4">
        <f t="shared" si="140"/>
        <v>0</v>
      </c>
      <c r="U303" s="29">
        <f t="shared" si="141"/>
        <v>0</v>
      </c>
      <c r="V303" s="3"/>
      <c r="W303" s="3"/>
      <c r="X303" s="140">
        <f>[2]Plan1!$A373</f>
        <v>47959</v>
      </c>
      <c r="Y303" s="132" t="str">
        <f>[2]Plan1!$C373</f>
        <v>Tiradentes</v>
      </c>
      <c r="Z303" s="123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25"/>
        <v>45159</v>
      </c>
      <c r="B304" s="116">
        <f t="shared" ca="1" si="128"/>
        <v>1034.358367</v>
      </c>
      <c r="C304" s="14">
        <f t="shared" si="129"/>
        <v>1000</v>
      </c>
      <c r="D304" s="95">
        <f t="shared" si="126"/>
        <v>45153</v>
      </c>
      <c r="E304" s="93">
        <f ca="1">IF(D304&lt;$B$1,VLOOKUP(D304,[1]DI!$A$4:$B$15000,2,FALSE),0)</f>
        <v>0.13150000000000001</v>
      </c>
      <c r="F304" s="14">
        <f t="shared" ca="1" si="130"/>
        <v>1.0004903700000001</v>
      </c>
      <c r="G304" s="14">
        <f ca="1">(TRUNC(PRODUCT($F$12:$F303),16))</f>
        <v>1.1589660368442301</v>
      </c>
      <c r="H304" s="14">
        <f t="shared" ca="1" si="131"/>
        <v>1.12663375643498</v>
      </c>
      <c r="I304" s="14">
        <f t="shared" ca="1" si="132"/>
        <v>1.02869813</v>
      </c>
      <c r="J304" s="13">
        <f t="shared" si="127"/>
        <v>2.5000000000000001E-2</v>
      </c>
      <c r="K304" s="29">
        <f t="shared" si="133"/>
        <v>45078</v>
      </c>
      <c r="L304" s="2">
        <f t="shared" si="134"/>
        <v>56</v>
      </c>
      <c r="M304" s="17">
        <f t="shared" si="135"/>
        <v>56</v>
      </c>
      <c r="N304" s="12">
        <f t="shared" si="136"/>
        <v>1.0055023300000001</v>
      </c>
      <c r="O304" s="12">
        <f t="shared" ca="1" si="137"/>
        <v>1.0343583670000001</v>
      </c>
      <c r="P304" s="17">
        <f t="shared" si="138"/>
        <v>0</v>
      </c>
      <c r="Q304" s="14">
        <f t="shared" ca="1" si="123"/>
        <v>34.358367000000001</v>
      </c>
      <c r="R304" s="20">
        <f t="shared" si="124"/>
        <v>0</v>
      </c>
      <c r="S304" s="14">
        <f t="shared" si="139"/>
        <v>0</v>
      </c>
      <c r="T304" s="4">
        <f t="shared" si="140"/>
        <v>0</v>
      </c>
      <c r="U304" s="29">
        <f t="shared" si="141"/>
        <v>0</v>
      </c>
      <c r="V304" s="3"/>
      <c r="W304" s="3"/>
      <c r="X304" s="140">
        <f>[2]Plan1!$A374</f>
        <v>47969</v>
      </c>
      <c r="Y304" s="132" t="str">
        <f>[2]Plan1!$C374</f>
        <v>Dia do Trabalho</v>
      </c>
      <c r="Z304" s="123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25"/>
        <v>45160</v>
      </c>
      <c r="B305" s="116">
        <f t="shared" ca="1" si="128"/>
        <v>1034.9669899999999</v>
      </c>
      <c r="C305" s="14">
        <f t="shared" si="129"/>
        <v>1000</v>
      </c>
      <c r="D305" s="95">
        <f t="shared" si="126"/>
        <v>45154</v>
      </c>
      <c r="E305" s="93">
        <f ca="1">IF(D305&lt;$B$1,VLOOKUP(D305,[1]DI!$A$4:$B$15000,2,FALSE),0)</f>
        <v>0.13150000000000001</v>
      </c>
      <c r="F305" s="14">
        <f t="shared" ca="1" si="130"/>
        <v>1.0004903700000001</v>
      </c>
      <c r="G305" s="14">
        <f ca="1">(TRUNC(PRODUCT($F$12:$F304),16))</f>
        <v>1.15953435901972</v>
      </c>
      <c r="H305" s="14">
        <f t="shared" ca="1" si="131"/>
        <v>1.12663375643498</v>
      </c>
      <c r="I305" s="14">
        <f t="shared" ca="1" si="132"/>
        <v>1.02920257</v>
      </c>
      <c r="J305" s="13">
        <f t="shared" si="127"/>
        <v>2.5000000000000001E-2</v>
      </c>
      <c r="K305" s="29">
        <f t="shared" si="133"/>
        <v>45078</v>
      </c>
      <c r="L305" s="2">
        <f t="shared" si="134"/>
        <v>57</v>
      </c>
      <c r="M305" s="17">
        <f t="shared" si="135"/>
        <v>57</v>
      </c>
      <c r="N305" s="12">
        <f t="shared" si="136"/>
        <v>1.0056008599999999</v>
      </c>
      <c r="O305" s="12">
        <f t="shared" ca="1" si="137"/>
        <v>1.03496699</v>
      </c>
      <c r="P305" s="17">
        <f t="shared" si="138"/>
        <v>0</v>
      </c>
      <c r="Q305" s="14">
        <f t="shared" ca="1" si="123"/>
        <v>34.966990000000003</v>
      </c>
      <c r="R305" s="20">
        <f t="shared" si="124"/>
        <v>0</v>
      </c>
      <c r="S305" s="14">
        <f t="shared" si="139"/>
        <v>0</v>
      </c>
      <c r="T305" s="4">
        <f t="shared" si="140"/>
        <v>0</v>
      </c>
      <c r="U305" s="29">
        <f t="shared" si="141"/>
        <v>0</v>
      </c>
      <c r="V305" s="3"/>
      <c r="W305" s="3"/>
      <c r="X305" s="140">
        <f>[2]Plan1!$A375</f>
        <v>48011</v>
      </c>
      <c r="Y305" s="132" t="str">
        <f>[2]Plan1!$C375</f>
        <v>Corpus Christi</v>
      </c>
      <c r="Z305" s="141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25"/>
        <v>45161</v>
      </c>
      <c r="B306" s="116">
        <f t="shared" ca="1" si="128"/>
        <v>1035.57597399</v>
      </c>
      <c r="C306" s="14">
        <f t="shared" si="129"/>
        <v>1000</v>
      </c>
      <c r="D306" s="95">
        <f t="shared" si="126"/>
        <v>45155</v>
      </c>
      <c r="E306" s="93">
        <f ca="1">IF(D306&lt;$B$1,VLOOKUP(D306,[1]DI!$A$4:$B$15000,2,FALSE),0)</f>
        <v>0.13150000000000001</v>
      </c>
      <c r="F306" s="14">
        <f t="shared" ca="1" si="130"/>
        <v>1.0004903700000001</v>
      </c>
      <c r="G306" s="14">
        <f ca="1">(TRUNC(PRODUCT($F$12:$F305),16))</f>
        <v>1.1601029598833501</v>
      </c>
      <c r="H306" s="14">
        <f t="shared" ca="1" si="131"/>
        <v>1.12663375643498</v>
      </c>
      <c r="I306" s="14">
        <f t="shared" ca="1" si="132"/>
        <v>1.0297072599999999</v>
      </c>
      <c r="J306" s="13">
        <f t="shared" si="127"/>
        <v>2.5000000000000001E-2</v>
      </c>
      <c r="K306" s="29">
        <f t="shared" si="133"/>
        <v>45078</v>
      </c>
      <c r="L306" s="2">
        <f t="shared" si="134"/>
        <v>58</v>
      </c>
      <c r="M306" s="17">
        <f t="shared" si="135"/>
        <v>58</v>
      </c>
      <c r="N306" s="12">
        <f t="shared" si="136"/>
        <v>1.0056993999999999</v>
      </c>
      <c r="O306" s="12">
        <f t="shared" ca="1" si="137"/>
        <v>1.0355759739999999</v>
      </c>
      <c r="P306" s="17">
        <f t="shared" si="138"/>
        <v>0</v>
      </c>
      <c r="Q306" s="14">
        <f t="shared" ca="1" si="123"/>
        <v>35.575973990000001</v>
      </c>
      <c r="R306" s="20">
        <f t="shared" si="124"/>
        <v>0</v>
      </c>
      <c r="S306" s="14">
        <f t="shared" si="139"/>
        <v>0</v>
      </c>
      <c r="T306" s="4">
        <f t="shared" si="140"/>
        <v>0</v>
      </c>
      <c r="U306" s="29">
        <f t="shared" si="141"/>
        <v>0</v>
      </c>
      <c r="V306" s="3"/>
      <c r="W306" s="3"/>
      <c r="X306" s="140">
        <f>[2]Plan1!$A376</f>
        <v>48098</v>
      </c>
      <c r="Y306" s="132" t="str">
        <f>[2]Plan1!$C376</f>
        <v>Independência do Brasil</v>
      </c>
      <c r="Z306" s="123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25"/>
        <v>45162</v>
      </c>
      <c r="B307" s="116">
        <f t="shared" ca="1" si="128"/>
        <v>1036.1853189999999</v>
      </c>
      <c r="C307" s="14">
        <f t="shared" si="129"/>
        <v>1000</v>
      </c>
      <c r="D307" s="95">
        <f t="shared" si="126"/>
        <v>45156</v>
      </c>
      <c r="E307" s="93">
        <f ca="1">IF(D307&lt;$B$1,VLOOKUP(D307,[1]DI!$A$4:$B$15000,2,FALSE),0)</f>
        <v>0.13150000000000001</v>
      </c>
      <c r="F307" s="14">
        <f t="shared" ca="1" si="130"/>
        <v>1.0004903700000001</v>
      </c>
      <c r="G307" s="14">
        <f ca="1">(TRUNC(PRODUCT($F$12:$F306),16))</f>
        <v>1.1606718395717901</v>
      </c>
      <c r="H307" s="14">
        <f t="shared" ca="1" si="131"/>
        <v>1.12663375643498</v>
      </c>
      <c r="I307" s="14">
        <f t="shared" ca="1" si="132"/>
        <v>1.0302122</v>
      </c>
      <c r="J307" s="13">
        <f t="shared" si="127"/>
        <v>2.5000000000000001E-2</v>
      </c>
      <c r="K307" s="29">
        <f t="shared" si="133"/>
        <v>45078</v>
      </c>
      <c r="L307" s="2">
        <f t="shared" si="134"/>
        <v>59</v>
      </c>
      <c r="M307" s="17">
        <f t="shared" si="135"/>
        <v>59</v>
      </c>
      <c r="N307" s="12">
        <f t="shared" si="136"/>
        <v>1.0057979500000001</v>
      </c>
      <c r="O307" s="12">
        <f t="shared" ca="1" si="137"/>
        <v>1.0361853190000001</v>
      </c>
      <c r="P307" s="17">
        <f t="shared" si="138"/>
        <v>0</v>
      </c>
      <c r="Q307" s="14">
        <f t="shared" ca="1" si="123"/>
        <v>36.185319</v>
      </c>
      <c r="R307" s="20">
        <f t="shared" si="124"/>
        <v>0</v>
      </c>
      <c r="S307" s="14">
        <f t="shared" si="139"/>
        <v>0</v>
      </c>
      <c r="T307" s="4">
        <f t="shared" si="140"/>
        <v>0</v>
      </c>
      <c r="U307" s="29">
        <f t="shared" si="141"/>
        <v>0</v>
      </c>
      <c r="V307" s="3"/>
      <c r="W307" s="3"/>
      <c r="X307" s="140">
        <f>[2]Plan1!$A377</f>
        <v>48133</v>
      </c>
      <c r="Y307" s="132" t="str">
        <f>[2]Plan1!$C377</f>
        <v>Nossa Sr.a Aparecida - Padroeira do Brasil</v>
      </c>
      <c r="Z307" s="123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25"/>
        <v>45163</v>
      </c>
      <c r="B308" s="116">
        <f t="shared" ca="1" si="128"/>
        <v>1036.7950149999999</v>
      </c>
      <c r="C308" s="14">
        <f t="shared" si="129"/>
        <v>1000</v>
      </c>
      <c r="D308" s="95">
        <f t="shared" si="126"/>
        <v>45159</v>
      </c>
      <c r="E308" s="93">
        <f ca="1">IF(D308&lt;$B$1,VLOOKUP(D308,[1]DI!$A$4:$B$15000,2,FALSE),0)</f>
        <v>0.13150000000000001</v>
      </c>
      <c r="F308" s="14">
        <f t="shared" ca="1" si="130"/>
        <v>1.0004903700000001</v>
      </c>
      <c r="G308" s="14">
        <f ca="1">(TRUNC(PRODUCT($F$12:$F307),16))</f>
        <v>1.16124099822176</v>
      </c>
      <c r="H308" s="14">
        <f t="shared" ca="1" si="131"/>
        <v>1.12663375643498</v>
      </c>
      <c r="I308" s="14">
        <f t="shared" ca="1" si="132"/>
        <v>1.03071738</v>
      </c>
      <c r="J308" s="13">
        <f t="shared" si="127"/>
        <v>2.5000000000000001E-2</v>
      </c>
      <c r="K308" s="29">
        <f t="shared" si="133"/>
        <v>45078</v>
      </c>
      <c r="L308" s="2">
        <f t="shared" si="134"/>
        <v>60</v>
      </c>
      <c r="M308" s="17">
        <f t="shared" si="135"/>
        <v>60</v>
      </c>
      <c r="N308" s="12">
        <f t="shared" si="136"/>
        <v>1.0058965099999999</v>
      </c>
      <c r="O308" s="12">
        <f t="shared" ca="1" si="137"/>
        <v>1.036795015</v>
      </c>
      <c r="P308" s="17">
        <f t="shared" si="138"/>
        <v>0</v>
      </c>
      <c r="Q308" s="14">
        <f t="shared" ca="1" si="123"/>
        <v>36.795014999999999</v>
      </c>
      <c r="R308" s="20">
        <f t="shared" si="124"/>
        <v>0</v>
      </c>
      <c r="S308" s="14">
        <f t="shared" si="139"/>
        <v>0</v>
      </c>
      <c r="T308" s="4">
        <f t="shared" si="140"/>
        <v>0</v>
      </c>
      <c r="U308" s="29">
        <f t="shared" si="141"/>
        <v>0</v>
      </c>
      <c r="V308" s="3"/>
      <c r="W308" s="3"/>
      <c r="X308" s="140">
        <f>[2]Plan1!$A378</f>
        <v>48154</v>
      </c>
      <c r="Y308" s="132" t="str">
        <f>[2]Plan1!$C378</f>
        <v>Finados</v>
      </c>
      <c r="Z308" s="123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25"/>
        <v>45166</v>
      </c>
      <c r="B309" s="116">
        <f t="shared" ca="1" si="128"/>
        <v>1037.405082</v>
      </c>
      <c r="C309" s="14">
        <f t="shared" si="129"/>
        <v>1000</v>
      </c>
      <c r="D309" s="95">
        <f t="shared" si="126"/>
        <v>45160</v>
      </c>
      <c r="E309" s="93">
        <f ca="1">IF(D309&lt;$B$1,VLOOKUP(D309,[1]DI!$A$4:$B$15000,2,FALSE),0)</f>
        <v>0.13150000000000001</v>
      </c>
      <c r="F309" s="14">
        <f t="shared" ca="1" si="130"/>
        <v>1.0004903700000001</v>
      </c>
      <c r="G309" s="14">
        <f ca="1">(TRUNC(PRODUCT($F$12:$F308),16))</f>
        <v>1.1618104359700601</v>
      </c>
      <c r="H309" s="14">
        <f t="shared" ca="1" si="131"/>
        <v>1.12663375643498</v>
      </c>
      <c r="I309" s="14">
        <f t="shared" ca="1" si="132"/>
        <v>1.03122282</v>
      </c>
      <c r="J309" s="13">
        <f t="shared" si="127"/>
        <v>2.5000000000000001E-2</v>
      </c>
      <c r="K309" s="29">
        <f t="shared" si="133"/>
        <v>45078</v>
      </c>
      <c r="L309" s="2">
        <f t="shared" si="134"/>
        <v>61</v>
      </c>
      <c r="M309" s="17">
        <f t="shared" si="135"/>
        <v>61</v>
      </c>
      <c r="N309" s="12">
        <f t="shared" si="136"/>
        <v>1.0059950790000001</v>
      </c>
      <c r="O309" s="12">
        <f t="shared" ca="1" si="137"/>
        <v>1.037405082</v>
      </c>
      <c r="P309" s="17">
        <f t="shared" si="138"/>
        <v>0</v>
      </c>
      <c r="Q309" s="14">
        <f t="shared" ca="1" si="123"/>
        <v>37.405082</v>
      </c>
      <c r="R309" s="20">
        <f t="shared" si="124"/>
        <v>0</v>
      </c>
      <c r="S309" s="14">
        <f t="shared" si="139"/>
        <v>0</v>
      </c>
      <c r="T309" s="4">
        <f t="shared" si="140"/>
        <v>0</v>
      </c>
      <c r="U309" s="29">
        <f t="shared" si="141"/>
        <v>0</v>
      </c>
      <c r="V309" s="3"/>
      <c r="W309" s="3"/>
      <c r="X309" s="140">
        <f>[2]Plan1!$A379</f>
        <v>48167</v>
      </c>
      <c r="Y309" s="132" t="str">
        <f>[2]Plan1!$C379</f>
        <v>Proclamação da República</v>
      </c>
      <c r="Z309" s="123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25"/>
        <v>45167</v>
      </c>
      <c r="B310" s="116">
        <f t="shared" ca="1" si="128"/>
        <v>1038.0155010000001</v>
      </c>
      <c r="C310" s="14">
        <f t="shared" si="129"/>
        <v>1000</v>
      </c>
      <c r="D310" s="95">
        <f t="shared" si="126"/>
        <v>45161</v>
      </c>
      <c r="E310" s="93">
        <f ca="1">IF(D310&lt;$B$1,VLOOKUP(D310,[1]DI!$A$4:$B$15000,2,FALSE),0)</f>
        <v>0.13150000000000001</v>
      </c>
      <c r="F310" s="14">
        <f t="shared" ca="1" si="130"/>
        <v>1.0004903700000001</v>
      </c>
      <c r="G310" s="14">
        <f ca="1">(TRUNC(PRODUCT($F$12:$F309),16))</f>
        <v>1.16238015295355</v>
      </c>
      <c r="H310" s="14">
        <f t="shared" ca="1" si="131"/>
        <v>1.12663375643498</v>
      </c>
      <c r="I310" s="14">
        <f t="shared" ca="1" si="132"/>
        <v>1.0317285</v>
      </c>
      <c r="J310" s="13">
        <f t="shared" si="127"/>
        <v>2.5000000000000001E-2</v>
      </c>
      <c r="K310" s="29">
        <f t="shared" si="133"/>
        <v>45078</v>
      </c>
      <c r="L310" s="2">
        <f t="shared" si="134"/>
        <v>62</v>
      </c>
      <c r="M310" s="17">
        <f t="shared" si="135"/>
        <v>62</v>
      </c>
      <c r="N310" s="12">
        <f t="shared" si="136"/>
        <v>1.0060936579999999</v>
      </c>
      <c r="O310" s="12">
        <f t="shared" ca="1" si="137"/>
        <v>1.0380155010000001</v>
      </c>
      <c r="P310" s="17">
        <f t="shared" si="138"/>
        <v>0</v>
      </c>
      <c r="Q310" s="14">
        <f t="shared" ca="1" si="123"/>
        <v>38.015501</v>
      </c>
      <c r="R310" s="20">
        <f t="shared" si="124"/>
        <v>0</v>
      </c>
      <c r="S310" s="14">
        <f t="shared" si="139"/>
        <v>0</v>
      </c>
      <c r="T310" s="4">
        <f t="shared" si="140"/>
        <v>0</v>
      </c>
      <c r="U310" s="29">
        <f t="shared" si="141"/>
        <v>0</v>
      </c>
      <c r="V310" s="3"/>
      <c r="W310" s="3"/>
      <c r="X310" s="140">
        <f>[2]Plan1!$A380</f>
        <v>48172</v>
      </c>
      <c r="Y310" s="132" t="str">
        <f>[2]Plan1!$C380</f>
        <v>Dia Nacional de Zumbi e da Consciência Negra</v>
      </c>
      <c r="Z310" s="123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25"/>
        <v>45168</v>
      </c>
      <c r="B311" s="116">
        <f t="shared" ca="1" si="128"/>
        <v>1038.6262799900001</v>
      </c>
      <c r="C311" s="14">
        <f t="shared" si="129"/>
        <v>1000</v>
      </c>
      <c r="D311" s="95">
        <f t="shared" si="126"/>
        <v>45162</v>
      </c>
      <c r="E311" s="93">
        <f ca="1">IF(D311&lt;$B$1,VLOOKUP(D311,[1]DI!$A$4:$B$15000,2,FALSE),0)</f>
        <v>0.13150000000000001</v>
      </c>
      <c r="F311" s="14">
        <f t="shared" ca="1" si="130"/>
        <v>1.0004903700000001</v>
      </c>
      <c r="G311" s="14">
        <f ca="1">(TRUNC(PRODUCT($F$12:$F310),16))</f>
        <v>1.1629501493091501</v>
      </c>
      <c r="H311" s="14">
        <f t="shared" ca="1" si="131"/>
        <v>1.12663375643498</v>
      </c>
      <c r="I311" s="14">
        <f t="shared" ca="1" si="132"/>
        <v>1.0322344299999999</v>
      </c>
      <c r="J311" s="13">
        <f t="shared" si="127"/>
        <v>2.5000000000000001E-2</v>
      </c>
      <c r="K311" s="29">
        <f t="shared" si="133"/>
        <v>45078</v>
      </c>
      <c r="L311" s="2">
        <f t="shared" si="134"/>
        <v>63</v>
      </c>
      <c r="M311" s="17">
        <f t="shared" si="135"/>
        <v>63</v>
      </c>
      <c r="N311" s="12">
        <f t="shared" si="136"/>
        <v>1.0061922459999999</v>
      </c>
      <c r="O311" s="12">
        <f t="shared" ca="1" si="137"/>
        <v>1.0386262799999999</v>
      </c>
      <c r="P311" s="17">
        <f t="shared" si="138"/>
        <v>0</v>
      </c>
      <c r="Q311" s="14">
        <f t="shared" ca="1" si="123"/>
        <v>38.62627999</v>
      </c>
      <c r="R311" s="20">
        <f t="shared" si="124"/>
        <v>0</v>
      </c>
      <c r="S311" s="14">
        <f t="shared" si="139"/>
        <v>0</v>
      </c>
      <c r="T311" s="4">
        <f t="shared" si="140"/>
        <v>0</v>
      </c>
      <c r="U311" s="29">
        <f t="shared" si="141"/>
        <v>0</v>
      </c>
      <c r="V311" s="3"/>
      <c r="W311" s="3"/>
      <c r="X311" s="140">
        <f>[2]Plan1!$A381</f>
        <v>48207</v>
      </c>
      <c r="Y311" s="132" t="str">
        <f>[2]Plan1!$C381</f>
        <v>Natal</v>
      </c>
      <c r="Z311" s="123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25"/>
        <v>45169</v>
      </c>
      <c r="B312" s="116">
        <f t="shared" ca="1" si="128"/>
        <v>1039.2374099900001</v>
      </c>
      <c r="C312" s="14">
        <f t="shared" si="129"/>
        <v>1000</v>
      </c>
      <c r="D312" s="95">
        <f t="shared" si="126"/>
        <v>45163</v>
      </c>
      <c r="E312" s="93">
        <f ca="1">IF(D312&lt;$B$1,VLOOKUP(D312,[1]DI!$A$4:$B$15000,2,FALSE),0)</f>
        <v>0.13150000000000001</v>
      </c>
      <c r="F312" s="14">
        <f t="shared" ca="1" si="130"/>
        <v>1.0004903700000001</v>
      </c>
      <c r="G312" s="14">
        <f ca="1">(TRUNC(PRODUCT($F$12:$F311),16))</f>
        <v>1.16352042517387</v>
      </c>
      <c r="H312" s="14">
        <f t="shared" ca="1" si="131"/>
        <v>1.12663375643498</v>
      </c>
      <c r="I312" s="14">
        <f t="shared" ca="1" si="132"/>
        <v>1.0327405999999999</v>
      </c>
      <c r="J312" s="13">
        <f t="shared" si="127"/>
        <v>2.5000000000000001E-2</v>
      </c>
      <c r="K312" s="29">
        <f t="shared" si="133"/>
        <v>45078</v>
      </c>
      <c r="L312" s="2">
        <f t="shared" si="134"/>
        <v>64</v>
      </c>
      <c r="M312" s="17">
        <f t="shared" si="135"/>
        <v>64</v>
      </c>
      <c r="N312" s="12">
        <f t="shared" si="136"/>
        <v>1.006290844</v>
      </c>
      <c r="O312" s="12">
        <f t="shared" ca="1" si="137"/>
        <v>1.0392374099999999</v>
      </c>
      <c r="P312" s="17">
        <f t="shared" si="138"/>
        <v>0</v>
      </c>
      <c r="Q312" s="14">
        <f t="shared" ca="1" si="123"/>
        <v>39.237409990000003</v>
      </c>
      <c r="R312" s="20">
        <f t="shared" si="124"/>
        <v>0</v>
      </c>
      <c r="S312" s="14">
        <f t="shared" si="139"/>
        <v>0</v>
      </c>
      <c r="T312" s="4">
        <f t="shared" si="140"/>
        <v>0</v>
      </c>
      <c r="U312" s="29">
        <f t="shared" si="141"/>
        <v>0</v>
      </c>
      <c r="V312" s="3"/>
      <c r="W312" s="3"/>
      <c r="X312" s="140">
        <f>[2]Plan1!$A382</f>
        <v>48214</v>
      </c>
      <c r="Y312" s="132" t="str">
        <f>[2]Plan1!$C382</f>
        <v>Confraternização Universal</v>
      </c>
      <c r="Z312" s="123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25"/>
        <v>45170</v>
      </c>
      <c r="B313" s="116">
        <f t="shared" ca="1" si="128"/>
        <v>1039.8489119999999</v>
      </c>
      <c r="C313" s="14">
        <f t="shared" si="129"/>
        <v>1000</v>
      </c>
      <c r="D313" s="95">
        <f t="shared" si="126"/>
        <v>45166</v>
      </c>
      <c r="E313" s="93">
        <f ca="1">IF(D313&lt;$B$1,VLOOKUP(D313,[1]DI!$A$4:$B$15000,2,FALSE),0)</f>
        <v>0.13150000000000001</v>
      </c>
      <c r="F313" s="14">
        <f t="shared" ca="1" si="130"/>
        <v>1.0004903700000001</v>
      </c>
      <c r="G313" s="14">
        <f ca="1">(TRUNC(PRODUCT($F$12:$F312),16))</f>
        <v>1.1640909806847599</v>
      </c>
      <c r="H313" s="14">
        <f t="shared" ca="1" si="131"/>
        <v>1.12663375643498</v>
      </c>
      <c r="I313" s="14">
        <f t="shared" ca="1" si="132"/>
        <v>1.0332470300000001</v>
      </c>
      <c r="J313" s="13">
        <f t="shared" si="127"/>
        <v>2.5000000000000001E-2</v>
      </c>
      <c r="K313" s="29">
        <f t="shared" si="133"/>
        <v>45078</v>
      </c>
      <c r="L313" s="2">
        <f t="shared" si="134"/>
        <v>65</v>
      </c>
      <c r="M313" s="17">
        <f t="shared" si="135"/>
        <v>65</v>
      </c>
      <c r="N313" s="12">
        <f t="shared" si="136"/>
        <v>1.0063894520000001</v>
      </c>
      <c r="O313" s="12">
        <f t="shared" ca="1" si="137"/>
        <v>1.0398489120000001</v>
      </c>
      <c r="P313" s="17">
        <f t="shared" si="138"/>
        <v>0</v>
      </c>
      <c r="Q313" s="14">
        <f t="shared" ca="1" si="123"/>
        <v>39.848911999999999</v>
      </c>
      <c r="R313" s="20">
        <f t="shared" si="124"/>
        <v>0</v>
      </c>
      <c r="S313" s="14">
        <f t="shared" si="139"/>
        <v>0</v>
      </c>
      <c r="T313" s="4">
        <f t="shared" si="140"/>
        <v>0</v>
      </c>
      <c r="U313" s="29">
        <f t="shared" si="141"/>
        <v>0</v>
      </c>
      <c r="V313" s="3"/>
      <c r="W313" s="3"/>
      <c r="X313" s="140">
        <f>[2]Plan1!$A383</f>
        <v>48253</v>
      </c>
      <c r="Y313" s="132" t="str">
        <f>[2]Plan1!$C383</f>
        <v>Carnaval</v>
      </c>
      <c r="Z313" s="123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25"/>
        <v>45173</v>
      </c>
      <c r="B314" s="116">
        <f t="shared" ca="1" si="128"/>
        <v>1040.4607659999999</v>
      </c>
      <c r="C314" s="14">
        <f t="shared" si="129"/>
        <v>1000</v>
      </c>
      <c r="D314" s="95">
        <f t="shared" si="126"/>
        <v>45167</v>
      </c>
      <c r="E314" s="93">
        <f ca="1">IF(D314&lt;$B$1,VLOOKUP(D314,[1]DI!$A$4:$B$15000,2,FALSE),0)</f>
        <v>0.13150000000000001</v>
      </c>
      <c r="F314" s="14">
        <f t="shared" ca="1" si="130"/>
        <v>1.0004903700000001</v>
      </c>
      <c r="G314" s="14">
        <f ca="1">(TRUNC(PRODUCT($F$12:$F313),16))</f>
        <v>1.1646618159789599</v>
      </c>
      <c r="H314" s="14">
        <f t="shared" ca="1" si="131"/>
        <v>1.12663375643498</v>
      </c>
      <c r="I314" s="14">
        <f t="shared" ca="1" si="132"/>
        <v>1.0337537000000001</v>
      </c>
      <c r="J314" s="13">
        <f t="shared" si="127"/>
        <v>2.5000000000000001E-2</v>
      </c>
      <c r="K314" s="29">
        <f t="shared" si="133"/>
        <v>45078</v>
      </c>
      <c r="L314" s="2">
        <f t="shared" si="134"/>
        <v>66</v>
      </c>
      <c r="M314" s="17">
        <f t="shared" si="135"/>
        <v>66</v>
      </c>
      <c r="N314" s="12">
        <f t="shared" si="136"/>
        <v>1.0064880700000001</v>
      </c>
      <c r="O314" s="12">
        <f t="shared" ca="1" si="137"/>
        <v>1.040460766</v>
      </c>
      <c r="P314" s="17">
        <f t="shared" si="138"/>
        <v>0</v>
      </c>
      <c r="Q314" s="14">
        <f t="shared" ref="Q314:Q377" ca="1" si="142">TRUNC(((O314-1)*C314),8)</f>
        <v>40.460766</v>
      </c>
      <c r="R314" s="20">
        <f t="shared" si="124"/>
        <v>0</v>
      </c>
      <c r="S314" s="14">
        <f t="shared" si="139"/>
        <v>0</v>
      </c>
      <c r="T314" s="4">
        <f t="shared" si="140"/>
        <v>0</v>
      </c>
      <c r="U314" s="29">
        <f t="shared" si="141"/>
        <v>0</v>
      </c>
      <c r="V314" s="3"/>
      <c r="W314" s="3"/>
      <c r="X314" s="140">
        <f>[2]Plan1!$A384</f>
        <v>48254</v>
      </c>
      <c r="Y314" s="132" t="str">
        <f>[2]Plan1!$C384</f>
        <v>Carnaval</v>
      </c>
      <c r="Z314" s="12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25"/>
        <v>45174</v>
      </c>
      <c r="B315" s="116">
        <f t="shared" ca="1" si="128"/>
        <v>1041.0729809899999</v>
      </c>
      <c r="C315" s="14">
        <f t="shared" si="129"/>
        <v>1000</v>
      </c>
      <c r="D315" s="95">
        <f t="shared" si="126"/>
        <v>45168</v>
      </c>
      <c r="E315" s="93">
        <f ca="1">IF(D315&lt;$B$1,VLOOKUP(D315,[1]DI!$A$4:$B$15000,2,FALSE),0)</f>
        <v>0.13150000000000001</v>
      </c>
      <c r="F315" s="14">
        <f t="shared" ca="1" si="130"/>
        <v>1.0004903700000001</v>
      </c>
      <c r="G315" s="14">
        <f ca="1">(TRUNC(PRODUCT($F$12:$F314),16))</f>
        <v>1.16523293119366</v>
      </c>
      <c r="H315" s="14">
        <f t="shared" ca="1" si="131"/>
        <v>1.12663375643498</v>
      </c>
      <c r="I315" s="14">
        <f t="shared" ca="1" si="132"/>
        <v>1.03426062</v>
      </c>
      <c r="J315" s="13">
        <f t="shared" si="127"/>
        <v>2.5000000000000001E-2</v>
      </c>
      <c r="K315" s="29">
        <f t="shared" si="133"/>
        <v>45078</v>
      </c>
      <c r="L315" s="2">
        <f t="shared" si="134"/>
        <v>67</v>
      </c>
      <c r="M315" s="17">
        <f t="shared" si="135"/>
        <v>67</v>
      </c>
      <c r="N315" s="12">
        <f t="shared" si="136"/>
        <v>1.0065866969999999</v>
      </c>
      <c r="O315" s="12">
        <f t="shared" ca="1" si="137"/>
        <v>1.0410729809999999</v>
      </c>
      <c r="P315" s="17">
        <f t="shared" si="138"/>
        <v>0</v>
      </c>
      <c r="Q315" s="14">
        <f t="shared" ca="1" si="142"/>
        <v>41.072980989999998</v>
      </c>
      <c r="R315" s="20">
        <f t="shared" si="124"/>
        <v>0</v>
      </c>
      <c r="S315" s="14">
        <f t="shared" si="139"/>
        <v>0</v>
      </c>
      <c r="T315" s="4">
        <f t="shared" si="140"/>
        <v>0</v>
      </c>
      <c r="U315" s="29">
        <f t="shared" si="141"/>
        <v>0</v>
      </c>
      <c r="V315" s="3"/>
      <c r="W315" s="3"/>
      <c r="X315" s="140">
        <f>[2]Plan1!$A385</f>
        <v>48299</v>
      </c>
      <c r="Y315" s="132" t="str">
        <f>[2]Plan1!$C385</f>
        <v>Paixão de Cristo</v>
      </c>
      <c r="Z315" s="12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25"/>
        <v>45175</v>
      </c>
      <c r="B316" s="116">
        <f t="shared" ca="1" si="128"/>
        <v>1041.6855579999999</v>
      </c>
      <c r="C316" s="14">
        <f t="shared" si="129"/>
        <v>1000</v>
      </c>
      <c r="D316" s="95">
        <f t="shared" si="126"/>
        <v>45169</v>
      </c>
      <c r="E316" s="93">
        <f ca="1">IF(D316&lt;$B$1,VLOOKUP(D316,[1]DI!$A$4:$B$15000,2,FALSE),0)</f>
        <v>0.13150000000000001</v>
      </c>
      <c r="F316" s="14">
        <f t="shared" ca="1" si="130"/>
        <v>1.0004903700000001</v>
      </c>
      <c r="G316" s="14">
        <f ca="1">(TRUNC(PRODUCT($F$12:$F315),16))</f>
        <v>1.16580432646613</v>
      </c>
      <c r="H316" s="14">
        <f t="shared" ca="1" si="131"/>
        <v>1.12663375643498</v>
      </c>
      <c r="I316" s="14">
        <f t="shared" ca="1" si="132"/>
        <v>1.0347677900000001</v>
      </c>
      <c r="J316" s="13">
        <f t="shared" si="127"/>
        <v>2.5000000000000001E-2</v>
      </c>
      <c r="K316" s="29">
        <f t="shared" si="133"/>
        <v>45078</v>
      </c>
      <c r="L316" s="2">
        <f t="shared" si="134"/>
        <v>68</v>
      </c>
      <c r="M316" s="17">
        <f t="shared" si="135"/>
        <v>68</v>
      </c>
      <c r="N316" s="12">
        <f t="shared" si="136"/>
        <v>1.0066853339999999</v>
      </c>
      <c r="O316" s="12">
        <f t="shared" ca="1" si="137"/>
        <v>1.041685558</v>
      </c>
      <c r="P316" s="17">
        <f t="shared" si="138"/>
        <v>0</v>
      </c>
      <c r="Q316" s="14">
        <f t="shared" ca="1" si="142"/>
        <v>41.685558</v>
      </c>
      <c r="R316" s="20">
        <f t="shared" si="124"/>
        <v>0</v>
      </c>
      <c r="S316" s="14">
        <f t="shared" si="139"/>
        <v>0</v>
      </c>
      <c r="T316" s="4">
        <f t="shared" si="140"/>
        <v>0</v>
      </c>
      <c r="U316" s="29">
        <f t="shared" si="141"/>
        <v>0</v>
      </c>
      <c r="V316" s="3"/>
      <c r="W316" s="3"/>
      <c r="X316" s="140">
        <f>[2]Plan1!$A386</f>
        <v>48325</v>
      </c>
      <c r="Y316" s="132" t="str">
        <f>[2]Plan1!$C386</f>
        <v>Tiradentes</v>
      </c>
      <c r="Z316" s="12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25"/>
        <v>45177</v>
      </c>
      <c r="B317" s="116">
        <f t="shared" ca="1" si="128"/>
        <v>1042.29849599</v>
      </c>
      <c r="C317" s="14">
        <f t="shared" si="129"/>
        <v>1000</v>
      </c>
      <c r="D317" s="95">
        <f t="shared" si="126"/>
        <v>45170</v>
      </c>
      <c r="E317" s="93">
        <f ca="1">IF(D317&lt;$B$1,VLOOKUP(D317,[1]DI!$A$4:$B$15000,2,FALSE),0)</f>
        <v>0.13150000000000001</v>
      </c>
      <c r="F317" s="14">
        <f t="shared" ca="1" si="130"/>
        <v>1.0004903700000001</v>
      </c>
      <c r="G317" s="14">
        <f ca="1">(TRUNC(PRODUCT($F$12:$F316),16))</f>
        <v>1.1663760019336999</v>
      </c>
      <c r="H317" s="14">
        <f t="shared" ca="1" si="131"/>
        <v>1.12663375643498</v>
      </c>
      <c r="I317" s="14">
        <f t="shared" ca="1" si="132"/>
        <v>1.03527521</v>
      </c>
      <c r="J317" s="13">
        <f t="shared" si="127"/>
        <v>2.5000000000000001E-2</v>
      </c>
      <c r="K317" s="29">
        <f t="shared" si="133"/>
        <v>45078</v>
      </c>
      <c r="L317" s="2">
        <f t="shared" si="134"/>
        <v>69</v>
      </c>
      <c r="M317" s="17">
        <f t="shared" si="135"/>
        <v>69</v>
      </c>
      <c r="N317" s="12">
        <f t="shared" si="136"/>
        <v>1.00678398</v>
      </c>
      <c r="O317" s="12">
        <f t="shared" ca="1" si="137"/>
        <v>1.0422984959999999</v>
      </c>
      <c r="P317" s="17">
        <f t="shared" si="138"/>
        <v>0</v>
      </c>
      <c r="Q317" s="14">
        <f t="shared" ca="1" si="142"/>
        <v>42.298495989999999</v>
      </c>
      <c r="R317" s="20">
        <f t="shared" si="124"/>
        <v>0</v>
      </c>
      <c r="S317" s="14">
        <f t="shared" si="139"/>
        <v>0</v>
      </c>
      <c r="T317" s="4">
        <f t="shared" si="140"/>
        <v>0</v>
      </c>
      <c r="U317" s="29">
        <f t="shared" si="141"/>
        <v>0</v>
      </c>
      <c r="V317" s="3"/>
      <c r="W317" s="3"/>
      <c r="X317" s="140">
        <f>[2]Plan1!$A387</f>
        <v>48335</v>
      </c>
      <c r="Y317" s="132" t="str">
        <f>[2]Plan1!$C387</f>
        <v>Dia do Trabalho</v>
      </c>
      <c r="Z317" s="12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25"/>
        <v>45180</v>
      </c>
      <c r="B318" s="116">
        <f t="shared" ca="1" si="128"/>
        <v>1042.9117969900001</v>
      </c>
      <c r="C318" s="14">
        <f t="shared" si="129"/>
        <v>1000</v>
      </c>
      <c r="D318" s="95">
        <f t="shared" si="126"/>
        <v>45173</v>
      </c>
      <c r="E318" s="93">
        <f ca="1">IF(D318&lt;$B$1,VLOOKUP(D318,[1]DI!$A$4:$B$15000,2,FALSE),0)</f>
        <v>0.13150000000000001</v>
      </c>
      <c r="F318" s="14">
        <f t="shared" ca="1" si="130"/>
        <v>1.0004903700000001</v>
      </c>
      <c r="G318" s="14">
        <f ca="1">(TRUNC(PRODUCT($F$12:$F317),16))</f>
        <v>1.16694795773377</v>
      </c>
      <c r="H318" s="14">
        <f t="shared" ca="1" si="131"/>
        <v>1.12663375643498</v>
      </c>
      <c r="I318" s="14">
        <f t="shared" ca="1" si="132"/>
        <v>1.03578288</v>
      </c>
      <c r="J318" s="13">
        <f t="shared" si="127"/>
        <v>2.5000000000000001E-2</v>
      </c>
      <c r="K318" s="29">
        <f t="shared" si="133"/>
        <v>45078</v>
      </c>
      <c r="L318" s="2">
        <f t="shared" si="134"/>
        <v>70</v>
      </c>
      <c r="M318" s="17">
        <f t="shared" si="135"/>
        <v>70</v>
      </c>
      <c r="N318" s="12">
        <f t="shared" si="136"/>
        <v>1.0068826360000001</v>
      </c>
      <c r="O318" s="12">
        <f t="shared" ca="1" si="137"/>
        <v>1.0429117969999999</v>
      </c>
      <c r="P318" s="17">
        <f t="shared" si="138"/>
        <v>0</v>
      </c>
      <c r="Q318" s="14">
        <f t="shared" ca="1" si="142"/>
        <v>42.911796989999999</v>
      </c>
      <c r="R318" s="20">
        <f t="shared" si="124"/>
        <v>0</v>
      </c>
      <c r="S318" s="14">
        <f t="shared" si="139"/>
        <v>0</v>
      </c>
      <c r="T318" s="4">
        <f t="shared" si="140"/>
        <v>0</v>
      </c>
      <c r="U318" s="29">
        <f t="shared" si="141"/>
        <v>0</v>
      </c>
      <c r="V318" s="3"/>
      <c r="W318" s="3"/>
      <c r="X318" s="140">
        <f>[2]Plan1!$A388</f>
        <v>48361</v>
      </c>
      <c r="Y318" s="132" t="str">
        <f>[2]Plan1!$C388</f>
        <v>Corpus Christi</v>
      </c>
      <c r="Z318" s="12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25"/>
        <v>45181</v>
      </c>
      <c r="B319" s="116">
        <f t="shared" ca="1" si="128"/>
        <v>1043.525459</v>
      </c>
      <c r="C319" s="14">
        <f t="shared" si="129"/>
        <v>1000</v>
      </c>
      <c r="D319" s="95">
        <f t="shared" si="126"/>
        <v>45174</v>
      </c>
      <c r="E319" s="93">
        <f ca="1">IF(D319&lt;$B$1,VLOOKUP(D319,[1]DI!$A$4:$B$15000,2,FALSE),0)</f>
        <v>0.13150000000000001</v>
      </c>
      <c r="F319" s="14">
        <f t="shared" ca="1" si="130"/>
        <v>1.0004903700000001</v>
      </c>
      <c r="G319" s="14">
        <f ca="1">(TRUNC(PRODUCT($F$12:$F318),16))</f>
        <v>1.1675201940038</v>
      </c>
      <c r="H319" s="14">
        <f t="shared" ca="1" si="131"/>
        <v>1.12663375643498</v>
      </c>
      <c r="I319" s="14">
        <f t="shared" ca="1" si="132"/>
        <v>1.0362908</v>
      </c>
      <c r="J319" s="13">
        <f t="shared" si="127"/>
        <v>2.5000000000000001E-2</v>
      </c>
      <c r="K319" s="29">
        <f t="shared" si="133"/>
        <v>45078</v>
      </c>
      <c r="L319" s="2">
        <f t="shared" si="134"/>
        <v>71</v>
      </c>
      <c r="M319" s="17">
        <f t="shared" si="135"/>
        <v>71</v>
      </c>
      <c r="N319" s="12">
        <f t="shared" si="136"/>
        <v>1.006981302</v>
      </c>
      <c r="O319" s="12">
        <f t="shared" ca="1" si="137"/>
        <v>1.043525459</v>
      </c>
      <c r="P319" s="17">
        <f t="shared" si="138"/>
        <v>0</v>
      </c>
      <c r="Q319" s="14">
        <f t="shared" ca="1" si="142"/>
        <v>43.525458999999998</v>
      </c>
      <c r="R319" s="20">
        <f t="shared" si="124"/>
        <v>0</v>
      </c>
      <c r="S319" s="14">
        <f t="shared" si="139"/>
        <v>0</v>
      </c>
      <c r="T319" s="4">
        <f t="shared" si="140"/>
        <v>0</v>
      </c>
      <c r="U319" s="29">
        <f t="shared" si="141"/>
        <v>0</v>
      </c>
      <c r="V319" s="3"/>
      <c r="W319" s="3"/>
      <c r="X319" s="140">
        <f>[2]Plan1!$A389</f>
        <v>48464</v>
      </c>
      <c r="Y319" s="132" t="str">
        <f>[2]Plan1!$C389</f>
        <v>Independência do Brasil</v>
      </c>
      <c r="Z319" s="12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25"/>
        <v>45182</v>
      </c>
      <c r="B320" s="116">
        <f t="shared" ca="1" si="128"/>
        <v>1044.1394740000001</v>
      </c>
      <c r="C320" s="14">
        <f t="shared" si="129"/>
        <v>1000</v>
      </c>
      <c r="D320" s="95">
        <f t="shared" si="126"/>
        <v>45175</v>
      </c>
      <c r="E320" s="93">
        <f ca="1">IF(D320&lt;$B$1,VLOOKUP(D320,[1]DI!$A$4:$B$15000,2,FALSE),0)</f>
        <v>0.13150000000000001</v>
      </c>
      <c r="F320" s="14">
        <f t="shared" ca="1" si="130"/>
        <v>1.0004903700000001</v>
      </c>
      <c r="G320" s="14">
        <f ca="1">(TRUNC(PRODUCT($F$12:$F319),16))</f>
        <v>1.1680927108813399</v>
      </c>
      <c r="H320" s="14">
        <f t="shared" ca="1" si="131"/>
        <v>1.12663375643498</v>
      </c>
      <c r="I320" s="14">
        <f t="shared" ca="1" si="132"/>
        <v>1.03679896</v>
      </c>
      <c r="J320" s="13">
        <f t="shared" si="127"/>
        <v>2.5000000000000001E-2</v>
      </c>
      <c r="K320" s="29">
        <f t="shared" si="133"/>
        <v>45078</v>
      </c>
      <c r="L320" s="2">
        <f t="shared" si="134"/>
        <v>72</v>
      </c>
      <c r="M320" s="17">
        <f t="shared" si="135"/>
        <v>72</v>
      </c>
      <c r="N320" s="12">
        <f t="shared" si="136"/>
        <v>1.0070799779999999</v>
      </c>
      <c r="O320" s="12">
        <f t="shared" ca="1" si="137"/>
        <v>1.0441394740000001</v>
      </c>
      <c r="P320" s="17">
        <f t="shared" si="138"/>
        <v>0</v>
      </c>
      <c r="Q320" s="14">
        <f t="shared" ca="1" si="142"/>
        <v>44.139474</v>
      </c>
      <c r="R320" s="20">
        <f t="shared" si="124"/>
        <v>0</v>
      </c>
      <c r="S320" s="14">
        <f t="shared" si="139"/>
        <v>0</v>
      </c>
      <c r="T320" s="4">
        <f t="shared" si="140"/>
        <v>0</v>
      </c>
      <c r="U320" s="29">
        <f t="shared" si="141"/>
        <v>0</v>
      </c>
      <c r="V320" s="3"/>
      <c r="W320" s="3"/>
      <c r="X320" s="140">
        <f>[2]Plan1!$A390</f>
        <v>48499</v>
      </c>
      <c r="Y320" s="132" t="str">
        <f>[2]Plan1!$C390</f>
        <v>Nossa Sr.a Aparecida - Padroeira do Brasil</v>
      </c>
      <c r="Z320" s="12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25"/>
        <v>45183</v>
      </c>
      <c r="B321" s="116">
        <f t="shared" ca="1" si="128"/>
        <v>1044.7538599899999</v>
      </c>
      <c r="C321" s="14">
        <f t="shared" si="129"/>
        <v>1000</v>
      </c>
      <c r="D321" s="95">
        <f t="shared" si="126"/>
        <v>45177</v>
      </c>
      <c r="E321" s="93">
        <f ca="1">IF(D321&lt;$B$1,VLOOKUP(D321,[1]DI!$A$4:$B$15000,2,FALSE),0)</f>
        <v>0.13150000000000001</v>
      </c>
      <c r="F321" s="14">
        <f t="shared" ca="1" si="130"/>
        <v>1.0004903700000001</v>
      </c>
      <c r="G321" s="14">
        <f ca="1">(TRUNC(PRODUCT($F$12:$F320),16))</f>
        <v>1.1686655085039701</v>
      </c>
      <c r="H321" s="14">
        <f t="shared" ca="1" si="131"/>
        <v>1.12663375643498</v>
      </c>
      <c r="I321" s="14">
        <f t="shared" ca="1" si="132"/>
        <v>1.0373073799999999</v>
      </c>
      <c r="J321" s="13">
        <f t="shared" si="127"/>
        <v>2.5000000000000001E-2</v>
      </c>
      <c r="K321" s="29">
        <f t="shared" si="133"/>
        <v>45078</v>
      </c>
      <c r="L321" s="2">
        <f t="shared" si="134"/>
        <v>73</v>
      </c>
      <c r="M321" s="17">
        <f t="shared" si="135"/>
        <v>73</v>
      </c>
      <c r="N321" s="12">
        <f t="shared" si="136"/>
        <v>1.0071786629999999</v>
      </c>
      <c r="O321" s="12">
        <f t="shared" ca="1" si="137"/>
        <v>1.0447538599999999</v>
      </c>
      <c r="P321" s="17">
        <f t="shared" si="138"/>
        <v>0</v>
      </c>
      <c r="Q321" s="14">
        <f t="shared" ca="1" si="142"/>
        <v>44.753859990000002</v>
      </c>
      <c r="R321" s="20">
        <f t="shared" si="124"/>
        <v>0</v>
      </c>
      <c r="S321" s="14">
        <f t="shared" si="139"/>
        <v>0</v>
      </c>
      <c r="T321" s="4">
        <f t="shared" si="140"/>
        <v>0</v>
      </c>
      <c r="U321" s="29">
        <f t="shared" si="141"/>
        <v>0</v>
      </c>
      <c r="V321" s="3"/>
      <c r="W321" s="3"/>
      <c r="X321" s="140">
        <f>[2]Plan1!$A391</f>
        <v>48520</v>
      </c>
      <c r="Y321" s="132" t="str">
        <f>[2]Plan1!$C391</f>
        <v>Finados</v>
      </c>
      <c r="Z321" s="12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25"/>
        <v>45184</v>
      </c>
      <c r="B322" s="116">
        <f t="shared" ca="1" si="128"/>
        <v>1045.368598</v>
      </c>
      <c r="C322" s="14">
        <f t="shared" si="129"/>
        <v>1000</v>
      </c>
      <c r="D322" s="95">
        <f t="shared" si="126"/>
        <v>45180</v>
      </c>
      <c r="E322" s="93">
        <f ca="1">IF(D322&lt;$B$1,VLOOKUP(D322,[1]DI!$A$4:$B$15000,2,FALSE),0)</f>
        <v>0.13150000000000001</v>
      </c>
      <c r="F322" s="14">
        <f t="shared" ca="1" si="130"/>
        <v>1.0004903700000001</v>
      </c>
      <c r="G322" s="14">
        <f ca="1">(TRUNC(PRODUCT($F$12:$F321),16))</f>
        <v>1.16923858700938</v>
      </c>
      <c r="H322" s="14">
        <f t="shared" ca="1" si="131"/>
        <v>1.12663375643498</v>
      </c>
      <c r="I322" s="14">
        <f t="shared" ca="1" si="132"/>
        <v>1.0378160400000001</v>
      </c>
      <c r="J322" s="13">
        <f t="shared" si="127"/>
        <v>2.5000000000000001E-2</v>
      </c>
      <c r="K322" s="29">
        <f t="shared" si="133"/>
        <v>45078</v>
      </c>
      <c r="L322" s="2">
        <f t="shared" si="134"/>
        <v>74</v>
      </c>
      <c r="M322" s="17">
        <f t="shared" si="135"/>
        <v>74</v>
      </c>
      <c r="N322" s="12">
        <f t="shared" si="136"/>
        <v>1.007277357</v>
      </c>
      <c r="O322" s="12">
        <f t="shared" ca="1" si="137"/>
        <v>1.045368598</v>
      </c>
      <c r="P322" s="17">
        <f t="shared" si="138"/>
        <v>0</v>
      </c>
      <c r="Q322" s="14">
        <f t="shared" ca="1" si="142"/>
        <v>45.368597999999999</v>
      </c>
      <c r="R322" s="20">
        <f t="shared" si="124"/>
        <v>0</v>
      </c>
      <c r="S322" s="14">
        <f t="shared" si="139"/>
        <v>0</v>
      </c>
      <c r="T322" s="4">
        <f t="shared" si="140"/>
        <v>0</v>
      </c>
      <c r="U322" s="29">
        <f t="shared" si="141"/>
        <v>0</v>
      </c>
      <c r="V322" s="3"/>
      <c r="W322" s="3"/>
      <c r="X322" s="140">
        <f>[2]Plan1!$A392</f>
        <v>48533</v>
      </c>
      <c r="Y322" s="132" t="str">
        <f>[2]Plan1!$C392</f>
        <v>Proclamação da República</v>
      </c>
      <c r="Z322" s="12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25"/>
        <v>45187</v>
      </c>
      <c r="B323" s="116">
        <f t="shared" ca="1" si="128"/>
        <v>1045.98370899</v>
      </c>
      <c r="C323" s="14">
        <f t="shared" si="129"/>
        <v>1000</v>
      </c>
      <c r="D323" s="95">
        <f t="shared" si="126"/>
        <v>45181</v>
      </c>
      <c r="E323" s="93">
        <f ca="1">IF(D323&lt;$B$1,VLOOKUP(D323,[1]DI!$A$4:$B$15000,2,FALSE),0)</f>
        <v>0.13150000000000001</v>
      </c>
      <c r="F323" s="14">
        <f t="shared" ca="1" si="130"/>
        <v>1.0004903700000001</v>
      </c>
      <c r="G323" s="14">
        <f ca="1">(TRUNC(PRODUCT($F$12:$F322),16))</f>
        <v>1.1698119465352901</v>
      </c>
      <c r="H323" s="14">
        <f t="shared" ca="1" si="131"/>
        <v>1.12663375643498</v>
      </c>
      <c r="I323" s="14">
        <f t="shared" ca="1" si="132"/>
        <v>1.03832496</v>
      </c>
      <c r="J323" s="13">
        <f t="shared" si="127"/>
        <v>2.5000000000000001E-2</v>
      </c>
      <c r="K323" s="29">
        <f t="shared" si="133"/>
        <v>45078</v>
      </c>
      <c r="L323" s="2">
        <f t="shared" si="134"/>
        <v>75</v>
      </c>
      <c r="M323" s="17">
        <f t="shared" si="135"/>
        <v>75</v>
      </c>
      <c r="N323" s="12">
        <f t="shared" si="136"/>
        <v>1.0073760620000001</v>
      </c>
      <c r="O323" s="12">
        <f t="shared" ca="1" si="137"/>
        <v>1.0459837089999999</v>
      </c>
      <c r="P323" s="17">
        <f t="shared" si="138"/>
        <v>0</v>
      </c>
      <c r="Q323" s="14">
        <f t="shared" ca="1" si="142"/>
        <v>45.983708989999997</v>
      </c>
      <c r="R323" s="20">
        <f t="shared" si="124"/>
        <v>0</v>
      </c>
      <c r="S323" s="14">
        <f t="shared" si="139"/>
        <v>0</v>
      </c>
      <c r="T323" s="4">
        <f t="shared" si="140"/>
        <v>0</v>
      </c>
      <c r="U323" s="29">
        <f t="shared" si="141"/>
        <v>0</v>
      </c>
      <c r="V323" s="3"/>
      <c r="W323" s="3"/>
      <c r="X323" s="140">
        <f>[2]Plan1!$A393</f>
        <v>48538</v>
      </c>
      <c r="Y323" s="132" t="str">
        <f>[2]Plan1!$C393</f>
        <v>Dia Nacional de Zumbi e da Consciência Negra</v>
      </c>
      <c r="Z323" s="12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25"/>
        <v>45188</v>
      </c>
      <c r="B324" s="116">
        <f t="shared" ca="1" si="128"/>
        <v>1046.599172</v>
      </c>
      <c r="C324" s="14">
        <f t="shared" si="129"/>
        <v>1000</v>
      </c>
      <c r="D324" s="95">
        <f t="shared" si="126"/>
        <v>45182</v>
      </c>
      <c r="E324" s="93">
        <f ca="1">IF(D324&lt;$B$1,VLOOKUP(D324,[1]DI!$A$4:$B$15000,2,FALSE),0)</f>
        <v>0.13150000000000001</v>
      </c>
      <c r="F324" s="14">
        <f t="shared" ca="1" si="130"/>
        <v>1.0004903700000001</v>
      </c>
      <c r="G324" s="14">
        <f ca="1">(TRUNC(PRODUCT($F$12:$F323),16))</f>
        <v>1.1703855872195099</v>
      </c>
      <c r="H324" s="14">
        <f t="shared" ca="1" si="131"/>
        <v>1.12663375643498</v>
      </c>
      <c r="I324" s="14">
        <f t="shared" ca="1" si="132"/>
        <v>1.03883412</v>
      </c>
      <c r="J324" s="13">
        <f t="shared" si="127"/>
        <v>2.5000000000000001E-2</v>
      </c>
      <c r="K324" s="29">
        <f t="shared" si="133"/>
        <v>45078</v>
      </c>
      <c r="L324" s="2">
        <f t="shared" si="134"/>
        <v>76</v>
      </c>
      <c r="M324" s="17">
        <f t="shared" si="135"/>
        <v>76</v>
      </c>
      <c r="N324" s="12">
        <f t="shared" si="136"/>
        <v>1.007474776</v>
      </c>
      <c r="O324" s="12">
        <f t="shared" ca="1" si="137"/>
        <v>1.0465991720000001</v>
      </c>
      <c r="P324" s="17">
        <f t="shared" si="138"/>
        <v>0</v>
      </c>
      <c r="Q324" s="14">
        <f t="shared" ca="1" si="142"/>
        <v>46.599172000000003</v>
      </c>
      <c r="R324" s="20">
        <f t="shared" si="124"/>
        <v>0</v>
      </c>
      <c r="S324" s="14">
        <f t="shared" si="139"/>
        <v>0</v>
      </c>
      <c r="T324" s="4">
        <f t="shared" si="140"/>
        <v>0</v>
      </c>
      <c r="U324" s="29">
        <f t="shared" si="141"/>
        <v>0</v>
      </c>
      <c r="V324" s="3"/>
      <c r="W324" s="3"/>
      <c r="X324" s="140">
        <f>[2]Plan1!$A394</f>
        <v>48573</v>
      </c>
      <c r="Y324" s="132" t="str">
        <f>[2]Plan1!$C394</f>
        <v>Natal</v>
      </c>
      <c r="Z324" s="12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25"/>
        <v>45189</v>
      </c>
      <c r="B325" s="116">
        <f t="shared" ca="1" si="128"/>
        <v>1047.2149979999999</v>
      </c>
      <c r="C325" s="14">
        <f t="shared" si="129"/>
        <v>1000</v>
      </c>
      <c r="D325" s="95">
        <f t="shared" si="126"/>
        <v>45183</v>
      </c>
      <c r="E325" s="93">
        <f ca="1">IF(D325&lt;$B$1,VLOOKUP(D325,[1]DI!$A$4:$B$15000,2,FALSE),0)</f>
        <v>0.13150000000000001</v>
      </c>
      <c r="F325" s="14">
        <f t="shared" ca="1" si="130"/>
        <v>1.0004903700000001</v>
      </c>
      <c r="G325" s="14">
        <f ca="1">(TRUNC(PRODUCT($F$12:$F324),16))</f>
        <v>1.1709595091999201</v>
      </c>
      <c r="H325" s="14">
        <f t="shared" ca="1" si="131"/>
        <v>1.12663375643498</v>
      </c>
      <c r="I325" s="14">
        <f t="shared" ca="1" si="132"/>
        <v>1.03934353</v>
      </c>
      <c r="J325" s="13">
        <f t="shared" si="127"/>
        <v>2.5000000000000001E-2</v>
      </c>
      <c r="K325" s="29">
        <f t="shared" si="133"/>
        <v>45078</v>
      </c>
      <c r="L325" s="2">
        <f t="shared" si="134"/>
        <v>77</v>
      </c>
      <c r="M325" s="17">
        <f t="shared" si="135"/>
        <v>77</v>
      </c>
      <c r="N325" s="12">
        <f t="shared" si="136"/>
        <v>1.0075734999999999</v>
      </c>
      <c r="O325" s="12">
        <f t="shared" ca="1" si="137"/>
        <v>1.0472149980000001</v>
      </c>
      <c r="P325" s="17">
        <f t="shared" si="138"/>
        <v>0</v>
      </c>
      <c r="Q325" s="14">
        <f t="shared" ca="1" si="142"/>
        <v>47.214998000000001</v>
      </c>
      <c r="R325" s="20">
        <f t="shared" si="124"/>
        <v>0</v>
      </c>
      <c r="S325" s="14">
        <f t="shared" si="139"/>
        <v>0</v>
      </c>
      <c r="T325" s="4">
        <f t="shared" si="140"/>
        <v>0</v>
      </c>
      <c r="U325" s="29">
        <f t="shared" si="141"/>
        <v>0</v>
      </c>
      <c r="V325" s="3"/>
      <c r="W325" s="3"/>
      <c r="X325" s="140">
        <f>[2]Plan1!$A395</f>
        <v>48580</v>
      </c>
      <c r="Y325" s="132" t="str">
        <f>[2]Plan1!$C395</f>
        <v>Confraternização Universal</v>
      </c>
      <c r="Z325" s="12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25"/>
        <v>45190</v>
      </c>
      <c r="B326" s="116">
        <f t="shared" ca="1" si="128"/>
        <v>1047.8311960000001</v>
      </c>
      <c r="C326" s="14">
        <f t="shared" si="129"/>
        <v>1000</v>
      </c>
      <c r="D326" s="95">
        <f t="shared" si="126"/>
        <v>45184</v>
      </c>
      <c r="E326" s="93">
        <f ca="1">IF(D326&lt;$B$1,VLOOKUP(D326,[1]DI!$A$4:$B$15000,2,FALSE),0)</f>
        <v>0.13150000000000001</v>
      </c>
      <c r="F326" s="14">
        <f t="shared" ca="1" si="130"/>
        <v>1.0004903700000001</v>
      </c>
      <c r="G326" s="14">
        <f ca="1">(TRUNC(PRODUCT($F$12:$F325),16))</f>
        <v>1.1715337126144401</v>
      </c>
      <c r="H326" s="14">
        <f t="shared" ca="1" si="131"/>
        <v>1.12663375643498</v>
      </c>
      <c r="I326" s="14">
        <f t="shared" ca="1" si="132"/>
        <v>1.0398532</v>
      </c>
      <c r="J326" s="13">
        <f t="shared" si="127"/>
        <v>2.5000000000000001E-2</v>
      </c>
      <c r="K326" s="29">
        <f t="shared" si="133"/>
        <v>45078</v>
      </c>
      <c r="L326" s="2">
        <f t="shared" si="134"/>
        <v>78</v>
      </c>
      <c r="M326" s="17">
        <f t="shared" si="135"/>
        <v>78</v>
      </c>
      <c r="N326" s="12">
        <f t="shared" si="136"/>
        <v>1.0076722330000001</v>
      </c>
      <c r="O326" s="12">
        <f t="shared" ca="1" si="137"/>
        <v>1.047831196</v>
      </c>
      <c r="P326" s="17">
        <f t="shared" si="138"/>
        <v>0</v>
      </c>
      <c r="Q326" s="14">
        <f t="shared" ca="1" si="142"/>
        <v>47.831195999999998</v>
      </c>
      <c r="R326" s="20">
        <f t="shared" si="124"/>
        <v>0</v>
      </c>
      <c r="S326" s="14">
        <f t="shared" si="139"/>
        <v>0</v>
      </c>
      <c r="T326" s="4">
        <f t="shared" si="140"/>
        <v>0</v>
      </c>
      <c r="U326" s="29">
        <f t="shared" si="141"/>
        <v>0</v>
      </c>
      <c r="V326" s="3"/>
      <c r="W326" s="3"/>
      <c r="X326" s="140">
        <f>[2]Plan1!$A396</f>
        <v>48638</v>
      </c>
      <c r="Y326" s="132" t="str">
        <f>[2]Plan1!$C396</f>
        <v>Carnaval</v>
      </c>
      <c r="Z326" s="12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25"/>
        <v>45191</v>
      </c>
      <c r="B327" s="116">
        <f t="shared" ca="1" si="128"/>
        <v>1048.447748</v>
      </c>
      <c r="C327" s="14">
        <f t="shared" si="129"/>
        <v>1000</v>
      </c>
      <c r="D327" s="95">
        <f t="shared" si="126"/>
        <v>45187</v>
      </c>
      <c r="E327" s="93">
        <f ca="1">IF(D327&lt;$B$1,VLOOKUP(D327,[1]DI!$A$4:$B$15000,2,FALSE),0)</f>
        <v>0.13150000000000001</v>
      </c>
      <c r="F327" s="14">
        <f t="shared" ca="1" si="130"/>
        <v>1.0004903700000001</v>
      </c>
      <c r="G327" s="14">
        <f ca="1">(TRUNC(PRODUCT($F$12:$F326),16))</f>
        <v>1.1721081976011001</v>
      </c>
      <c r="H327" s="14">
        <f t="shared" ca="1" si="131"/>
        <v>1.12663375643498</v>
      </c>
      <c r="I327" s="14">
        <f t="shared" ca="1" si="132"/>
        <v>1.0403631099999999</v>
      </c>
      <c r="J327" s="13">
        <f t="shared" si="127"/>
        <v>2.5000000000000001E-2</v>
      </c>
      <c r="K327" s="29">
        <f t="shared" si="133"/>
        <v>45078</v>
      </c>
      <c r="L327" s="2">
        <f t="shared" si="134"/>
        <v>79</v>
      </c>
      <c r="M327" s="17">
        <f t="shared" si="135"/>
        <v>79</v>
      </c>
      <c r="N327" s="12">
        <f t="shared" si="136"/>
        <v>1.0077709770000001</v>
      </c>
      <c r="O327" s="12">
        <f t="shared" ca="1" si="137"/>
        <v>1.0484477480000001</v>
      </c>
      <c r="P327" s="17">
        <f t="shared" si="138"/>
        <v>0</v>
      </c>
      <c r="Q327" s="14">
        <f t="shared" ca="1" si="142"/>
        <v>48.447747999999997</v>
      </c>
      <c r="R327" s="20">
        <f t="shared" si="124"/>
        <v>0</v>
      </c>
      <c r="S327" s="14">
        <f t="shared" si="139"/>
        <v>0</v>
      </c>
      <c r="T327" s="4">
        <f t="shared" si="140"/>
        <v>0</v>
      </c>
      <c r="U327" s="29">
        <f t="shared" si="141"/>
        <v>0</v>
      </c>
      <c r="V327" s="3"/>
      <c r="W327" s="3"/>
      <c r="X327" s="140">
        <f>[2]Plan1!$A397</f>
        <v>48639</v>
      </c>
      <c r="Y327" s="132" t="str">
        <f>[2]Plan1!$C397</f>
        <v>Carnaval</v>
      </c>
      <c r="Z327" s="12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25"/>
        <v>45194</v>
      </c>
      <c r="B328" s="116">
        <f t="shared" ca="1" si="128"/>
        <v>1049.0646609999999</v>
      </c>
      <c r="C328" s="14">
        <f t="shared" si="129"/>
        <v>1000</v>
      </c>
      <c r="D328" s="95">
        <f t="shared" si="126"/>
        <v>45188</v>
      </c>
      <c r="E328" s="93">
        <f ca="1">IF(D328&lt;$B$1,VLOOKUP(D328,[1]DI!$A$4:$B$15000,2,FALSE),0)</f>
        <v>0.13150000000000001</v>
      </c>
      <c r="F328" s="14">
        <f t="shared" ca="1" si="130"/>
        <v>1.0004903700000001</v>
      </c>
      <c r="G328" s="14">
        <f ca="1">(TRUNC(PRODUCT($F$12:$F327),16))</f>
        <v>1.1726829642979599</v>
      </c>
      <c r="H328" s="14">
        <f t="shared" ca="1" si="131"/>
        <v>1.12663375643498</v>
      </c>
      <c r="I328" s="14">
        <f t="shared" ca="1" si="132"/>
        <v>1.0408732700000001</v>
      </c>
      <c r="J328" s="13">
        <f t="shared" si="127"/>
        <v>2.5000000000000001E-2</v>
      </c>
      <c r="K328" s="29">
        <f t="shared" si="133"/>
        <v>45078</v>
      </c>
      <c r="L328" s="2">
        <f t="shared" si="134"/>
        <v>80</v>
      </c>
      <c r="M328" s="17">
        <f t="shared" si="135"/>
        <v>80</v>
      </c>
      <c r="N328" s="12">
        <f t="shared" si="136"/>
        <v>1.007869729</v>
      </c>
      <c r="O328" s="12">
        <f t="shared" ca="1" si="137"/>
        <v>1.0490646610000001</v>
      </c>
      <c r="P328" s="17">
        <f t="shared" si="138"/>
        <v>0</v>
      </c>
      <c r="Q328" s="14">
        <f t="shared" ca="1" si="142"/>
        <v>49.064661000000001</v>
      </c>
      <c r="R328" s="20">
        <f t="shared" si="124"/>
        <v>0</v>
      </c>
      <c r="S328" s="14">
        <f t="shared" si="139"/>
        <v>0</v>
      </c>
      <c r="T328" s="4">
        <f t="shared" si="140"/>
        <v>0</v>
      </c>
      <c r="U328" s="29">
        <f t="shared" si="141"/>
        <v>0</v>
      </c>
      <c r="V328" s="3"/>
      <c r="W328" s="3"/>
      <c r="X328" s="140">
        <f>[2]Plan1!$A398</f>
        <v>48684</v>
      </c>
      <c r="Y328" s="132" t="str">
        <f>[2]Plan1!$C398</f>
        <v>Paixão de Cristo</v>
      </c>
      <c r="Z328" s="12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25"/>
        <v>45195</v>
      </c>
      <c r="B329" s="116">
        <f t="shared" ca="1" si="128"/>
        <v>1049.6819379999999</v>
      </c>
      <c r="C329" s="14">
        <f t="shared" si="129"/>
        <v>1000</v>
      </c>
      <c r="D329" s="95">
        <f t="shared" si="126"/>
        <v>45189</v>
      </c>
      <c r="E329" s="93">
        <f ca="1">IF(D329&lt;$B$1,VLOOKUP(D329,[1]DI!$A$4:$B$15000,2,FALSE),0)</f>
        <v>0.13150000000000001</v>
      </c>
      <c r="F329" s="14">
        <f t="shared" ca="1" si="130"/>
        <v>1.0004903700000001</v>
      </c>
      <c r="G329" s="14">
        <f ca="1">(TRUNC(PRODUCT($F$12:$F328),16))</f>
        <v>1.17325801284316</v>
      </c>
      <c r="H329" s="14">
        <f t="shared" ca="1" si="131"/>
        <v>1.12663375643498</v>
      </c>
      <c r="I329" s="14">
        <f t="shared" ca="1" si="132"/>
        <v>1.04138368</v>
      </c>
      <c r="J329" s="13">
        <f t="shared" si="127"/>
        <v>2.5000000000000001E-2</v>
      </c>
      <c r="K329" s="29">
        <f t="shared" si="133"/>
        <v>45078</v>
      </c>
      <c r="L329" s="2">
        <f t="shared" si="134"/>
        <v>81</v>
      </c>
      <c r="M329" s="17">
        <f t="shared" si="135"/>
        <v>81</v>
      </c>
      <c r="N329" s="12">
        <f t="shared" si="136"/>
        <v>1.007968492</v>
      </c>
      <c r="O329" s="12">
        <f t="shared" ca="1" si="137"/>
        <v>1.049681938</v>
      </c>
      <c r="P329" s="17">
        <f t="shared" si="138"/>
        <v>0</v>
      </c>
      <c r="Q329" s="14">
        <f t="shared" ca="1" si="142"/>
        <v>49.681938000000002</v>
      </c>
      <c r="R329" s="20">
        <f t="shared" si="124"/>
        <v>0</v>
      </c>
      <c r="S329" s="14">
        <f t="shared" si="139"/>
        <v>0</v>
      </c>
      <c r="T329" s="4">
        <f t="shared" si="140"/>
        <v>0</v>
      </c>
      <c r="U329" s="29">
        <f t="shared" si="141"/>
        <v>0</v>
      </c>
      <c r="V329" s="3"/>
      <c r="W329" s="3"/>
      <c r="X329" s="140">
        <f>[2]Plan1!$A399</f>
        <v>48690</v>
      </c>
      <c r="Y329" s="132" t="str">
        <f>[2]Plan1!$C399</f>
        <v>Tiradentes</v>
      </c>
      <c r="Z329" s="12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25"/>
        <v>45196</v>
      </c>
      <c r="B330" s="116">
        <f t="shared" ca="1" si="128"/>
        <v>1050.299587</v>
      </c>
      <c r="C330" s="14">
        <f t="shared" si="129"/>
        <v>1000</v>
      </c>
      <c r="D330" s="95">
        <f t="shared" si="126"/>
        <v>45190</v>
      </c>
      <c r="E330" s="93">
        <f ca="1">IF(D330&lt;$B$1,VLOOKUP(D330,[1]DI!$A$4:$B$15000,2,FALSE),0)</f>
        <v>0.1265</v>
      </c>
      <c r="F330" s="14">
        <f t="shared" ca="1" si="130"/>
        <v>1.0004727899999999</v>
      </c>
      <c r="G330" s="14">
        <f ca="1">(TRUNC(PRODUCT($F$12:$F329),16))</f>
        <v>1.17383334337492</v>
      </c>
      <c r="H330" s="14">
        <f t="shared" ca="1" si="131"/>
        <v>1.12663375643498</v>
      </c>
      <c r="I330" s="14">
        <f t="shared" ca="1" si="132"/>
        <v>1.04189435</v>
      </c>
      <c r="J330" s="13">
        <f t="shared" si="127"/>
        <v>2.5000000000000001E-2</v>
      </c>
      <c r="K330" s="29">
        <f t="shared" si="133"/>
        <v>45078</v>
      </c>
      <c r="L330" s="2">
        <f t="shared" si="134"/>
        <v>82</v>
      </c>
      <c r="M330" s="17">
        <f t="shared" si="135"/>
        <v>82</v>
      </c>
      <c r="N330" s="12">
        <f t="shared" si="136"/>
        <v>1.0080672639999999</v>
      </c>
      <c r="O330" s="12">
        <f t="shared" ca="1" si="137"/>
        <v>1.050299587</v>
      </c>
      <c r="P330" s="17">
        <f t="shared" si="138"/>
        <v>0</v>
      </c>
      <c r="Q330" s="14">
        <f t="shared" ca="1" si="142"/>
        <v>50.299587000000002</v>
      </c>
      <c r="R330" s="20">
        <f t="shared" si="124"/>
        <v>0</v>
      </c>
      <c r="S330" s="14">
        <f t="shared" si="139"/>
        <v>0</v>
      </c>
      <c r="T330" s="4">
        <f t="shared" si="140"/>
        <v>0</v>
      </c>
      <c r="U330" s="29">
        <f t="shared" si="141"/>
        <v>0</v>
      </c>
      <c r="V330" s="3"/>
      <c r="W330" s="3"/>
      <c r="X330" s="140">
        <f>[2]Plan1!$A400</f>
        <v>48700</v>
      </c>
      <c r="Y330" s="132" t="str">
        <f>[2]Plan1!$C400</f>
        <v>Dia do Trabalho</v>
      </c>
      <c r="Z330" s="12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25"/>
        <v>45197</v>
      </c>
      <c r="B331" s="116">
        <f t="shared" ca="1" si="128"/>
        <v>1050.8991299899999</v>
      </c>
      <c r="C331" s="14">
        <f t="shared" si="129"/>
        <v>1000</v>
      </c>
      <c r="D331" s="95">
        <f t="shared" si="126"/>
        <v>45191</v>
      </c>
      <c r="E331" s="93">
        <f ca="1">IF(D331&lt;$B$1,VLOOKUP(D331,[1]DI!$A$4:$B$15000,2,FALSE),0)</f>
        <v>0.1265</v>
      </c>
      <c r="F331" s="14">
        <f t="shared" ca="1" si="130"/>
        <v>1.0004727899999999</v>
      </c>
      <c r="G331" s="14">
        <f ca="1">(TRUNC(PRODUCT($F$12:$F330),16))</f>
        <v>1.1743883200413301</v>
      </c>
      <c r="H331" s="14">
        <f t="shared" ca="1" si="131"/>
        <v>1.12663375643498</v>
      </c>
      <c r="I331" s="14">
        <f t="shared" ca="1" si="132"/>
        <v>1.04238695</v>
      </c>
      <c r="J331" s="13">
        <f t="shared" si="127"/>
        <v>2.5000000000000001E-2</v>
      </c>
      <c r="K331" s="29">
        <f t="shared" si="133"/>
        <v>45078</v>
      </c>
      <c r="L331" s="2">
        <f t="shared" si="134"/>
        <v>83</v>
      </c>
      <c r="M331" s="17">
        <f t="shared" si="135"/>
        <v>83</v>
      </c>
      <c r="N331" s="12">
        <f t="shared" si="136"/>
        <v>1.0081660459999999</v>
      </c>
      <c r="O331" s="12">
        <f t="shared" ca="1" si="137"/>
        <v>1.0508991299999999</v>
      </c>
      <c r="P331" s="17">
        <f t="shared" si="138"/>
        <v>0</v>
      </c>
      <c r="Q331" s="14">
        <f t="shared" ca="1" si="142"/>
        <v>50.899129989999999</v>
      </c>
      <c r="R331" s="20">
        <f t="shared" si="124"/>
        <v>0</v>
      </c>
      <c r="S331" s="14">
        <f t="shared" si="139"/>
        <v>0</v>
      </c>
      <c r="T331" s="4">
        <f t="shared" si="140"/>
        <v>0</v>
      </c>
      <c r="U331" s="29">
        <f t="shared" si="141"/>
        <v>0</v>
      </c>
      <c r="V331" s="3"/>
      <c r="W331" s="3"/>
      <c r="X331" s="140">
        <f>[2]Plan1!$A401</f>
        <v>48746</v>
      </c>
      <c r="Y331" s="132" t="str">
        <f>[2]Plan1!$C401</f>
        <v>Corpus Christi</v>
      </c>
      <c r="Z331" s="12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25"/>
        <v>45198</v>
      </c>
      <c r="B332" s="116">
        <f t="shared" ca="1" si="128"/>
        <v>1051.499012</v>
      </c>
      <c r="C332" s="14">
        <f t="shared" si="129"/>
        <v>1000</v>
      </c>
      <c r="D332" s="95">
        <f t="shared" si="126"/>
        <v>45194</v>
      </c>
      <c r="E332" s="93">
        <f ca="1">IF(D332&lt;$B$1,VLOOKUP(D332,[1]DI!$A$4:$B$15000,2,FALSE),0)</f>
        <v>0.1265</v>
      </c>
      <c r="F332" s="14">
        <f t="shared" ca="1" si="130"/>
        <v>1.0004727899999999</v>
      </c>
      <c r="G332" s="14">
        <f ca="1">(TRUNC(PRODUCT($F$12:$F331),16))</f>
        <v>1.17494355909516</v>
      </c>
      <c r="H332" s="14">
        <f t="shared" ca="1" si="131"/>
        <v>1.12663375643498</v>
      </c>
      <c r="I332" s="14">
        <f t="shared" ca="1" si="132"/>
        <v>1.04287978</v>
      </c>
      <c r="J332" s="13">
        <f t="shared" si="127"/>
        <v>2.5000000000000001E-2</v>
      </c>
      <c r="K332" s="29">
        <f t="shared" si="133"/>
        <v>45078</v>
      </c>
      <c r="L332" s="2">
        <f t="shared" si="134"/>
        <v>84</v>
      </c>
      <c r="M332" s="17">
        <f t="shared" si="135"/>
        <v>84</v>
      </c>
      <c r="N332" s="12">
        <f t="shared" si="136"/>
        <v>1.0082648380000001</v>
      </c>
      <c r="O332" s="12">
        <f t="shared" ca="1" si="137"/>
        <v>1.0514990120000001</v>
      </c>
      <c r="P332" s="17">
        <f t="shared" si="138"/>
        <v>0</v>
      </c>
      <c r="Q332" s="14">
        <f t="shared" ca="1" si="142"/>
        <v>51.499012</v>
      </c>
      <c r="R332" s="20">
        <f t="shared" ref="R332:R395" si="143">IF($P332&gt;0,VLOOKUP($P332,$X$12:$AD$150,7),0)</f>
        <v>0</v>
      </c>
      <c r="S332" s="14">
        <f t="shared" si="139"/>
        <v>0</v>
      </c>
      <c r="T332" s="4">
        <f t="shared" si="140"/>
        <v>0</v>
      </c>
      <c r="U332" s="29">
        <f t="shared" si="141"/>
        <v>0</v>
      </c>
      <c r="V332" s="3"/>
      <c r="W332" s="3"/>
      <c r="X332" s="140">
        <f>[2]Plan1!$A402</f>
        <v>48829</v>
      </c>
      <c r="Y332" s="132" t="str">
        <f>[2]Plan1!$C402</f>
        <v>Independência do Brasil</v>
      </c>
      <c r="Z332" s="12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44">WORKDAY($A332,1,$X$166:$X$544)</f>
        <v>45201</v>
      </c>
      <c r="B333" s="116">
        <f t="shared" ca="1" si="128"/>
        <v>1052.0992339899999</v>
      </c>
      <c r="C333" s="14">
        <f t="shared" si="129"/>
        <v>1000</v>
      </c>
      <c r="D333" s="95">
        <f t="shared" ref="D333:D396" si="145">WORKDAY($A333,-4,$X$160:$X$544)</f>
        <v>45195</v>
      </c>
      <c r="E333" s="93">
        <f ca="1">IF(D333&lt;$B$1,VLOOKUP(D333,[1]DI!$A$4:$B$15000,2,FALSE),0)</f>
        <v>0.1265</v>
      </c>
      <c r="F333" s="14">
        <f t="shared" ca="1" si="130"/>
        <v>1.0004727899999999</v>
      </c>
      <c r="G333" s="14">
        <f ca="1">(TRUNC(PRODUCT($F$12:$F332),16))</f>
        <v>1.1754990606604701</v>
      </c>
      <c r="H333" s="14">
        <f t="shared" ca="1" si="131"/>
        <v>1.12663375643498</v>
      </c>
      <c r="I333" s="14">
        <f t="shared" ca="1" si="132"/>
        <v>1.04337284</v>
      </c>
      <c r="J333" s="13">
        <f t="shared" ref="J333:J396" si="146">J332</f>
        <v>2.5000000000000001E-2</v>
      </c>
      <c r="K333" s="29">
        <f t="shared" si="133"/>
        <v>45078</v>
      </c>
      <c r="L333" s="2">
        <f t="shared" si="134"/>
        <v>85</v>
      </c>
      <c r="M333" s="17">
        <f t="shared" si="135"/>
        <v>85</v>
      </c>
      <c r="N333" s="12">
        <f t="shared" si="136"/>
        <v>1.0083636389999999</v>
      </c>
      <c r="O333" s="12">
        <f t="shared" ca="1" si="137"/>
        <v>1.0520992339999999</v>
      </c>
      <c r="P333" s="17">
        <f t="shared" si="138"/>
        <v>0</v>
      </c>
      <c r="Q333" s="14">
        <f t="shared" ca="1" si="142"/>
        <v>52.099233990000002</v>
      </c>
      <c r="R333" s="20">
        <f t="shared" si="143"/>
        <v>0</v>
      </c>
      <c r="S333" s="14">
        <f t="shared" si="139"/>
        <v>0</v>
      </c>
      <c r="T333" s="4">
        <f t="shared" si="140"/>
        <v>0</v>
      </c>
      <c r="U333" s="29">
        <f t="shared" si="141"/>
        <v>0</v>
      </c>
      <c r="V333" s="3"/>
      <c r="W333" s="3"/>
      <c r="X333" s="140">
        <f>[2]Plan1!$A403</f>
        <v>48864</v>
      </c>
      <c r="Y333" s="132" t="str">
        <f>[2]Plan1!$C403</f>
        <v>Nossa Sr.a Aparecida - Padroeira do Brasil</v>
      </c>
      <c r="Z333" s="12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44"/>
        <v>45202</v>
      </c>
      <c r="B334" s="116">
        <f t="shared" ca="1" si="128"/>
        <v>1052.699795</v>
      </c>
      <c r="C334" s="14">
        <f t="shared" si="129"/>
        <v>1000</v>
      </c>
      <c r="D334" s="95">
        <f t="shared" si="145"/>
        <v>45196</v>
      </c>
      <c r="E334" s="93">
        <f ca="1">IF(D334&lt;$B$1,VLOOKUP(D334,[1]DI!$A$4:$B$15000,2,FALSE),0)</f>
        <v>0.1265</v>
      </c>
      <c r="F334" s="14">
        <f t="shared" ca="1" si="130"/>
        <v>1.0004727899999999</v>
      </c>
      <c r="G334" s="14">
        <f ca="1">(TRUNC(PRODUCT($F$12:$F333),16))</f>
        <v>1.17605482486136</v>
      </c>
      <c r="H334" s="14">
        <f t="shared" ca="1" si="131"/>
        <v>1.12663375643498</v>
      </c>
      <c r="I334" s="14">
        <f t="shared" ca="1" si="132"/>
        <v>1.0438661300000001</v>
      </c>
      <c r="J334" s="13">
        <f t="shared" si="146"/>
        <v>2.5000000000000001E-2</v>
      </c>
      <c r="K334" s="29">
        <f t="shared" si="133"/>
        <v>45078</v>
      </c>
      <c r="L334" s="2">
        <f t="shared" si="134"/>
        <v>86</v>
      </c>
      <c r="M334" s="17">
        <f t="shared" si="135"/>
        <v>86</v>
      </c>
      <c r="N334" s="12">
        <f t="shared" si="136"/>
        <v>1.0084624499999999</v>
      </c>
      <c r="O334" s="12">
        <f t="shared" ca="1" si="137"/>
        <v>1.0526997950000001</v>
      </c>
      <c r="P334" s="17">
        <f t="shared" si="138"/>
        <v>0</v>
      </c>
      <c r="Q334" s="14">
        <f t="shared" ca="1" si="142"/>
        <v>52.699795000000002</v>
      </c>
      <c r="R334" s="20">
        <f t="shared" si="143"/>
        <v>0</v>
      </c>
      <c r="S334" s="14">
        <f t="shared" si="139"/>
        <v>0</v>
      </c>
      <c r="T334" s="4">
        <f t="shared" si="140"/>
        <v>0</v>
      </c>
      <c r="U334" s="29">
        <f t="shared" si="141"/>
        <v>0</v>
      </c>
      <c r="V334" s="3"/>
      <c r="W334" s="3"/>
      <c r="X334" s="140">
        <f>[2]Plan1!$A404</f>
        <v>48885</v>
      </c>
      <c r="Y334" s="132" t="str">
        <f>[2]Plan1!$C404</f>
        <v>Finados</v>
      </c>
      <c r="Z334" s="12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44"/>
        <v>45203</v>
      </c>
      <c r="B335" s="116">
        <f t="shared" ref="B335:B398" ca="1" si="147">IF(D335&lt;=TODAY(),C335+Q335,IF(AND(D335&gt;TODAY(),A335&lt;=$B$1),IF(VLOOKUP(TODAY(),$A$10:$E$5000,4,FALSE)=0,"n.d",C335+Q335),"n.d"))</f>
        <v>1053.3007050000001</v>
      </c>
      <c r="C335" s="14">
        <f t="shared" ref="C335:C398" si="148">(C334-S334)</f>
        <v>1000</v>
      </c>
      <c r="D335" s="95">
        <f t="shared" si="145"/>
        <v>45197</v>
      </c>
      <c r="E335" s="93">
        <f ca="1">IF(D335&lt;$B$1,VLOOKUP(D335,[1]DI!$A$4:$B$15000,2,FALSE),0)</f>
        <v>0.1265</v>
      </c>
      <c r="F335" s="14">
        <f t="shared" ref="F335:F398" ca="1" si="149">ROUND(((1+E335)^(1/252)),8)</f>
        <v>1.0004727899999999</v>
      </c>
      <c r="G335" s="14">
        <f ca="1">(TRUNC(PRODUCT($F$12:$F334),16))</f>
        <v>1.176610851822</v>
      </c>
      <c r="H335" s="14">
        <f t="shared" ref="H335:H398" ca="1" si="150">IF(P334&gt;0,G334,H334)</f>
        <v>1.12663375643498</v>
      </c>
      <c r="I335" s="14">
        <f t="shared" ref="I335:I398" ca="1" si="151">ROUND(G335/H335,8)</f>
        <v>1.04435966</v>
      </c>
      <c r="J335" s="13">
        <f t="shared" si="146"/>
        <v>2.5000000000000001E-2</v>
      </c>
      <c r="K335" s="29">
        <f t="shared" ref="K335:K398" si="152">IF(P334&gt;0,VLOOKUP(P334,X$12:AH$150,2),K334)</f>
        <v>45078</v>
      </c>
      <c r="L335" s="2">
        <f t="shared" ref="L335:L398" si="153">IF(A335&gt;K335,IF(NETWORKDAYS(K335,A335,$X$160:$X$544)-1=0,1,NETWORKDAYS(K335,A335,$X$160:$X$544)-1),0)</f>
        <v>87</v>
      </c>
      <c r="M335" s="17">
        <f t="shared" ref="M335:M398" si="154">IF(AND(L335=1,L334=1),1,IF(L335&gt;0,IF(L335=L334,L335+1,L335),0))</f>
        <v>87</v>
      </c>
      <c r="N335" s="12">
        <f t="shared" ref="N335:N398" si="155">ROUND((J335+1)^(M335/252),9)</f>
        <v>1.00856127</v>
      </c>
      <c r="O335" s="12">
        <f t="shared" ref="O335:O398" ca="1" si="156">ROUND(I335*N335,9)</f>
        <v>1.0533007050000001</v>
      </c>
      <c r="P335" s="17">
        <f t="shared" ref="P335:P398" si="157">IF(VLOOKUP(A335,Y$12:AF$150,8)=VLOOKUP(A334,Y$12:AF$150,8),0,VLOOKUP(A335,Y$12:AF$150,8))</f>
        <v>0</v>
      </c>
      <c r="Q335" s="14">
        <f t="shared" ca="1" si="142"/>
        <v>53.300705000000001</v>
      </c>
      <c r="R335" s="20">
        <f t="shared" si="143"/>
        <v>0</v>
      </c>
      <c r="S335" s="14">
        <f t="shared" ref="S335:S398" si="158">IF(R335&gt;0,TRUNC(R335*C335,8),0)</f>
        <v>0</v>
      </c>
      <c r="T335" s="4">
        <f t="shared" ref="T335:T398" si="159">IF(P334&gt;0,VLOOKUP(P334,X$12:AH$150,10),T334)</f>
        <v>0</v>
      </c>
      <c r="U335" s="29">
        <f t="shared" ref="U335:U398" si="160">IF(P334&gt;0,VLOOKUP(P334,X$12:AH$150,11),U334)</f>
        <v>0</v>
      </c>
      <c r="V335" s="3"/>
      <c r="W335" s="3"/>
      <c r="X335" s="140">
        <f>[2]Plan1!$A405</f>
        <v>48898</v>
      </c>
      <c r="Y335" s="132" t="str">
        <f>[2]Plan1!$C405</f>
        <v>Proclamação da República</v>
      </c>
      <c r="Z335" s="12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44"/>
        <v>45204</v>
      </c>
      <c r="B336" s="116">
        <f t="shared" ca="1" si="147"/>
        <v>1053.9019659999999</v>
      </c>
      <c r="C336" s="14">
        <f t="shared" si="148"/>
        <v>1000</v>
      </c>
      <c r="D336" s="95">
        <f t="shared" si="145"/>
        <v>45198</v>
      </c>
      <c r="E336" s="93">
        <f ca="1">IF(D336&lt;$B$1,VLOOKUP(D336,[1]DI!$A$4:$B$15000,2,FALSE),0)</f>
        <v>0.1265</v>
      </c>
      <c r="F336" s="14">
        <f t="shared" ca="1" si="149"/>
        <v>1.0004727899999999</v>
      </c>
      <c r="G336" s="14">
        <f ca="1">(TRUNC(PRODUCT($F$12:$F335),16))</f>
        <v>1.17716714166664</v>
      </c>
      <c r="H336" s="14">
        <f t="shared" ca="1" si="150"/>
        <v>1.12663375643498</v>
      </c>
      <c r="I336" s="14">
        <f t="shared" ca="1" si="151"/>
        <v>1.0448534300000001</v>
      </c>
      <c r="J336" s="13">
        <f t="shared" si="146"/>
        <v>2.5000000000000001E-2</v>
      </c>
      <c r="K336" s="29">
        <f t="shared" si="152"/>
        <v>45078</v>
      </c>
      <c r="L336" s="2">
        <f t="shared" si="153"/>
        <v>88</v>
      </c>
      <c r="M336" s="17">
        <f t="shared" si="154"/>
        <v>88</v>
      </c>
      <c r="N336" s="12">
        <f t="shared" si="155"/>
        <v>1.008660101</v>
      </c>
      <c r="O336" s="12">
        <f t="shared" ca="1" si="156"/>
        <v>1.053901966</v>
      </c>
      <c r="P336" s="17">
        <f t="shared" si="157"/>
        <v>0</v>
      </c>
      <c r="Q336" s="14">
        <f t="shared" ca="1" si="142"/>
        <v>53.901966000000002</v>
      </c>
      <c r="R336" s="20">
        <f t="shared" si="143"/>
        <v>0</v>
      </c>
      <c r="S336" s="14">
        <f t="shared" si="158"/>
        <v>0</v>
      </c>
      <c r="T336" s="4">
        <f t="shared" si="159"/>
        <v>0</v>
      </c>
      <c r="U336" s="29">
        <f t="shared" si="160"/>
        <v>0</v>
      </c>
      <c r="V336" s="3"/>
      <c r="W336" s="3"/>
      <c r="X336" s="140">
        <f>[2]Plan1!$A406</f>
        <v>48903</v>
      </c>
      <c r="Y336" s="132" t="str">
        <f>[2]Plan1!$C406</f>
        <v>Dia Nacional de Zumbi e da Consciência Negra</v>
      </c>
      <c r="Z336" s="12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44"/>
        <v>45205</v>
      </c>
      <c r="B337" s="116">
        <f t="shared" ca="1" si="147"/>
        <v>1054.5035560000001</v>
      </c>
      <c r="C337" s="14">
        <f t="shared" si="148"/>
        <v>1000</v>
      </c>
      <c r="D337" s="95">
        <f t="shared" si="145"/>
        <v>45201</v>
      </c>
      <c r="E337" s="93">
        <f ca="1">IF(D337&lt;$B$1,VLOOKUP(D337,[1]DI!$A$4:$B$15000,2,FALSE),0)</f>
        <v>0.1265</v>
      </c>
      <c r="F337" s="14">
        <f t="shared" ca="1" si="149"/>
        <v>1.0004727899999999</v>
      </c>
      <c r="G337" s="14">
        <f ca="1">(TRUNC(PRODUCT($F$12:$F336),16))</f>
        <v>1.17772369451954</v>
      </c>
      <c r="H337" s="14">
        <f t="shared" ca="1" si="150"/>
        <v>1.12663375643498</v>
      </c>
      <c r="I337" s="14">
        <f t="shared" ca="1" si="151"/>
        <v>1.0453474199999999</v>
      </c>
      <c r="J337" s="13">
        <f t="shared" si="146"/>
        <v>2.5000000000000001E-2</v>
      </c>
      <c r="K337" s="29">
        <f t="shared" si="152"/>
        <v>45078</v>
      </c>
      <c r="L337" s="2">
        <f t="shared" si="153"/>
        <v>89</v>
      </c>
      <c r="M337" s="17">
        <f t="shared" si="154"/>
        <v>89</v>
      </c>
      <c r="N337" s="12">
        <f t="shared" si="155"/>
        <v>1.008758941</v>
      </c>
      <c r="O337" s="12">
        <f t="shared" ca="1" si="156"/>
        <v>1.054503556</v>
      </c>
      <c r="P337" s="17">
        <f t="shared" si="157"/>
        <v>0</v>
      </c>
      <c r="Q337" s="14">
        <f t="shared" ca="1" si="142"/>
        <v>54.503556000000003</v>
      </c>
      <c r="R337" s="20">
        <f t="shared" si="143"/>
        <v>0</v>
      </c>
      <c r="S337" s="14">
        <f t="shared" si="158"/>
        <v>0</v>
      </c>
      <c r="T337" s="4">
        <f t="shared" si="159"/>
        <v>0</v>
      </c>
      <c r="U337" s="29">
        <f t="shared" si="160"/>
        <v>0</v>
      </c>
      <c r="V337" s="3"/>
      <c r="W337" s="3"/>
      <c r="X337" s="140">
        <f>[2]Plan1!$A407</f>
        <v>48938</v>
      </c>
      <c r="Y337" s="132" t="str">
        <f>[2]Plan1!$C407</f>
        <v>Natal</v>
      </c>
      <c r="Z337" s="12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44"/>
        <v>45208</v>
      </c>
      <c r="B338" s="116">
        <f t="shared" ca="1" si="147"/>
        <v>1055.10549599</v>
      </c>
      <c r="C338" s="14">
        <f t="shared" si="148"/>
        <v>1000</v>
      </c>
      <c r="D338" s="95">
        <f t="shared" si="145"/>
        <v>45202</v>
      </c>
      <c r="E338" s="93">
        <f ca="1">IF(D338&lt;$B$1,VLOOKUP(D338,[1]DI!$A$4:$B$15000,2,FALSE),0)</f>
        <v>0.1265</v>
      </c>
      <c r="F338" s="14">
        <f t="shared" ca="1" si="149"/>
        <v>1.0004727899999999</v>
      </c>
      <c r="G338" s="14">
        <f ca="1">(TRUNC(PRODUCT($F$12:$F337),16))</f>
        <v>1.17828051050508</v>
      </c>
      <c r="H338" s="14">
        <f t="shared" ca="1" si="150"/>
        <v>1.12663375643498</v>
      </c>
      <c r="I338" s="14">
        <f t="shared" ca="1" si="151"/>
        <v>1.0458416500000001</v>
      </c>
      <c r="J338" s="13">
        <f t="shared" si="146"/>
        <v>2.5000000000000001E-2</v>
      </c>
      <c r="K338" s="29">
        <f t="shared" si="152"/>
        <v>45078</v>
      </c>
      <c r="L338" s="2">
        <f t="shared" si="153"/>
        <v>90</v>
      </c>
      <c r="M338" s="17">
        <f t="shared" si="154"/>
        <v>90</v>
      </c>
      <c r="N338" s="12">
        <f t="shared" si="155"/>
        <v>1.00885779</v>
      </c>
      <c r="O338" s="12">
        <f t="shared" ca="1" si="156"/>
        <v>1.0551054959999999</v>
      </c>
      <c r="P338" s="17">
        <f t="shared" si="157"/>
        <v>0</v>
      </c>
      <c r="Q338" s="14">
        <f t="shared" ca="1" si="142"/>
        <v>55.105495990000001</v>
      </c>
      <c r="R338" s="20">
        <f t="shared" si="143"/>
        <v>0</v>
      </c>
      <c r="S338" s="14">
        <f t="shared" si="158"/>
        <v>0</v>
      </c>
      <c r="T338" s="4">
        <f t="shared" si="159"/>
        <v>0</v>
      </c>
      <c r="U338" s="29">
        <f t="shared" si="160"/>
        <v>0</v>
      </c>
      <c r="V338" s="3"/>
      <c r="W338" s="3"/>
      <c r="X338" s="140">
        <f>[2]Plan1!$A408</f>
        <v>48945</v>
      </c>
      <c r="Y338" s="132" t="str">
        <f>[2]Plan1!$C408</f>
        <v>Confraternização Universal</v>
      </c>
      <c r="Z338" s="12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44"/>
        <v>45209</v>
      </c>
      <c r="B339" s="116">
        <f t="shared" ca="1" si="147"/>
        <v>1055.70778599</v>
      </c>
      <c r="C339" s="14">
        <f t="shared" si="148"/>
        <v>1000</v>
      </c>
      <c r="D339" s="95">
        <f t="shared" si="145"/>
        <v>45203</v>
      </c>
      <c r="E339" s="93">
        <f ca="1">IF(D339&lt;$B$1,VLOOKUP(D339,[1]DI!$A$4:$B$15000,2,FALSE),0)</f>
        <v>0.1265</v>
      </c>
      <c r="F339" s="14">
        <f t="shared" ca="1" si="149"/>
        <v>1.0004727899999999</v>
      </c>
      <c r="G339" s="14">
        <f ca="1">(TRUNC(PRODUCT($F$12:$F338),16))</f>
        <v>1.17883758974764</v>
      </c>
      <c r="H339" s="14">
        <f t="shared" ca="1" si="150"/>
        <v>1.12663375643498</v>
      </c>
      <c r="I339" s="14">
        <f t="shared" ca="1" si="151"/>
        <v>1.0463361200000001</v>
      </c>
      <c r="J339" s="13">
        <f t="shared" si="146"/>
        <v>2.5000000000000001E-2</v>
      </c>
      <c r="K339" s="29">
        <f t="shared" si="152"/>
        <v>45078</v>
      </c>
      <c r="L339" s="2">
        <f t="shared" si="153"/>
        <v>91</v>
      </c>
      <c r="M339" s="17">
        <f t="shared" si="154"/>
        <v>91</v>
      </c>
      <c r="N339" s="12">
        <f t="shared" si="155"/>
        <v>1.00895665</v>
      </c>
      <c r="O339" s="12">
        <f t="shared" ca="1" si="156"/>
        <v>1.0557077859999999</v>
      </c>
      <c r="P339" s="17">
        <f t="shared" si="157"/>
        <v>0</v>
      </c>
      <c r="Q339" s="14">
        <f t="shared" ca="1" si="142"/>
        <v>55.707785989999998</v>
      </c>
      <c r="R339" s="20">
        <f t="shared" si="143"/>
        <v>0</v>
      </c>
      <c r="S339" s="14">
        <f t="shared" si="158"/>
        <v>0</v>
      </c>
      <c r="T339" s="4">
        <f t="shared" si="159"/>
        <v>0</v>
      </c>
      <c r="U339" s="29">
        <f t="shared" si="160"/>
        <v>0</v>
      </c>
      <c r="V339" s="3"/>
      <c r="W339" s="3"/>
      <c r="X339" s="140">
        <f>[2]Plan1!$A409</f>
        <v>48995</v>
      </c>
      <c r="Y339" s="132" t="str">
        <f>[2]Plan1!$C409</f>
        <v>Carnaval</v>
      </c>
      <c r="Z339" s="12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44"/>
        <v>45210</v>
      </c>
      <c r="B340" s="116">
        <f t="shared" ca="1" si="147"/>
        <v>1056.3104059899999</v>
      </c>
      <c r="C340" s="14">
        <f t="shared" si="148"/>
        <v>1000</v>
      </c>
      <c r="D340" s="95">
        <f t="shared" si="145"/>
        <v>45204</v>
      </c>
      <c r="E340" s="93">
        <f ca="1">IF(D340&lt;$B$1,VLOOKUP(D340,[1]DI!$A$4:$B$15000,2,FALSE),0)</f>
        <v>0.1265</v>
      </c>
      <c r="F340" s="14">
        <f t="shared" ca="1" si="149"/>
        <v>1.0004727899999999</v>
      </c>
      <c r="G340" s="14">
        <f ca="1">(TRUNC(PRODUCT($F$12:$F339),16))</f>
        <v>1.1793949323716899</v>
      </c>
      <c r="H340" s="14">
        <f t="shared" ca="1" si="150"/>
        <v>1.12663375643498</v>
      </c>
      <c r="I340" s="14">
        <f t="shared" ca="1" si="151"/>
        <v>1.0468308099999999</v>
      </c>
      <c r="J340" s="13">
        <f t="shared" si="146"/>
        <v>2.5000000000000001E-2</v>
      </c>
      <c r="K340" s="29">
        <f t="shared" si="152"/>
        <v>45078</v>
      </c>
      <c r="L340" s="2">
        <f t="shared" si="153"/>
        <v>92</v>
      </c>
      <c r="M340" s="17">
        <f t="shared" si="154"/>
        <v>92</v>
      </c>
      <c r="N340" s="12">
        <f t="shared" si="155"/>
        <v>1.0090555189999999</v>
      </c>
      <c r="O340" s="12">
        <f t="shared" ca="1" si="156"/>
        <v>1.0563104059999999</v>
      </c>
      <c r="P340" s="17">
        <f t="shared" si="157"/>
        <v>0</v>
      </c>
      <c r="Q340" s="14">
        <f t="shared" ca="1" si="142"/>
        <v>56.31040599</v>
      </c>
      <c r="R340" s="20">
        <f t="shared" si="143"/>
        <v>0</v>
      </c>
      <c r="S340" s="14">
        <f t="shared" si="158"/>
        <v>0</v>
      </c>
      <c r="T340" s="4">
        <f t="shared" si="159"/>
        <v>0</v>
      </c>
      <c r="U340" s="29">
        <f t="shared" si="160"/>
        <v>0</v>
      </c>
      <c r="V340" s="3"/>
      <c r="W340" s="3"/>
      <c r="X340" s="140">
        <f>[2]Plan1!$A410</f>
        <v>48996</v>
      </c>
      <c r="Y340" s="132" t="str">
        <f>[2]Plan1!$C410</f>
        <v>Carnaval</v>
      </c>
      <c r="Z340" s="12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44"/>
        <v>45212</v>
      </c>
      <c r="B341" s="116">
        <f t="shared" ca="1" si="147"/>
        <v>1056.9133859999999</v>
      </c>
      <c r="C341" s="14">
        <f t="shared" si="148"/>
        <v>1000</v>
      </c>
      <c r="D341" s="95">
        <f t="shared" si="145"/>
        <v>45205</v>
      </c>
      <c r="E341" s="93">
        <f ca="1">IF(D341&lt;$B$1,VLOOKUP(D341,[1]DI!$A$4:$B$15000,2,FALSE),0)</f>
        <v>0.1265</v>
      </c>
      <c r="F341" s="14">
        <f t="shared" ca="1" si="149"/>
        <v>1.0004727899999999</v>
      </c>
      <c r="G341" s="14">
        <f ca="1">(TRUNC(PRODUCT($F$12:$F340),16))</f>
        <v>1.17995253850177</v>
      </c>
      <c r="H341" s="14">
        <f t="shared" ca="1" si="150"/>
        <v>1.12663375643498</v>
      </c>
      <c r="I341" s="14">
        <f t="shared" ca="1" si="151"/>
        <v>1.0473257499999999</v>
      </c>
      <c r="J341" s="13">
        <f t="shared" si="146"/>
        <v>2.5000000000000001E-2</v>
      </c>
      <c r="K341" s="29">
        <f t="shared" si="152"/>
        <v>45078</v>
      </c>
      <c r="L341" s="2">
        <f t="shared" si="153"/>
        <v>93</v>
      </c>
      <c r="M341" s="17">
        <f t="shared" si="154"/>
        <v>93</v>
      </c>
      <c r="N341" s="12">
        <f t="shared" si="155"/>
        <v>1.0091543970000001</v>
      </c>
      <c r="O341" s="12">
        <f t="shared" ca="1" si="156"/>
        <v>1.056913386</v>
      </c>
      <c r="P341" s="17">
        <f t="shared" si="157"/>
        <v>0</v>
      </c>
      <c r="Q341" s="14">
        <f t="shared" ca="1" si="142"/>
        <v>56.913386000000003</v>
      </c>
      <c r="R341" s="20">
        <f t="shared" si="143"/>
        <v>0</v>
      </c>
      <c r="S341" s="14">
        <f t="shared" si="158"/>
        <v>0</v>
      </c>
      <c r="T341" s="4">
        <f t="shared" si="159"/>
        <v>0</v>
      </c>
      <c r="U341" s="29">
        <f t="shared" si="160"/>
        <v>0</v>
      </c>
      <c r="V341" s="3"/>
      <c r="W341" s="3"/>
      <c r="X341" s="140">
        <f>[2]Plan1!$A411</f>
        <v>49041</v>
      </c>
      <c r="Y341" s="132" t="str">
        <f>[2]Plan1!$C411</f>
        <v>Paixão de Cristo</v>
      </c>
      <c r="Z341" s="12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44"/>
        <v>45215</v>
      </c>
      <c r="B342" s="116">
        <f t="shared" ca="1" si="147"/>
        <v>1057.516697</v>
      </c>
      <c r="C342" s="14">
        <f t="shared" si="148"/>
        <v>1000</v>
      </c>
      <c r="D342" s="95">
        <f t="shared" si="145"/>
        <v>45208</v>
      </c>
      <c r="E342" s="93">
        <f ca="1">IF(D342&lt;$B$1,VLOOKUP(D342,[1]DI!$A$4:$B$15000,2,FALSE),0)</f>
        <v>0.1265</v>
      </c>
      <c r="F342" s="14">
        <f t="shared" ca="1" si="149"/>
        <v>1.0004727899999999</v>
      </c>
      <c r="G342" s="14">
        <f ca="1">(TRUNC(PRODUCT($F$12:$F341),16))</f>
        <v>1.18051040826245</v>
      </c>
      <c r="H342" s="14">
        <f t="shared" ca="1" si="150"/>
        <v>1.12663375643498</v>
      </c>
      <c r="I342" s="14">
        <f t="shared" ca="1" si="151"/>
        <v>1.04782091</v>
      </c>
      <c r="J342" s="13">
        <f t="shared" si="146"/>
        <v>2.5000000000000001E-2</v>
      </c>
      <c r="K342" s="29">
        <f t="shared" si="152"/>
        <v>45078</v>
      </c>
      <c r="L342" s="2">
        <f t="shared" si="153"/>
        <v>94</v>
      </c>
      <c r="M342" s="17">
        <f t="shared" si="154"/>
        <v>94</v>
      </c>
      <c r="N342" s="12">
        <f t="shared" si="155"/>
        <v>1.0092532860000001</v>
      </c>
      <c r="O342" s="12">
        <f t="shared" ca="1" si="156"/>
        <v>1.0575166970000001</v>
      </c>
      <c r="P342" s="17">
        <f t="shared" si="157"/>
        <v>0</v>
      </c>
      <c r="Q342" s="14">
        <f t="shared" ca="1" si="142"/>
        <v>57.516697000000001</v>
      </c>
      <c r="R342" s="20">
        <f t="shared" si="143"/>
        <v>0</v>
      </c>
      <c r="S342" s="14">
        <f t="shared" si="158"/>
        <v>0</v>
      </c>
      <c r="T342" s="4">
        <f t="shared" si="159"/>
        <v>0</v>
      </c>
      <c r="U342" s="29">
        <f t="shared" si="160"/>
        <v>0</v>
      </c>
      <c r="V342" s="3"/>
      <c r="W342" s="3"/>
      <c r="X342" s="140">
        <f>[2]Plan1!$A412</f>
        <v>49055</v>
      </c>
      <c r="Y342" s="132" t="str">
        <f>[2]Plan1!$C412</f>
        <v>Tiradentes</v>
      </c>
      <c r="Z342" s="12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44"/>
        <v>45216</v>
      </c>
      <c r="B343" s="116">
        <f t="shared" ca="1" si="147"/>
        <v>1058.120357</v>
      </c>
      <c r="C343" s="14">
        <f t="shared" si="148"/>
        <v>1000</v>
      </c>
      <c r="D343" s="95">
        <f t="shared" si="145"/>
        <v>45209</v>
      </c>
      <c r="E343" s="93">
        <f ca="1">IF(D343&lt;$B$1,VLOOKUP(D343,[1]DI!$A$4:$B$15000,2,FALSE),0)</f>
        <v>0.1265</v>
      </c>
      <c r="F343" s="14">
        <f t="shared" ca="1" si="149"/>
        <v>1.0004727899999999</v>
      </c>
      <c r="G343" s="14">
        <f ca="1">(TRUNC(PRODUCT($F$12:$F342),16))</f>
        <v>1.18106854177837</v>
      </c>
      <c r="H343" s="14">
        <f t="shared" ca="1" si="150"/>
        <v>1.12663375643498</v>
      </c>
      <c r="I343" s="14">
        <f t="shared" ca="1" si="151"/>
        <v>1.0483163099999999</v>
      </c>
      <c r="J343" s="13">
        <f t="shared" si="146"/>
        <v>2.5000000000000001E-2</v>
      </c>
      <c r="K343" s="29">
        <f t="shared" si="152"/>
        <v>45078</v>
      </c>
      <c r="L343" s="2">
        <f t="shared" si="153"/>
        <v>95</v>
      </c>
      <c r="M343" s="17">
        <f t="shared" si="154"/>
        <v>95</v>
      </c>
      <c r="N343" s="12">
        <f t="shared" si="155"/>
        <v>1.0093521839999999</v>
      </c>
      <c r="O343" s="12">
        <f t="shared" ca="1" si="156"/>
        <v>1.058120357</v>
      </c>
      <c r="P343" s="17">
        <f t="shared" si="157"/>
        <v>0</v>
      </c>
      <c r="Q343" s="14">
        <f t="shared" ca="1" si="142"/>
        <v>58.120356999999998</v>
      </c>
      <c r="R343" s="20">
        <f t="shared" si="143"/>
        <v>0</v>
      </c>
      <c r="S343" s="14">
        <f t="shared" si="158"/>
        <v>0</v>
      </c>
      <c r="T343" s="4">
        <f t="shared" si="159"/>
        <v>0</v>
      </c>
      <c r="U343" s="29">
        <f t="shared" si="160"/>
        <v>0</v>
      </c>
      <c r="V343" s="3"/>
      <c r="W343" s="3"/>
      <c r="X343" s="140">
        <f>[2]Plan1!$A413</f>
        <v>49065</v>
      </c>
      <c r="Y343" s="132" t="str">
        <f>[2]Plan1!$C413</f>
        <v>Dia do Trabalho</v>
      </c>
      <c r="Z343" s="12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44"/>
        <v>45217</v>
      </c>
      <c r="B344" s="116">
        <f t="shared" ca="1" si="147"/>
        <v>1058.7243579999999</v>
      </c>
      <c r="C344" s="14">
        <f t="shared" si="148"/>
        <v>1000</v>
      </c>
      <c r="D344" s="95">
        <f t="shared" si="145"/>
        <v>45210</v>
      </c>
      <c r="E344" s="93">
        <f ca="1">IF(D344&lt;$B$1,VLOOKUP(D344,[1]DI!$A$4:$B$15000,2,FALSE),0)</f>
        <v>0.1265</v>
      </c>
      <c r="F344" s="14">
        <f t="shared" ca="1" si="149"/>
        <v>1.0004727899999999</v>
      </c>
      <c r="G344" s="14">
        <f ca="1">(TRUNC(PRODUCT($F$12:$F343),16))</f>
        <v>1.18162693917424</v>
      </c>
      <c r="H344" s="14">
        <f t="shared" ca="1" si="150"/>
        <v>1.12663375643498</v>
      </c>
      <c r="I344" s="14">
        <f t="shared" ca="1" si="151"/>
        <v>1.04881194</v>
      </c>
      <c r="J344" s="13">
        <f t="shared" si="146"/>
        <v>2.5000000000000001E-2</v>
      </c>
      <c r="K344" s="29">
        <f t="shared" si="152"/>
        <v>45078</v>
      </c>
      <c r="L344" s="2">
        <f t="shared" si="153"/>
        <v>96</v>
      </c>
      <c r="M344" s="17">
        <f t="shared" si="154"/>
        <v>96</v>
      </c>
      <c r="N344" s="12">
        <f t="shared" si="155"/>
        <v>1.0094510919999999</v>
      </c>
      <c r="O344" s="12">
        <f t="shared" ca="1" si="156"/>
        <v>1.0587243580000001</v>
      </c>
      <c r="P344" s="17">
        <f t="shared" si="157"/>
        <v>0</v>
      </c>
      <c r="Q344" s="14">
        <f t="shared" ca="1" si="142"/>
        <v>58.724358000000002</v>
      </c>
      <c r="R344" s="20">
        <f t="shared" si="143"/>
        <v>0</v>
      </c>
      <c r="S344" s="14">
        <f t="shared" si="158"/>
        <v>0</v>
      </c>
      <c r="T344" s="4">
        <f t="shared" si="159"/>
        <v>0</v>
      </c>
      <c r="U344" s="29">
        <f t="shared" si="160"/>
        <v>0</v>
      </c>
      <c r="V344" s="3"/>
      <c r="W344" s="3"/>
      <c r="X344" s="140">
        <f>[2]Plan1!$A414</f>
        <v>49103</v>
      </c>
      <c r="Y344" s="132" t="str">
        <f>[2]Plan1!$C414</f>
        <v>Corpus Christi</v>
      </c>
      <c r="Z344" s="12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44"/>
        <v>45218</v>
      </c>
      <c r="B345" s="116">
        <f t="shared" ca="1" si="147"/>
        <v>1059.3287089999999</v>
      </c>
      <c r="C345" s="14">
        <f t="shared" si="148"/>
        <v>1000</v>
      </c>
      <c r="D345" s="95">
        <f t="shared" si="145"/>
        <v>45212</v>
      </c>
      <c r="E345" s="93">
        <f ca="1">IF(D345&lt;$B$1,VLOOKUP(D345,[1]DI!$A$4:$B$15000,2,FALSE),0)</f>
        <v>0.1265</v>
      </c>
      <c r="F345" s="14">
        <f t="shared" ca="1" si="149"/>
        <v>1.0004727899999999</v>
      </c>
      <c r="G345" s="14">
        <f ca="1">(TRUNC(PRODUCT($F$12:$F344),16))</f>
        <v>1.1821856005748099</v>
      </c>
      <c r="H345" s="14">
        <f t="shared" ca="1" si="150"/>
        <v>1.12663375643498</v>
      </c>
      <c r="I345" s="14">
        <f t="shared" ca="1" si="151"/>
        <v>1.04930781</v>
      </c>
      <c r="J345" s="13">
        <f t="shared" si="146"/>
        <v>2.5000000000000001E-2</v>
      </c>
      <c r="K345" s="29">
        <f t="shared" si="152"/>
        <v>45078</v>
      </c>
      <c r="L345" s="2">
        <f t="shared" si="153"/>
        <v>97</v>
      </c>
      <c r="M345" s="17">
        <f t="shared" si="154"/>
        <v>97</v>
      </c>
      <c r="N345" s="12">
        <f t="shared" si="155"/>
        <v>1.009550009</v>
      </c>
      <c r="O345" s="12">
        <f t="shared" ca="1" si="156"/>
        <v>1.0593287090000001</v>
      </c>
      <c r="P345" s="17">
        <f t="shared" si="157"/>
        <v>0</v>
      </c>
      <c r="Q345" s="14">
        <f t="shared" ca="1" si="142"/>
        <v>59.328709000000003</v>
      </c>
      <c r="R345" s="20">
        <f t="shared" si="143"/>
        <v>0</v>
      </c>
      <c r="S345" s="14">
        <f t="shared" si="158"/>
        <v>0</v>
      </c>
      <c r="T345" s="4">
        <f t="shared" si="159"/>
        <v>0</v>
      </c>
      <c r="U345" s="29">
        <f t="shared" si="160"/>
        <v>0</v>
      </c>
      <c r="V345" s="3"/>
      <c r="W345" s="3"/>
      <c r="X345" s="140">
        <f>[2]Plan1!$A415</f>
        <v>49194</v>
      </c>
      <c r="Y345" s="132" t="str">
        <f>[2]Plan1!$C415</f>
        <v>Independência do Brasil</v>
      </c>
      <c r="Z345" s="12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44"/>
        <v>45219</v>
      </c>
      <c r="B346" s="116">
        <f t="shared" ca="1" si="147"/>
        <v>1059.933401</v>
      </c>
      <c r="C346" s="14">
        <f t="shared" si="148"/>
        <v>1000</v>
      </c>
      <c r="D346" s="95">
        <f t="shared" si="145"/>
        <v>45215</v>
      </c>
      <c r="E346" s="93">
        <f ca="1">IF(D346&lt;$B$1,VLOOKUP(D346,[1]DI!$A$4:$B$15000,2,FALSE),0)</f>
        <v>0.1265</v>
      </c>
      <c r="F346" s="14">
        <f t="shared" ca="1" si="149"/>
        <v>1.0004727899999999</v>
      </c>
      <c r="G346" s="14">
        <f ca="1">(TRUNC(PRODUCT($F$12:$F345),16))</f>
        <v>1.1827445261049001</v>
      </c>
      <c r="H346" s="14">
        <f t="shared" ca="1" si="150"/>
        <v>1.12663375643498</v>
      </c>
      <c r="I346" s="14">
        <f t="shared" ca="1" si="151"/>
        <v>1.0498039100000001</v>
      </c>
      <c r="J346" s="13">
        <f t="shared" si="146"/>
        <v>2.5000000000000001E-2</v>
      </c>
      <c r="K346" s="29">
        <f t="shared" si="152"/>
        <v>45078</v>
      </c>
      <c r="L346" s="2">
        <f t="shared" si="153"/>
        <v>98</v>
      </c>
      <c r="M346" s="17">
        <f t="shared" si="154"/>
        <v>98</v>
      </c>
      <c r="N346" s="12">
        <f t="shared" si="155"/>
        <v>1.0096489360000001</v>
      </c>
      <c r="O346" s="12">
        <f t="shared" ca="1" si="156"/>
        <v>1.0599334010000001</v>
      </c>
      <c r="P346" s="17">
        <f t="shared" si="157"/>
        <v>0</v>
      </c>
      <c r="Q346" s="14">
        <f t="shared" ca="1" si="142"/>
        <v>59.933401000000003</v>
      </c>
      <c r="R346" s="20">
        <f t="shared" si="143"/>
        <v>0</v>
      </c>
      <c r="S346" s="14">
        <f t="shared" si="158"/>
        <v>0</v>
      </c>
      <c r="T346" s="4">
        <f t="shared" si="159"/>
        <v>0</v>
      </c>
      <c r="U346" s="29">
        <f t="shared" si="160"/>
        <v>0</v>
      </c>
      <c r="V346" s="3"/>
      <c r="W346" s="3"/>
      <c r="X346" s="140">
        <f>[2]Plan1!$A416</f>
        <v>49229</v>
      </c>
      <c r="Y346" s="132" t="str">
        <f>[2]Plan1!$C416</f>
        <v>Nossa Sr.a Aparecida - Padroeira do Brasil</v>
      </c>
      <c r="Z346" s="12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44"/>
        <v>45222</v>
      </c>
      <c r="B347" s="116">
        <f t="shared" ca="1" si="147"/>
        <v>1060.5384429999999</v>
      </c>
      <c r="C347" s="14">
        <f t="shared" si="148"/>
        <v>1000</v>
      </c>
      <c r="D347" s="95">
        <f t="shared" si="145"/>
        <v>45216</v>
      </c>
      <c r="E347" s="93">
        <f ca="1">IF(D347&lt;$B$1,VLOOKUP(D347,[1]DI!$A$4:$B$15000,2,FALSE),0)</f>
        <v>0.1265</v>
      </c>
      <c r="F347" s="14">
        <f t="shared" ca="1" si="149"/>
        <v>1.0004727899999999</v>
      </c>
      <c r="G347" s="14">
        <f ca="1">(TRUNC(PRODUCT($F$12:$F346),16))</f>
        <v>1.1833037158894</v>
      </c>
      <c r="H347" s="14">
        <f t="shared" ca="1" si="150"/>
        <v>1.12663375643498</v>
      </c>
      <c r="I347" s="14">
        <f t="shared" ca="1" si="151"/>
        <v>1.05030025</v>
      </c>
      <c r="J347" s="13">
        <f t="shared" si="146"/>
        <v>2.5000000000000001E-2</v>
      </c>
      <c r="K347" s="29">
        <f t="shared" si="152"/>
        <v>45078</v>
      </c>
      <c r="L347" s="2">
        <f t="shared" si="153"/>
        <v>99</v>
      </c>
      <c r="M347" s="17">
        <f t="shared" si="154"/>
        <v>99</v>
      </c>
      <c r="N347" s="12">
        <f t="shared" si="155"/>
        <v>1.009747873</v>
      </c>
      <c r="O347" s="12">
        <f t="shared" ca="1" si="156"/>
        <v>1.060538443</v>
      </c>
      <c r="P347" s="17">
        <f t="shared" si="157"/>
        <v>0</v>
      </c>
      <c r="Q347" s="14">
        <f t="shared" ca="1" si="142"/>
        <v>60.538443000000001</v>
      </c>
      <c r="R347" s="20">
        <f t="shared" si="143"/>
        <v>0</v>
      </c>
      <c r="S347" s="14">
        <f t="shared" si="158"/>
        <v>0</v>
      </c>
      <c r="T347" s="4">
        <f t="shared" si="159"/>
        <v>0</v>
      </c>
      <c r="U347" s="29">
        <f t="shared" si="160"/>
        <v>0</v>
      </c>
      <c r="V347" s="3"/>
      <c r="W347" s="3"/>
      <c r="X347" s="140">
        <f>[2]Plan1!$A417</f>
        <v>49250</v>
      </c>
      <c r="Y347" s="132" t="str">
        <f>[2]Plan1!$C417</f>
        <v>Finados</v>
      </c>
      <c r="Z347" s="12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44"/>
        <v>45223</v>
      </c>
      <c r="B348" s="116">
        <f t="shared" ca="1" si="147"/>
        <v>1061.1438270000001</v>
      </c>
      <c r="C348" s="14">
        <f t="shared" si="148"/>
        <v>1000</v>
      </c>
      <c r="D348" s="95">
        <f t="shared" si="145"/>
        <v>45217</v>
      </c>
      <c r="E348" s="93">
        <f ca="1">IF(D348&lt;$B$1,VLOOKUP(D348,[1]DI!$A$4:$B$15000,2,FALSE),0)</f>
        <v>0.1265</v>
      </c>
      <c r="F348" s="14">
        <f t="shared" ca="1" si="149"/>
        <v>1.0004727899999999</v>
      </c>
      <c r="G348" s="14">
        <f ca="1">(TRUNC(PRODUCT($F$12:$F347),16))</f>
        <v>1.18386317005324</v>
      </c>
      <c r="H348" s="14">
        <f t="shared" ca="1" si="150"/>
        <v>1.12663375643498</v>
      </c>
      <c r="I348" s="14">
        <f t="shared" ca="1" si="151"/>
        <v>1.05079682</v>
      </c>
      <c r="J348" s="13">
        <f t="shared" si="146"/>
        <v>2.5000000000000001E-2</v>
      </c>
      <c r="K348" s="29">
        <f t="shared" si="152"/>
        <v>45078</v>
      </c>
      <c r="L348" s="2">
        <f t="shared" si="153"/>
        <v>100</v>
      </c>
      <c r="M348" s="17">
        <f t="shared" si="154"/>
        <v>100</v>
      </c>
      <c r="N348" s="12">
        <f t="shared" si="155"/>
        <v>1.0098468199999999</v>
      </c>
      <c r="O348" s="12">
        <f t="shared" ca="1" si="156"/>
        <v>1.061143827</v>
      </c>
      <c r="P348" s="17">
        <f t="shared" si="157"/>
        <v>0</v>
      </c>
      <c r="Q348" s="14">
        <f t="shared" ca="1" si="142"/>
        <v>61.143827000000002</v>
      </c>
      <c r="R348" s="20">
        <f t="shared" si="143"/>
        <v>0</v>
      </c>
      <c r="S348" s="14">
        <f t="shared" si="158"/>
        <v>0</v>
      </c>
      <c r="T348" s="4">
        <f t="shared" si="159"/>
        <v>0</v>
      </c>
      <c r="U348" s="29">
        <f t="shared" si="160"/>
        <v>0</v>
      </c>
      <c r="V348" s="3"/>
      <c r="W348" s="3"/>
      <c r="X348" s="140">
        <f>[2]Plan1!$A418</f>
        <v>49263</v>
      </c>
      <c r="Y348" s="132" t="str">
        <f>[2]Plan1!$C418</f>
        <v>Proclamação da República</v>
      </c>
      <c r="Z348" s="12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44"/>
        <v>45224</v>
      </c>
      <c r="B349" s="116">
        <f t="shared" ca="1" si="147"/>
        <v>1061.7495610000001</v>
      </c>
      <c r="C349" s="14">
        <f t="shared" si="148"/>
        <v>1000</v>
      </c>
      <c r="D349" s="95">
        <f t="shared" si="145"/>
        <v>45218</v>
      </c>
      <c r="E349" s="93">
        <f ca="1">IF(D349&lt;$B$1,VLOOKUP(D349,[1]DI!$A$4:$B$15000,2,FALSE),0)</f>
        <v>0.1265</v>
      </c>
      <c r="F349" s="14">
        <f t="shared" ca="1" si="149"/>
        <v>1.0004727899999999</v>
      </c>
      <c r="G349" s="14">
        <f ca="1">(TRUNC(PRODUCT($F$12:$F348),16))</f>
        <v>1.1844228887214101</v>
      </c>
      <c r="H349" s="14">
        <f t="shared" ca="1" si="150"/>
        <v>1.12663375643498</v>
      </c>
      <c r="I349" s="14">
        <f t="shared" ca="1" si="151"/>
        <v>1.05129363</v>
      </c>
      <c r="J349" s="13">
        <f t="shared" si="146"/>
        <v>2.5000000000000001E-2</v>
      </c>
      <c r="K349" s="29">
        <f t="shared" si="152"/>
        <v>45078</v>
      </c>
      <c r="L349" s="2">
        <f t="shared" si="153"/>
        <v>101</v>
      </c>
      <c r="M349" s="17">
        <f t="shared" si="154"/>
        <v>101</v>
      </c>
      <c r="N349" s="12">
        <f t="shared" si="155"/>
        <v>1.0099457759999999</v>
      </c>
      <c r="O349" s="12">
        <f t="shared" ca="1" si="156"/>
        <v>1.0617495610000001</v>
      </c>
      <c r="P349" s="17">
        <f t="shared" si="157"/>
        <v>0</v>
      </c>
      <c r="Q349" s="14">
        <f t="shared" ca="1" si="142"/>
        <v>61.749561</v>
      </c>
      <c r="R349" s="20">
        <f t="shared" si="143"/>
        <v>0</v>
      </c>
      <c r="S349" s="14">
        <f t="shared" si="158"/>
        <v>0</v>
      </c>
      <c r="T349" s="4">
        <f t="shared" si="159"/>
        <v>0</v>
      </c>
      <c r="U349" s="29">
        <f t="shared" si="160"/>
        <v>0</v>
      </c>
      <c r="V349" s="3"/>
      <c r="W349" s="3"/>
      <c r="X349" s="140">
        <f>[2]Plan1!$A419</f>
        <v>49268</v>
      </c>
      <c r="Y349" s="132" t="str">
        <f>[2]Plan1!$C419</f>
        <v>Dia Nacional de Zumbi e da Consciência Negra</v>
      </c>
      <c r="Z349" s="12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44"/>
        <v>45225</v>
      </c>
      <c r="B350" s="116">
        <f t="shared" ca="1" si="147"/>
        <v>1062.3556359900001</v>
      </c>
      <c r="C350" s="14">
        <f t="shared" si="148"/>
        <v>1000</v>
      </c>
      <c r="D350" s="95">
        <f t="shared" si="145"/>
        <v>45219</v>
      </c>
      <c r="E350" s="93">
        <f ca="1">IF(D350&lt;$B$1,VLOOKUP(D350,[1]DI!$A$4:$B$15000,2,FALSE),0)</f>
        <v>0.1265</v>
      </c>
      <c r="F350" s="14">
        <f t="shared" ca="1" si="149"/>
        <v>1.0004727899999999</v>
      </c>
      <c r="G350" s="14">
        <f ca="1">(TRUNC(PRODUCT($F$12:$F349),16))</f>
        <v>1.1849828720189599</v>
      </c>
      <c r="H350" s="14">
        <f t="shared" ca="1" si="150"/>
        <v>1.12663375643498</v>
      </c>
      <c r="I350" s="14">
        <f t="shared" ca="1" si="151"/>
        <v>1.0517906699999999</v>
      </c>
      <c r="J350" s="13">
        <f t="shared" si="146"/>
        <v>2.5000000000000001E-2</v>
      </c>
      <c r="K350" s="29">
        <f t="shared" si="152"/>
        <v>45078</v>
      </c>
      <c r="L350" s="2">
        <f t="shared" si="153"/>
        <v>102</v>
      </c>
      <c r="M350" s="17">
        <f t="shared" si="154"/>
        <v>102</v>
      </c>
      <c r="N350" s="12">
        <f t="shared" si="155"/>
        <v>1.0100447420000001</v>
      </c>
      <c r="O350" s="12">
        <f t="shared" ca="1" si="156"/>
        <v>1.0623556359999999</v>
      </c>
      <c r="P350" s="17">
        <f t="shared" si="157"/>
        <v>0</v>
      </c>
      <c r="Q350" s="14">
        <f t="shared" ca="1" si="142"/>
        <v>62.355635990000003</v>
      </c>
      <c r="R350" s="20">
        <f t="shared" si="143"/>
        <v>0</v>
      </c>
      <c r="S350" s="14">
        <f t="shared" si="158"/>
        <v>0</v>
      </c>
      <c r="T350" s="4">
        <f t="shared" si="159"/>
        <v>0</v>
      </c>
      <c r="U350" s="29">
        <f t="shared" si="160"/>
        <v>0</v>
      </c>
      <c r="V350" s="3"/>
      <c r="W350" s="3"/>
      <c r="X350" s="140">
        <f>[2]Plan1!$A420</f>
        <v>49303</v>
      </c>
      <c r="Y350" s="132" t="str">
        <f>[2]Plan1!$C420</f>
        <v>Natal</v>
      </c>
      <c r="Z350" s="12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44"/>
        <v>45226</v>
      </c>
      <c r="B351" s="116">
        <f t="shared" ca="1" si="147"/>
        <v>1062.9620520000001</v>
      </c>
      <c r="C351" s="14">
        <f t="shared" si="148"/>
        <v>1000</v>
      </c>
      <c r="D351" s="95">
        <f t="shared" si="145"/>
        <v>45222</v>
      </c>
      <c r="E351" s="93">
        <f ca="1">IF(D351&lt;$B$1,VLOOKUP(D351,[1]DI!$A$4:$B$15000,2,FALSE),0)</f>
        <v>0.1265</v>
      </c>
      <c r="F351" s="14">
        <f t="shared" ca="1" si="149"/>
        <v>1.0004727899999999</v>
      </c>
      <c r="G351" s="14">
        <f ca="1">(TRUNC(PRODUCT($F$12:$F350),16))</f>
        <v>1.18554312007103</v>
      </c>
      <c r="H351" s="14">
        <f t="shared" ca="1" si="150"/>
        <v>1.12663375643498</v>
      </c>
      <c r="I351" s="14">
        <f t="shared" ca="1" si="151"/>
        <v>1.05228794</v>
      </c>
      <c r="J351" s="13">
        <f t="shared" si="146"/>
        <v>2.5000000000000001E-2</v>
      </c>
      <c r="K351" s="29">
        <f t="shared" si="152"/>
        <v>45078</v>
      </c>
      <c r="L351" s="2">
        <f t="shared" si="153"/>
        <v>103</v>
      </c>
      <c r="M351" s="17">
        <f t="shared" si="154"/>
        <v>103</v>
      </c>
      <c r="N351" s="12">
        <f t="shared" si="155"/>
        <v>1.0101437179999999</v>
      </c>
      <c r="O351" s="12">
        <f t="shared" ca="1" si="156"/>
        <v>1.062962052</v>
      </c>
      <c r="P351" s="17">
        <f t="shared" si="157"/>
        <v>0</v>
      </c>
      <c r="Q351" s="14">
        <f t="shared" ca="1" si="142"/>
        <v>62.962052</v>
      </c>
      <c r="R351" s="20">
        <f t="shared" si="143"/>
        <v>0</v>
      </c>
      <c r="S351" s="14">
        <f t="shared" si="158"/>
        <v>0</v>
      </c>
      <c r="T351" s="4">
        <f t="shared" si="159"/>
        <v>0</v>
      </c>
      <c r="U351" s="29">
        <f t="shared" si="160"/>
        <v>0</v>
      </c>
      <c r="V351" s="3"/>
      <c r="W351" s="3"/>
      <c r="X351" s="140">
        <f>[2]Plan1!$A421</f>
        <v>49310</v>
      </c>
      <c r="Y351" s="132" t="str">
        <f>[2]Plan1!$C421</f>
        <v>Confraternização Universal</v>
      </c>
      <c r="Z351" s="12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44"/>
        <v>45229</v>
      </c>
      <c r="B352" s="116">
        <f t="shared" ca="1" si="147"/>
        <v>1063.5688290000001</v>
      </c>
      <c r="C352" s="14">
        <f t="shared" si="148"/>
        <v>1000</v>
      </c>
      <c r="D352" s="95">
        <f t="shared" si="145"/>
        <v>45223</v>
      </c>
      <c r="E352" s="93">
        <f ca="1">IF(D352&lt;$B$1,VLOOKUP(D352,[1]DI!$A$4:$B$15000,2,FALSE),0)</f>
        <v>0.1265</v>
      </c>
      <c r="F352" s="14">
        <f t="shared" ca="1" si="149"/>
        <v>1.0004727899999999</v>
      </c>
      <c r="G352" s="14">
        <f ca="1">(TRUNC(PRODUCT($F$12:$F351),16))</f>
        <v>1.1861036330027599</v>
      </c>
      <c r="H352" s="14">
        <f t="shared" ca="1" si="150"/>
        <v>1.12663375643498</v>
      </c>
      <c r="I352" s="14">
        <f t="shared" ca="1" si="151"/>
        <v>1.05278546</v>
      </c>
      <c r="J352" s="13">
        <f t="shared" si="146"/>
        <v>2.5000000000000001E-2</v>
      </c>
      <c r="K352" s="29">
        <f t="shared" si="152"/>
        <v>45078</v>
      </c>
      <c r="L352" s="2">
        <f t="shared" si="153"/>
        <v>104</v>
      </c>
      <c r="M352" s="17">
        <f t="shared" si="154"/>
        <v>104</v>
      </c>
      <c r="N352" s="12">
        <f t="shared" si="155"/>
        <v>1.0102427030000001</v>
      </c>
      <c r="O352" s="12">
        <f t="shared" ca="1" si="156"/>
        <v>1.063568829</v>
      </c>
      <c r="P352" s="17">
        <f t="shared" si="157"/>
        <v>0</v>
      </c>
      <c r="Q352" s="14">
        <f t="shared" ca="1" si="142"/>
        <v>63.568829000000001</v>
      </c>
      <c r="R352" s="20">
        <f t="shared" si="143"/>
        <v>0</v>
      </c>
      <c r="S352" s="14">
        <f t="shared" si="158"/>
        <v>0</v>
      </c>
      <c r="T352" s="4">
        <f t="shared" si="159"/>
        <v>0</v>
      </c>
      <c r="U352" s="29">
        <f t="shared" si="160"/>
        <v>0</v>
      </c>
      <c r="V352" s="3"/>
      <c r="W352" s="3"/>
      <c r="X352" s="140">
        <f>[2]Plan1!$A422</f>
        <v>49345</v>
      </c>
      <c r="Y352" s="132" t="str">
        <f>[2]Plan1!$C422</f>
        <v>Carnaval</v>
      </c>
      <c r="Z352" s="12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44"/>
        <v>45230</v>
      </c>
      <c r="B353" s="116">
        <f t="shared" ca="1" si="147"/>
        <v>1064.1759369900001</v>
      </c>
      <c r="C353" s="14">
        <f t="shared" si="148"/>
        <v>1000</v>
      </c>
      <c r="D353" s="95">
        <f t="shared" si="145"/>
        <v>45224</v>
      </c>
      <c r="E353" s="93">
        <f ca="1">IF(D353&lt;$B$1,VLOOKUP(D353,[1]DI!$A$4:$B$15000,2,FALSE),0)</f>
        <v>0.1265</v>
      </c>
      <c r="F353" s="14">
        <f t="shared" ca="1" si="149"/>
        <v>1.0004727899999999</v>
      </c>
      <c r="G353" s="14">
        <f ca="1">(TRUNC(PRODUCT($F$12:$F352),16))</f>
        <v>1.18666441093941</v>
      </c>
      <c r="H353" s="14">
        <f t="shared" ca="1" si="150"/>
        <v>1.12663375643498</v>
      </c>
      <c r="I353" s="14">
        <f t="shared" ca="1" si="151"/>
        <v>1.0532832000000001</v>
      </c>
      <c r="J353" s="13">
        <f t="shared" si="146"/>
        <v>2.5000000000000001E-2</v>
      </c>
      <c r="K353" s="29">
        <f t="shared" si="152"/>
        <v>45078</v>
      </c>
      <c r="L353" s="2">
        <f t="shared" si="153"/>
        <v>105</v>
      </c>
      <c r="M353" s="17">
        <f t="shared" si="154"/>
        <v>105</v>
      </c>
      <c r="N353" s="12">
        <f t="shared" si="155"/>
        <v>1.010341698</v>
      </c>
      <c r="O353" s="12">
        <f t="shared" ca="1" si="156"/>
        <v>1.0641759369999999</v>
      </c>
      <c r="P353" s="17">
        <f t="shared" si="157"/>
        <v>0</v>
      </c>
      <c r="Q353" s="14">
        <f t="shared" ca="1" si="142"/>
        <v>64.175936989999997</v>
      </c>
      <c r="R353" s="20">
        <f t="shared" si="143"/>
        <v>0</v>
      </c>
      <c r="S353" s="14">
        <f t="shared" si="158"/>
        <v>0</v>
      </c>
      <c r="T353" s="4">
        <f t="shared" si="159"/>
        <v>0</v>
      </c>
      <c r="U353" s="29">
        <f t="shared" si="160"/>
        <v>0</v>
      </c>
      <c r="V353" s="3"/>
      <c r="W353" s="3"/>
      <c r="X353" s="140">
        <f>[2]Plan1!$A423</f>
        <v>49346</v>
      </c>
      <c r="Y353" s="132" t="str">
        <f>[2]Plan1!$C423</f>
        <v>Carnaval</v>
      </c>
      <c r="Z353" s="12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44"/>
        <v>45231</v>
      </c>
      <c r="B354" s="116">
        <f t="shared" ca="1" si="147"/>
        <v>1064.7833959899999</v>
      </c>
      <c r="C354" s="14">
        <f t="shared" si="148"/>
        <v>1000</v>
      </c>
      <c r="D354" s="95">
        <f t="shared" si="145"/>
        <v>45225</v>
      </c>
      <c r="E354" s="93">
        <f ca="1">IF(D354&lt;$B$1,VLOOKUP(D354,[1]DI!$A$4:$B$15000,2,FALSE),0)</f>
        <v>0.1265</v>
      </c>
      <c r="F354" s="14">
        <f t="shared" ca="1" si="149"/>
        <v>1.0004727899999999</v>
      </c>
      <c r="G354" s="14">
        <f ca="1">(TRUNC(PRODUCT($F$12:$F353),16))</f>
        <v>1.1872254540062599</v>
      </c>
      <c r="H354" s="14">
        <f t="shared" ca="1" si="150"/>
        <v>1.12663375643498</v>
      </c>
      <c r="I354" s="14">
        <f t="shared" ca="1" si="151"/>
        <v>1.0537811800000001</v>
      </c>
      <c r="J354" s="13">
        <f t="shared" si="146"/>
        <v>2.5000000000000001E-2</v>
      </c>
      <c r="K354" s="29">
        <f t="shared" si="152"/>
        <v>45078</v>
      </c>
      <c r="L354" s="2">
        <f t="shared" si="153"/>
        <v>106</v>
      </c>
      <c r="M354" s="17">
        <f t="shared" si="154"/>
        <v>106</v>
      </c>
      <c r="N354" s="12">
        <f t="shared" si="155"/>
        <v>1.010440703</v>
      </c>
      <c r="O354" s="12">
        <f t="shared" ca="1" si="156"/>
        <v>1.0647833959999999</v>
      </c>
      <c r="P354" s="17">
        <f t="shared" si="157"/>
        <v>0</v>
      </c>
      <c r="Q354" s="14">
        <f t="shared" ca="1" si="142"/>
        <v>64.783395990000002</v>
      </c>
      <c r="R354" s="20">
        <f t="shared" si="143"/>
        <v>0</v>
      </c>
      <c r="S354" s="14">
        <f t="shared" si="158"/>
        <v>0</v>
      </c>
      <c r="T354" s="4">
        <f t="shared" si="159"/>
        <v>0</v>
      </c>
      <c r="U354" s="29">
        <f t="shared" si="160"/>
        <v>0</v>
      </c>
      <c r="V354" s="3"/>
      <c r="W354" s="3"/>
      <c r="X354" s="140">
        <f>[2]Plan1!$A424</f>
        <v>49391</v>
      </c>
      <c r="Y354" s="132" t="str">
        <f>[2]Plan1!$C424</f>
        <v>Paixão de Cristo</v>
      </c>
      <c r="Z354" s="12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44"/>
        <v>45233</v>
      </c>
      <c r="B355" s="116">
        <f t="shared" ca="1" si="147"/>
        <v>1065.3912069999999</v>
      </c>
      <c r="C355" s="14">
        <f t="shared" si="148"/>
        <v>1000</v>
      </c>
      <c r="D355" s="95">
        <f t="shared" si="145"/>
        <v>45226</v>
      </c>
      <c r="E355" s="93">
        <f ca="1">IF(D355&lt;$B$1,VLOOKUP(D355,[1]DI!$A$4:$B$15000,2,FALSE),0)</f>
        <v>0.1265</v>
      </c>
      <c r="F355" s="14">
        <f t="shared" ca="1" si="149"/>
        <v>1.0004727899999999</v>
      </c>
      <c r="G355" s="14">
        <f ca="1">(TRUNC(PRODUCT($F$12:$F354),16))</f>
        <v>1.18778676232866</v>
      </c>
      <c r="H355" s="14">
        <f t="shared" ca="1" si="150"/>
        <v>1.12663375643498</v>
      </c>
      <c r="I355" s="14">
        <f t="shared" ca="1" si="151"/>
        <v>1.0542794</v>
      </c>
      <c r="J355" s="13">
        <f t="shared" si="146"/>
        <v>2.5000000000000001E-2</v>
      </c>
      <c r="K355" s="29">
        <f t="shared" si="152"/>
        <v>45078</v>
      </c>
      <c r="L355" s="2">
        <f t="shared" si="153"/>
        <v>107</v>
      </c>
      <c r="M355" s="17">
        <f t="shared" si="154"/>
        <v>107</v>
      </c>
      <c r="N355" s="12">
        <f t="shared" si="155"/>
        <v>1.0105397169999999</v>
      </c>
      <c r="O355" s="12">
        <f t="shared" ca="1" si="156"/>
        <v>1.065391207</v>
      </c>
      <c r="P355" s="17">
        <f t="shared" si="157"/>
        <v>0</v>
      </c>
      <c r="Q355" s="14">
        <f t="shared" ca="1" si="142"/>
        <v>65.391206999999994</v>
      </c>
      <c r="R355" s="20">
        <f t="shared" si="143"/>
        <v>0</v>
      </c>
      <c r="S355" s="14">
        <f t="shared" si="158"/>
        <v>0</v>
      </c>
      <c r="T355" s="4">
        <f t="shared" si="159"/>
        <v>0</v>
      </c>
      <c r="U355" s="29">
        <f t="shared" si="160"/>
        <v>0</v>
      </c>
      <c r="V355" s="3"/>
      <c r="W355" s="3"/>
      <c r="X355" s="140">
        <f>[2]Plan1!$A425</f>
        <v>49420</v>
      </c>
      <c r="Y355" s="132" t="str">
        <f>[2]Plan1!$C425</f>
        <v>Tiradentes</v>
      </c>
      <c r="Z355" s="12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44"/>
        <v>45236</v>
      </c>
      <c r="B356" s="116">
        <f t="shared" ca="1" si="147"/>
        <v>1065.999358</v>
      </c>
      <c r="C356" s="14">
        <f t="shared" si="148"/>
        <v>1000</v>
      </c>
      <c r="D356" s="95">
        <f t="shared" si="145"/>
        <v>45229</v>
      </c>
      <c r="E356" s="93">
        <f ca="1">IF(D356&lt;$B$1,VLOOKUP(D356,[1]DI!$A$4:$B$15000,2,FALSE),0)</f>
        <v>0.1265</v>
      </c>
      <c r="F356" s="14">
        <f t="shared" ca="1" si="149"/>
        <v>1.0004727899999999</v>
      </c>
      <c r="G356" s="14">
        <f ca="1">(TRUNC(PRODUCT($F$12:$F355),16))</f>
        <v>1.1883483360320199</v>
      </c>
      <c r="H356" s="14">
        <f t="shared" ca="1" si="150"/>
        <v>1.12663375643498</v>
      </c>
      <c r="I356" s="14">
        <f t="shared" ca="1" si="151"/>
        <v>1.05477785</v>
      </c>
      <c r="J356" s="13">
        <f t="shared" si="146"/>
        <v>2.5000000000000001E-2</v>
      </c>
      <c r="K356" s="29">
        <f t="shared" si="152"/>
        <v>45078</v>
      </c>
      <c r="L356" s="2">
        <f t="shared" si="153"/>
        <v>108</v>
      </c>
      <c r="M356" s="17">
        <f t="shared" si="154"/>
        <v>108</v>
      </c>
      <c r="N356" s="12">
        <f t="shared" si="155"/>
        <v>1.010638741</v>
      </c>
      <c r="O356" s="12">
        <f t="shared" ca="1" si="156"/>
        <v>1.065999358</v>
      </c>
      <c r="P356" s="17">
        <f t="shared" si="157"/>
        <v>0</v>
      </c>
      <c r="Q356" s="14">
        <f t="shared" ca="1" si="142"/>
        <v>65.999358000000001</v>
      </c>
      <c r="R356" s="20">
        <f t="shared" si="143"/>
        <v>0</v>
      </c>
      <c r="S356" s="14">
        <f t="shared" si="158"/>
        <v>0</v>
      </c>
      <c r="T356" s="4">
        <f t="shared" si="159"/>
        <v>0</v>
      </c>
      <c r="U356" s="29">
        <f t="shared" si="160"/>
        <v>0</v>
      </c>
      <c r="V356" s="3"/>
      <c r="W356" s="3"/>
      <c r="X356" s="140">
        <f>[2]Plan1!$A426</f>
        <v>49430</v>
      </c>
      <c r="Y356" s="132" t="str">
        <f>[2]Plan1!$C426</f>
        <v>Dia do Trabalho</v>
      </c>
      <c r="Z356" s="12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44"/>
        <v>45237</v>
      </c>
      <c r="B357" s="116">
        <f t="shared" ca="1" si="147"/>
        <v>1066.6078619899999</v>
      </c>
      <c r="C357" s="14">
        <f t="shared" si="148"/>
        <v>1000</v>
      </c>
      <c r="D357" s="95">
        <f t="shared" si="145"/>
        <v>45230</v>
      </c>
      <c r="E357" s="93">
        <f ca="1">IF(D357&lt;$B$1,VLOOKUP(D357,[1]DI!$A$4:$B$15000,2,FALSE),0)</f>
        <v>0.1265</v>
      </c>
      <c r="F357" s="14">
        <f t="shared" ca="1" si="149"/>
        <v>1.0004727899999999</v>
      </c>
      <c r="G357" s="14">
        <f ca="1">(TRUNC(PRODUCT($F$12:$F356),16))</f>
        <v>1.1889101752418101</v>
      </c>
      <c r="H357" s="14">
        <f t="shared" ca="1" si="150"/>
        <v>1.12663375643498</v>
      </c>
      <c r="I357" s="14">
        <f t="shared" ca="1" si="151"/>
        <v>1.0552765399999999</v>
      </c>
      <c r="J357" s="13">
        <f t="shared" si="146"/>
        <v>2.5000000000000001E-2</v>
      </c>
      <c r="K357" s="29">
        <f t="shared" si="152"/>
        <v>45078</v>
      </c>
      <c r="L357" s="2">
        <f t="shared" si="153"/>
        <v>109</v>
      </c>
      <c r="M357" s="17">
        <f t="shared" si="154"/>
        <v>109</v>
      </c>
      <c r="N357" s="12">
        <f t="shared" si="155"/>
        <v>1.0107377749999999</v>
      </c>
      <c r="O357" s="12">
        <f t="shared" ca="1" si="156"/>
        <v>1.0666078619999999</v>
      </c>
      <c r="P357" s="17">
        <f t="shared" si="157"/>
        <v>0</v>
      </c>
      <c r="Q357" s="14">
        <f t="shared" ca="1" si="142"/>
        <v>66.607861990000004</v>
      </c>
      <c r="R357" s="20">
        <f t="shared" si="143"/>
        <v>0</v>
      </c>
      <c r="S357" s="14">
        <f t="shared" si="158"/>
        <v>0</v>
      </c>
      <c r="T357" s="4">
        <f t="shared" si="159"/>
        <v>0</v>
      </c>
      <c r="U357" s="29">
        <f t="shared" si="160"/>
        <v>0</v>
      </c>
      <c r="V357" s="3"/>
      <c r="W357" s="3"/>
      <c r="X357" s="140">
        <f>[2]Plan1!$A427</f>
        <v>49453</v>
      </c>
      <c r="Y357" s="132" t="str">
        <f>[2]Plan1!$C427</f>
        <v>Corpus Christi</v>
      </c>
      <c r="Z357" s="12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44"/>
        <v>45238</v>
      </c>
      <c r="B358" s="116">
        <f t="shared" ca="1" si="147"/>
        <v>1067.2167179999999</v>
      </c>
      <c r="C358" s="14">
        <f t="shared" si="148"/>
        <v>1000</v>
      </c>
      <c r="D358" s="95">
        <f t="shared" si="145"/>
        <v>45231</v>
      </c>
      <c r="E358" s="93">
        <f ca="1">IF(D358&lt;$B$1,VLOOKUP(D358,[1]DI!$A$4:$B$15000,2,FALSE),0)</f>
        <v>0.1265</v>
      </c>
      <c r="F358" s="14">
        <f t="shared" ca="1" si="149"/>
        <v>1.0004727899999999</v>
      </c>
      <c r="G358" s="14">
        <f ca="1">(TRUNC(PRODUCT($F$12:$F357),16))</f>
        <v>1.18947228008357</v>
      </c>
      <c r="H358" s="14">
        <f t="shared" ca="1" si="150"/>
        <v>1.12663375643498</v>
      </c>
      <c r="I358" s="14">
        <f t="shared" ca="1" si="151"/>
        <v>1.0557754699999999</v>
      </c>
      <c r="J358" s="13">
        <f t="shared" si="146"/>
        <v>2.5000000000000001E-2</v>
      </c>
      <c r="K358" s="29">
        <f t="shared" si="152"/>
        <v>45078</v>
      </c>
      <c r="L358" s="2">
        <f t="shared" si="153"/>
        <v>110</v>
      </c>
      <c r="M358" s="17">
        <f t="shared" si="154"/>
        <v>110</v>
      </c>
      <c r="N358" s="12">
        <f t="shared" si="155"/>
        <v>1.0108368190000001</v>
      </c>
      <c r="O358" s="12">
        <f t="shared" ca="1" si="156"/>
        <v>1.0672167180000001</v>
      </c>
      <c r="P358" s="17">
        <f t="shared" si="157"/>
        <v>0</v>
      </c>
      <c r="Q358" s="14">
        <f t="shared" ca="1" si="142"/>
        <v>67.216718</v>
      </c>
      <c r="R358" s="20">
        <f t="shared" si="143"/>
        <v>0</v>
      </c>
      <c r="S358" s="14">
        <f t="shared" si="158"/>
        <v>0</v>
      </c>
      <c r="T358" s="4">
        <f t="shared" si="159"/>
        <v>0</v>
      </c>
      <c r="U358" s="29">
        <f t="shared" si="160"/>
        <v>0</v>
      </c>
      <c r="V358" s="3"/>
      <c r="W358" s="3"/>
      <c r="X358" s="140">
        <f>[2]Plan1!$A428</f>
        <v>49559</v>
      </c>
      <c r="Y358" s="132" t="str">
        <f>[2]Plan1!$C428</f>
        <v>Independência do Brasil</v>
      </c>
      <c r="Z358" s="12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44"/>
        <v>45239</v>
      </c>
      <c r="B359" s="116">
        <f t="shared" ca="1" si="147"/>
        <v>1067.8259139900001</v>
      </c>
      <c r="C359" s="14">
        <f t="shared" si="148"/>
        <v>1000</v>
      </c>
      <c r="D359" s="95">
        <f t="shared" si="145"/>
        <v>45233</v>
      </c>
      <c r="E359" s="93">
        <f ca="1">IF(D359&lt;$B$1,VLOOKUP(D359,[1]DI!$A$4:$B$15000,2,FALSE),0)</f>
        <v>0.1215</v>
      </c>
      <c r="F359" s="14">
        <f t="shared" ca="1" si="149"/>
        <v>1.00045513</v>
      </c>
      <c r="G359" s="14">
        <f ca="1">(TRUNC(PRODUCT($F$12:$F358),16))</f>
        <v>1.1900346506828701</v>
      </c>
      <c r="H359" s="14">
        <f t="shared" ca="1" si="150"/>
        <v>1.12663375643498</v>
      </c>
      <c r="I359" s="14">
        <f t="shared" ca="1" si="151"/>
        <v>1.0562746300000001</v>
      </c>
      <c r="J359" s="13">
        <f t="shared" si="146"/>
        <v>2.5000000000000001E-2</v>
      </c>
      <c r="K359" s="29">
        <f t="shared" si="152"/>
        <v>45078</v>
      </c>
      <c r="L359" s="2">
        <f t="shared" si="153"/>
        <v>111</v>
      </c>
      <c r="M359" s="17">
        <f t="shared" si="154"/>
        <v>111</v>
      </c>
      <c r="N359" s="12">
        <f t="shared" si="155"/>
        <v>1.0109358719999999</v>
      </c>
      <c r="O359" s="12">
        <f t="shared" ca="1" si="156"/>
        <v>1.0678259139999999</v>
      </c>
      <c r="P359" s="17">
        <f t="shared" si="157"/>
        <v>0</v>
      </c>
      <c r="Q359" s="14">
        <f t="shared" ca="1" si="142"/>
        <v>67.825913990000004</v>
      </c>
      <c r="R359" s="20">
        <f t="shared" si="143"/>
        <v>0</v>
      </c>
      <c r="S359" s="14">
        <f t="shared" si="158"/>
        <v>0</v>
      </c>
      <c r="T359" s="4">
        <f t="shared" si="159"/>
        <v>0</v>
      </c>
      <c r="U359" s="29">
        <f t="shared" si="160"/>
        <v>0</v>
      </c>
      <c r="V359" s="3"/>
      <c r="W359" s="3"/>
      <c r="X359" s="140">
        <f>[2]Plan1!$A429</f>
        <v>49594</v>
      </c>
      <c r="Y359" s="132" t="str">
        <f>[2]Plan1!$C429</f>
        <v>Nossa Sr.a Aparecida - Padroeira do Brasil</v>
      </c>
      <c r="Z359" s="12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44"/>
        <v>45240</v>
      </c>
      <c r="B360" s="116">
        <f t="shared" ca="1" si="147"/>
        <v>1068.41659699</v>
      </c>
      <c r="C360" s="14">
        <f t="shared" si="148"/>
        <v>1000</v>
      </c>
      <c r="D360" s="95">
        <f t="shared" si="145"/>
        <v>45236</v>
      </c>
      <c r="E360" s="93">
        <f ca="1">IF(D360&lt;$B$1,VLOOKUP(D360,[1]DI!$A$4:$B$15000,2,FALSE),0)</f>
        <v>0.1215</v>
      </c>
      <c r="F360" s="14">
        <f t="shared" ca="1" si="149"/>
        <v>1.00045513</v>
      </c>
      <c r="G360" s="14">
        <f ca="1">(TRUNC(PRODUCT($F$12:$F359),16))</f>
        <v>1.19057627115343</v>
      </c>
      <c r="H360" s="14">
        <f t="shared" ca="1" si="150"/>
        <v>1.12663375643498</v>
      </c>
      <c r="I360" s="14">
        <f t="shared" ca="1" si="151"/>
        <v>1.0567553700000001</v>
      </c>
      <c r="J360" s="13">
        <f t="shared" si="146"/>
        <v>2.5000000000000001E-2</v>
      </c>
      <c r="K360" s="29">
        <f t="shared" si="152"/>
        <v>45078</v>
      </c>
      <c r="L360" s="2">
        <f t="shared" si="153"/>
        <v>112</v>
      </c>
      <c r="M360" s="17">
        <f t="shared" si="154"/>
        <v>112</v>
      </c>
      <c r="N360" s="12">
        <f t="shared" si="155"/>
        <v>1.0110349350000001</v>
      </c>
      <c r="O360" s="12">
        <f t="shared" ca="1" si="156"/>
        <v>1.0684165969999999</v>
      </c>
      <c r="P360" s="17">
        <f t="shared" si="157"/>
        <v>0</v>
      </c>
      <c r="Q360" s="14">
        <f t="shared" ca="1" si="142"/>
        <v>68.416596990000002</v>
      </c>
      <c r="R360" s="20">
        <f t="shared" si="143"/>
        <v>0</v>
      </c>
      <c r="S360" s="14">
        <f t="shared" si="158"/>
        <v>0</v>
      </c>
      <c r="T360" s="4">
        <f t="shared" si="159"/>
        <v>0</v>
      </c>
      <c r="U360" s="29">
        <f t="shared" si="160"/>
        <v>0</v>
      </c>
      <c r="V360" s="3"/>
      <c r="W360" s="3"/>
      <c r="X360" s="140">
        <f>[2]Plan1!$A430</f>
        <v>49615</v>
      </c>
      <c r="Y360" s="132" t="str">
        <f>[2]Plan1!$C430</f>
        <v>Finados</v>
      </c>
      <c r="Z360" s="12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44"/>
        <v>45243</v>
      </c>
      <c r="B361" s="116">
        <f t="shared" ca="1" si="147"/>
        <v>1069.00760799</v>
      </c>
      <c r="C361" s="14">
        <f t="shared" si="148"/>
        <v>1000</v>
      </c>
      <c r="D361" s="95">
        <f t="shared" si="145"/>
        <v>45237</v>
      </c>
      <c r="E361" s="93">
        <f ca="1">IF(D361&lt;$B$1,VLOOKUP(D361,[1]DI!$A$4:$B$15000,2,FALSE),0)</f>
        <v>0.1215</v>
      </c>
      <c r="F361" s="14">
        <f t="shared" ca="1" si="149"/>
        <v>1.00045513</v>
      </c>
      <c r="G361" s="14">
        <f ca="1">(TRUNC(PRODUCT($F$12:$F360),16))</f>
        <v>1.19111813813172</v>
      </c>
      <c r="H361" s="14">
        <f t="shared" ca="1" si="150"/>
        <v>1.12663375643498</v>
      </c>
      <c r="I361" s="14">
        <f t="shared" ca="1" si="151"/>
        <v>1.0572363300000001</v>
      </c>
      <c r="J361" s="13">
        <f t="shared" si="146"/>
        <v>2.5000000000000001E-2</v>
      </c>
      <c r="K361" s="29">
        <f t="shared" si="152"/>
        <v>45078</v>
      </c>
      <c r="L361" s="2">
        <f t="shared" si="153"/>
        <v>113</v>
      </c>
      <c r="M361" s="17">
        <f t="shared" si="154"/>
        <v>113</v>
      </c>
      <c r="N361" s="12">
        <f t="shared" si="155"/>
        <v>1.011134008</v>
      </c>
      <c r="O361" s="12">
        <f t="shared" ca="1" si="156"/>
        <v>1.0690076079999999</v>
      </c>
      <c r="P361" s="17">
        <f t="shared" si="157"/>
        <v>0</v>
      </c>
      <c r="Q361" s="14">
        <f t="shared" ca="1" si="142"/>
        <v>69.007607989999997</v>
      </c>
      <c r="R361" s="20">
        <f t="shared" si="143"/>
        <v>0</v>
      </c>
      <c r="S361" s="14">
        <f t="shared" si="158"/>
        <v>0</v>
      </c>
      <c r="T361" s="4">
        <f t="shared" si="159"/>
        <v>0</v>
      </c>
      <c r="U361" s="29">
        <f t="shared" si="160"/>
        <v>0</v>
      </c>
      <c r="V361" s="3"/>
      <c r="W361" s="3"/>
      <c r="X361" s="140">
        <f>[2]Plan1!$A431</f>
        <v>49628</v>
      </c>
      <c r="Y361" s="132" t="str">
        <f>[2]Plan1!$C431</f>
        <v>Proclamação da República</v>
      </c>
      <c r="Z361" s="12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44"/>
        <v>45244</v>
      </c>
      <c r="B362" s="116">
        <f t="shared" ca="1" si="147"/>
        <v>1069.5989459899999</v>
      </c>
      <c r="C362" s="14">
        <f t="shared" si="148"/>
        <v>1000</v>
      </c>
      <c r="D362" s="95">
        <f t="shared" si="145"/>
        <v>45238</v>
      </c>
      <c r="E362" s="93">
        <f ca="1">IF(D362&lt;$B$1,VLOOKUP(D362,[1]DI!$A$4:$B$15000,2,FALSE),0)</f>
        <v>0.1215</v>
      </c>
      <c r="F362" s="14">
        <f t="shared" ca="1" si="149"/>
        <v>1.00045513</v>
      </c>
      <c r="G362" s="14">
        <f ca="1">(TRUNC(PRODUCT($F$12:$F361),16))</f>
        <v>1.19166025172993</v>
      </c>
      <c r="H362" s="14">
        <f t="shared" ca="1" si="150"/>
        <v>1.12663375643498</v>
      </c>
      <c r="I362" s="14">
        <f t="shared" ca="1" si="151"/>
        <v>1.05771751</v>
      </c>
      <c r="J362" s="13">
        <f t="shared" si="146"/>
        <v>2.5000000000000001E-2</v>
      </c>
      <c r="K362" s="29">
        <f t="shared" si="152"/>
        <v>45078</v>
      </c>
      <c r="L362" s="2">
        <f t="shared" si="153"/>
        <v>114</v>
      </c>
      <c r="M362" s="17">
        <f t="shared" si="154"/>
        <v>114</v>
      </c>
      <c r="N362" s="12">
        <f t="shared" si="155"/>
        <v>1.0112330899999999</v>
      </c>
      <c r="O362" s="12">
        <f t="shared" ca="1" si="156"/>
        <v>1.0695989459999999</v>
      </c>
      <c r="P362" s="17">
        <f t="shared" si="157"/>
        <v>0</v>
      </c>
      <c r="Q362" s="14">
        <f t="shared" ca="1" si="142"/>
        <v>69.598945990000004</v>
      </c>
      <c r="R362" s="20">
        <f t="shared" si="143"/>
        <v>0</v>
      </c>
      <c r="S362" s="14">
        <f t="shared" si="158"/>
        <v>0</v>
      </c>
      <c r="T362" s="4">
        <f t="shared" si="159"/>
        <v>0</v>
      </c>
      <c r="U362" s="29">
        <f t="shared" si="160"/>
        <v>0</v>
      </c>
      <c r="V362" s="3"/>
      <c r="W362" s="3"/>
      <c r="X362" s="140">
        <f>[2]Plan1!$A432</f>
        <v>49633</v>
      </c>
      <c r="Y362" s="132" t="str">
        <f>[2]Plan1!$C432</f>
        <v>Dia Nacional de Zumbi e da Consciência Negra</v>
      </c>
      <c r="Z362" s="12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44"/>
        <v>45246</v>
      </c>
      <c r="B363" s="116">
        <f t="shared" ca="1" si="147"/>
        <v>1070.190613</v>
      </c>
      <c r="C363" s="14">
        <f t="shared" si="148"/>
        <v>1000</v>
      </c>
      <c r="D363" s="95">
        <f t="shared" si="145"/>
        <v>45239</v>
      </c>
      <c r="E363" s="93">
        <f ca="1">IF(D363&lt;$B$1,VLOOKUP(D363,[1]DI!$A$4:$B$15000,2,FALSE),0)</f>
        <v>0.1215</v>
      </c>
      <c r="F363" s="14">
        <f t="shared" ca="1" si="149"/>
        <v>1.00045513</v>
      </c>
      <c r="G363" s="14">
        <f ca="1">(TRUNC(PRODUCT($F$12:$F362),16))</f>
        <v>1.1922026120603</v>
      </c>
      <c r="H363" s="14">
        <f t="shared" ca="1" si="150"/>
        <v>1.12663375643498</v>
      </c>
      <c r="I363" s="14">
        <f t="shared" ca="1" si="151"/>
        <v>1.05819891</v>
      </c>
      <c r="J363" s="13">
        <f t="shared" si="146"/>
        <v>2.5000000000000001E-2</v>
      </c>
      <c r="K363" s="29">
        <f t="shared" si="152"/>
        <v>45078</v>
      </c>
      <c r="L363" s="2">
        <f t="shared" si="153"/>
        <v>115</v>
      </c>
      <c r="M363" s="17">
        <f t="shared" si="154"/>
        <v>115</v>
      </c>
      <c r="N363" s="12">
        <f t="shared" si="155"/>
        <v>1.0113321820000001</v>
      </c>
      <c r="O363" s="12">
        <f t="shared" ca="1" si="156"/>
        <v>1.0701906130000001</v>
      </c>
      <c r="P363" s="17">
        <f t="shared" si="157"/>
        <v>0</v>
      </c>
      <c r="Q363" s="14">
        <f t="shared" ca="1" si="142"/>
        <v>70.190612999999999</v>
      </c>
      <c r="R363" s="20">
        <f t="shared" si="143"/>
        <v>0</v>
      </c>
      <c r="S363" s="14">
        <f t="shared" si="158"/>
        <v>0</v>
      </c>
      <c r="T363" s="4">
        <f t="shared" si="159"/>
        <v>0</v>
      </c>
      <c r="U363" s="29">
        <f t="shared" si="160"/>
        <v>0</v>
      </c>
      <c r="V363" s="3"/>
      <c r="W363" s="3"/>
      <c r="X363" s="140">
        <f>[2]Plan1!$A433</f>
        <v>49668</v>
      </c>
      <c r="Y363" s="132" t="str">
        <f>[2]Plan1!$C433</f>
        <v>Natal</v>
      </c>
      <c r="Z363" s="12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44"/>
        <v>45247</v>
      </c>
      <c r="B364" s="116">
        <f t="shared" ca="1" si="147"/>
        <v>1070.782608</v>
      </c>
      <c r="C364" s="14">
        <f t="shared" si="148"/>
        <v>1000</v>
      </c>
      <c r="D364" s="95">
        <f t="shared" si="145"/>
        <v>45240</v>
      </c>
      <c r="E364" s="93">
        <f ca="1">IF(D364&lt;$B$1,VLOOKUP(D364,[1]DI!$A$4:$B$15000,2,FALSE),0)</f>
        <v>0.1215</v>
      </c>
      <c r="F364" s="14">
        <f t="shared" ca="1" si="149"/>
        <v>1.00045513</v>
      </c>
      <c r="G364" s="14">
        <f ca="1">(TRUNC(PRODUCT($F$12:$F363),16))</f>
        <v>1.19274521923513</v>
      </c>
      <c r="H364" s="14">
        <f t="shared" ca="1" si="150"/>
        <v>1.12663375643498</v>
      </c>
      <c r="I364" s="14">
        <f t="shared" ca="1" si="151"/>
        <v>1.05868053</v>
      </c>
      <c r="J364" s="13">
        <f t="shared" si="146"/>
        <v>2.5000000000000001E-2</v>
      </c>
      <c r="K364" s="29">
        <f t="shared" si="152"/>
        <v>45078</v>
      </c>
      <c r="L364" s="2">
        <f t="shared" si="153"/>
        <v>116</v>
      </c>
      <c r="M364" s="17">
        <f t="shared" si="154"/>
        <v>116</v>
      </c>
      <c r="N364" s="12">
        <f t="shared" si="155"/>
        <v>1.0114312839999999</v>
      </c>
      <c r="O364" s="12">
        <f t="shared" ca="1" si="156"/>
        <v>1.070782608</v>
      </c>
      <c r="P364" s="17">
        <f t="shared" si="157"/>
        <v>0</v>
      </c>
      <c r="Q364" s="14">
        <f t="shared" ca="1" si="142"/>
        <v>70.782607999999996</v>
      </c>
      <c r="R364" s="20">
        <f t="shared" si="143"/>
        <v>0</v>
      </c>
      <c r="S364" s="14">
        <f t="shared" si="158"/>
        <v>0</v>
      </c>
      <c r="T364" s="4">
        <f t="shared" si="159"/>
        <v>0</v>
      </c>
      <c r="U364" s="29">
        <f t="shared" si="160"/>
        <v>0</v>
      </c>
      <c r="V364" s="3"/>
      <c r="W364" s="3"/>
      <c r="X364" s="140">
        <f>[2]Plan1!$A434</f>
        <v>49675</v>
      </c>
      <c r="Y364" s="132" t="str">
        <f>[2]Plan1!$C434</f>
        <v>Confraternização Universal</v>
      </c>
      <c r="Z364" s="12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44"/>
        <v>45250</v>
      </c>
      <c r="B365" s="116">
        <f t="shared" ca="1" si="147"/>
        <v>1071.3749210000001</v>
      </c>
      <c r="C365" s="14">
        <f t="shared" si="148"/>
        <v>1000</v>
      </c>
      <c r="D365" s="95">
        <f t="shared" si="145"/>
        <v>45243</v>
      </c>
      <c r="E365" s="93">
        <f ca="1">IF(D365&lt;$B$1,VLOOKUP(D365,[1]DI!$A$4:$B$15000,2,FALSE),0)</f>
        <v>0.1215</v>
      </c>
      <c r="F365" s="14">
        <f t="shared" ca="1" si="149"/>
        <v>1.00045513</v>
      </c>
      <c r="G365" s="14">
        <f ca="1">(TRUNC(PRODUCT($F$12:$F364),16))</f>
        <v>1.1932880733667599</v>
      </c>
      <c r="H365" s="14">
        <f t="shared" ca="1" si="150"/>
        <v>1.12663375643498</v>
      </c>
      <c r="I365" s="14">
        <f t="shared" ca="1" si="151"/>
        <v>1.05916236</v>
      </c>
      <c r="J365" s="13">
        <f t="shared" si="146"/>
        <v>2.5000000000000001E-2</v>
      </c>
      <c r="K365" s="29">
        <f t="shared" si="152"/>
        <v>45078</v>
      </c>
      <c r="L365" s="2">
        <f t="shared" si="153"/>
        <v>117</v>
      </c>
      <c r="M365" s="17">
        <f t="shared" si="154"/>
        <v>117</v>
      </c>
      <c r="N365" s="12">
        <f t="shared" si="155"/>
        <v>1.0115303959999999</v>
      </c>
      <c r="O365" s="12">
        <f t="shared" ca="1" si="156"/>
        <v>1.0713749210000001</v>
      </c>
      <c r="P365" s="17">
        <f t="shared" si="157"/>
        <v>0</v>
      </c>
      <c r="Q365" s="14">
        <f t="shared" ca="1" si="142"/>
        <v>71.374921000000001</v>
      </c>
      <c r="R365" s="20">
        <f t="shared" si="143"/>
        <v>0</v>
      </c>
      <c r="S365" s="14">
        <f t="shared" si="158"/>
        <v>0</v>
      </c>
      <c r="T365" s="4">
        <f t="shared" si="159"/>
        <v>0</v>
      </c>
      <c r="U365" s="29">
        <f t="shared" si="160"/>
        <v>0</v>
      </c>
      <c r="V365" s="3"/>
      <c r="W365" s="3"/>
      <c r="X365" s="140">
        <f>[2]Plan1!$A435</f>
        <v>49730</v>
      </c>
      <c r="Y365" s="132" t="str">
        <f>[2]Plan1!$C435</f>
        <v>Carnaval</v>
      </c>
      <c r="Z365" s="12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44"/>
        <v>45251</v>
      </c>
      <c r="B366" s="116">
        <f t="shared" ca="1" si="147"/>
        <v>1071.9675729999999</v>
      </c>
      <c r="C366" s="14">
        <f t="shared" si="148"/>
        <v>1000</v>
      </c>
      <c r="D366" s="95">
        <f t="shared" si="145"/>
        <v>45244</v>
      </c>
      <c r="E366" s="93">
        <f ca="1">IF(D366&lt;$B$1,VLOOKUP(D366,[1]DI!$A$4:$B$15000,2,FALSE),0)</f>
        <v>0.1215</v>
      </c>
      <c r="F366" s="14">
        <f t="shared" ca="1" si="149"/>
        <v>1.00045513</v>
      </c>
      <c r="G366" s="14">
        <f ca="1">(TRUNC(PRODUCT($F$12:$F365),16))</f>
        <v>1.19383117456759</v>
      </c>
      <c r="H366" s="14">
        <f t="shared" ca="1" si="150"/>
        <v>1.12663375643498</v>
      </c>
      <c r="I366" s="14">
        <f t="shared" ca="1" si="151"/>
        <v>1.0596444199999999</v>
      </c>
      <c r="J366" s="13">
        <f t="shared" si="146"/>
        <v>2.5000000000000001E-2</v>
      </c>
      <c r="K366" s="29">
        <f t="shared" si="152"/>
        <v>45078</v>
      </c>
      <c r="L366" s="2">
        <f t="shared" si="153"/>
        <v>118</v>
      </c>
      <c r="M366" s="17">
        <f t="shared" si="154"/>
        <v>118</v>
      </c>
      <c r="N366" s="12">
        <f t="shared" si="155"/>
        <v>1.011629517</v>
      </c>
      <c r="O366" s="12">
        <f t="shared" ca="1" si="156"/>
        <v>1.071967573</v>
      </c>
      <c r="P366" s="17">
        <f t="shared" si="157"/>
        <v>0</v>
      </c>
      <c r="Q366" s="14">
        <f t="shared" ca="1" si="142"/>
        <v>71.967573000000002</v>
      </c>
      <c r="R366" s="20">
        <f t="shared" si="143"/>
        <v>0</v>
      </c>
      <c r="S366" s="14">
        <f t="shared" si="158"/>
        <v>0</v>
      </c>
      <c r="T366" s="4">
        <f t="shared" si="159"/>
        <v>0</v>
      </c>
      <c r="U366" s="29">
        <f t="shared" si="160"/>
        <v>0</v>
      </c>
      <c r="V366" s="3"/>
      <c r="W366" s="3"/>
      <c r="X366" s="140">
        <f>[2]Plan1!$A436</f>
        <v>49731</v>
      </c>
      <c r="Y366" s="132" t="str">
        <f>[2]Plan1!$C436</f>
        <v>Carnaval</v>
      </c>
      <c r="Z366" s="12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44"/>
        <v>45252</v>
      </c>
      <c r="B367" s="116">
        <f t="shared" ca="1" si="147"/>
        <v>1072.560553</v>
      </c>
      <c r="C367" s="14">
        <f t="shared" si="148"/>
        <v>1000</v>
      </c>
      <c r="D367" s="95">
        <f t="shared" si="145"/>
        <v>45246</v>
      </c>
      <c r="E367" s="93">
        <f ca="1">IF(D367&lt;$B$1,VLOOKUP(D367,[1]DI!$A$4:$B$15000,2,FALSE),0)</f>
        <v>0.1215</v>
      </c>
      <c r="F367" s="14">
        <f t="shared" ca="1" si="149"/>
        <v>1.00045513</v>
      </c>
      <c r="G367" s="14">
        <f ca="1">(TRUNC(PRODUCT($F$12:$F366),16))</f>
        <v>1.19437452295007</v>
      </c>
      <c r="H367" s="14">
        <f t="shared" ca="1" si="150"/>
        <v>1.12663375643498</v>
      </c>
      <c r="I367" s="14">
        <f t="shared" ca="1" si="151"/>
        <v>1.0601267000000001</v>
      </c>
      <c r="J367" s="13">
        <f t="shared" si="146"/>
        <v>2.5000000000000001E-2</v>
      </c>
      <c r="K367" s="29">
        <f t="shared" si="152"/>
        <v>45078</v>
      </c>
      <c r="L367" s="2">
        <f t="shared" si="153"/>
        <v>119</v>
      </c>
      <c r="M367" s="17">
        <f t="shared" si="154"/>
        <v>119</v>
      </c>
      <c r="N367" s="12">
        <f t="shared" si="155"/>
        <v>1.0117286480000001</v>
      </c>
      <c r="O367" s="12">
        <f t="shared" ca="1" si="156"/>
        <v>1.072560553</v>
      </c>
      <c r="P367" s="17">
        <f t="shared" si="157"/>
        <v>0</v>
      </c>
      <c r="Q367" s="14">
        <f t="shared" ca="1" si="142"/>
        <v>72.560552999999999</v>
      </c>
      <c r="R367" s="20">
        <f t="shared" si="143"/>
        <v>0</v>
      </c>
      <c r="S367" s="14">
        <f t="shared" si="158"/>
        <v>0</v>
      </c>
      <c r="T367" s="4">
        <f t="shared" si="159"/>
        <v>0</v>
      </c>
      <c r="U367" s="29">
        <f t="shared" si="160"/>
        <v>0</v>
      </c>
      <c r="V367" s="3"/>
      <c r="W367" s="3"/>
      <c r="X367" s="140">
        <f>[2]Plan1!$A437</f>
        <v>49776</v>
      </c>
      <c r="Y367" s="132" t="str">
        <f>[2]Plan1!$C437</f>
        <v>Paixão de Cristo</v>
      </c>
      <c r="Z367" s="12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44"/>
        <v>45253</v>
      </c>
      <c r="B368" s="116">
        <f t="shared" ca="1" si="147"/>
        <v>1073.15385199</v>
      </c>
      <c r="C368" s="14">
        <f t="shared" si="148"/>
        <v>1000</v>
      </c>
      <c r="D368" s="95">
        <f t="shared" si="145"/>
        <v>45247</v>
      </c>
      <c r="E368" s="93">
        <f ca="1">IF(D368&lt;$B$1,VLOOKUP(D368,[1]DI!$A$4:$B$15000,2,FALSE),0)</f>
        <v>0.1215</v>
      </c>
      <c r="F368" s="14">
        <f t="shared" ca="1" si="149"/>
        <v>1.00045513</v>
      </c>
      <c r="G368" s="14">
        <f ca="1">(TRUNC(PRODUCT($F$12:$F367),16))</f>
        <v>1.1949181186266999</v>
      </c>
      <c r="H368" s="14">
        <f t="shared" ca="1" si="150"/>
        <v>1.12663375643498</v>
      </c>
      <c r="I368" s="14">
        <f t="shared" ca="1" si="151"/>
        <v>1.0606091900000001</v>
      </c>
      <c r="J368" s="13">
        <f t="shared" si="146"/>
        <v>2.5000000000000001E-2</v>
      </c>
      <c r="K368" s="29">
        <f t="shared" si="152"/>
        <v>45078</v>
      </c>
      <c r="L368" s="2">
        <f t="shared" si="153"/>
        <v>120</v>
      </c>
      <c r="M368" s="17">
        <f t="shared" si="154"/>
        <v>120</v>
      </c>
      <c r="N368" s="12">
        <f t="shared" si="155"/>
        <v>1.011827789</v>
      </c>
      <c r="O368" s="12">
        <f t="shared" ca="1" si="156"/>
        <v>1.0731538519999999</v>
      </c>
      <c r="P368" s="17">
        <f t="shared" si="157"/>
        <v>0</v>
      </c>
      <c r="Q368" s="14">
        <f t="shared" ca="1" si="142"/>
        <v>73.153851990000007</v>
      </c>
      <c r="R368" s="20">
        <f t="shared" si="143"/>
        <v>0</v>
      </c>
      <c r="S368" s="14">
        <f t="shared" si="158"/>
        <v>0</v>
      </c>
      <c r="T368" s="4">
        <f t="shared" si="159"/>
        <v>0</v>
      </c>
      <c r="U368" s="29">
        <f t="shared" si="160"/>
        <v>0</v>
      </c>
      <c r="V368" s="3"/>
      <c r="W368" s="3"/>
      <c r="X368" s="140">
        <f>[2]Plan1!$A438</f>
        <v>49786</v>
      </c>
      <c r="Y368" s="132" t="str">
        <f>[2]Plan1!$C438</f>
        <v>Tiradentes</v>
      </c>
      <c r="Z368" s="12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44"/>
        <v>45254</v>
      </c>
      <c r="B369" s="116">
        <f t="shared" ca="1" si="147"/>
        <v>1073.747488</v>
      </c>
      <c r="C369" s="14">
        <f t="shared" si="148"/>
        <v>1000</v>
      </c>
      <c r="D369" s="95">
        <f t="shared" si="145"/>
        <v>45250</v>
      </c>
      <c r="E369" s="93">
        <f ca="1">IF(D369&lt;$B$1,VLOOKUP(D369,[1]DI!$A$4:$B$15000,2,FALSE),0)</f>
        <v>0.1215</v>
      </c>
      <c r="F369" s="14">
        <f t="shared" ca="1" si="149"/>
        <v>1.00045513</v>
      </c>
      <c r="G369" s="14">
        <f ca="1">(TRUNC(PRODUCT($F$12:$F368),16))</f>
        <v>1.1954619617100299</v>
      </c>
      <c r="H369" s="14">
        <f t="shared" ca="1" si="150"/>
        <v>1.12663375643498</v>
      </c>
      <c r="I369" s="14">
        <f t="shared" ca="1" si="151"/>
        <v>1.06109191</v>
      </c>
      <c r="J369" s="13">
        <f t="shared" si="146"/>
        <v>2.5000000000000001E-2</v>
      </c>
      <c r="K369" s="29">
        <f t="shared" si="152"/>
        <v>45078</v>
      </c>
      <c r="L369" s="2">
        <f t="shared" si="153"/>
        <v>121</v>
      </c>
      <c r="M369" s="17">
        <f t="shared" si="154"/>
        <v>121</v>
      </c>
      <c r="N369" s="12">
        <f t="shared" si="155"/>
        <v>1.0119269390000001</v>
      </c>
      <c r="O369" s="12">
        <f t="shared" ca="1" si="156"/>
        <v>1.073747488</v>
      </c>
      <c r="P369" s="17">
        <f t="shared" si="157"/>
        <v>0</v>
      </c>
      <c r="Q369" s="14">
        <f t="shared" ca="1" si="142"/>
        <v>73.747488000000004</v>
      </c>
      <c r="R369" s="20">
        <f t="shared" si="143"/>
        <v>0</v>
      </c>
      <c r="S369" s="14">
        <f t="shared" si="158"/>
        <v>0</v>
      </c>
      <c r="T369" s="4">
        <f t="shared" si="159"/>
        <v>0</v>
      </c>
      <c r="U369" s="29">
        <f t="shared" si="160"/>
        <v>0</v>
      </c>
      <c r="V369" s="3"/>
      <c r="W369" s="3"/>
      <c r="X369" s="140">
        <f>[2]Plan1!$A439</f>
        <v>49796</v>
      </c>
      <c r="Y369" s="132" t="str">
        <f>[2]Plan1!$C439</f>
        <v>Dia do Trabalho</v>
      </c>
      <c r="Z369" s="12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44"/>
        <v>45257</v>
      </c>
      <c r="B370" s="116">
        <f t="shared" ca="1" si="147"/>
        <v>1074.3414439999999</v>
      </c>
      <c r="C370" s="14">
        <f t="shared" si="148"/>
        <v>1000</v>
      </c>
      <c r="D370" s="95">
        <f t="shared" si="145"/>
        <v>45251</v>
      </c>
      <c r="E370" s="93">
        <f ca="1">IF(D370&lt;$B$1,VLOOKUP(D370,[1]DI!$A$4:$B$15000,2,FALSE),0)</f>
        <v>0.1215</v>
      </c>
      <c r="F370" s="14">
        <f t="shared" ca="1" si="149"/>
        <v>1.00045513</v>
      </c>
      <c r="G370" s="14">
        <f ca="1">(TRUNC(PRODUCT($F$12:$F369),16))</f>
        <v>1.1960060523126601</v>
      </c>
      <c r="H370" s="14">
        <f t="shared" ca="1" si="150"/>
        <v>1.12663375643498</v>
      </c>
      <c r="I370" s="14">
        <f t="shared" ca="1" si="151"/>
        <v>1.06157484</v>
      </c>
      <c r="J370" s="13">
        <f t="shared" si="146"/>
        <v>2.5000000000000001E-2</v>
      </c>
      <c r="K370" s="29">
        <f t="shared" si="152"/>
        <v>45078</v>
      </c>
      <c r="L370" s="2">
        <f t="shared" si="153"/>
        <v>122</v>
      </c>
      <c r="M370" s="17">
        <f t="shared" si="154"/>
        <v>122</v>
      </c>
      <c r="N370" s="12">
        <f t="shared" si="155"/>
        <v>1.0120260990000001</v>
      </c>
      <c r="O370" s="12">
        <f t="shared" ca="1" si="156"/>
        <v>1.0743414440000001</v>
      </c>
      <c r="P370" s="17">
        <f t="shared" si="157"/>
        <v>0</v>
      </c>
      <c r="Q370" s="14">
        <f t="shared" ca="1" si="142"/>
        <v>74.341443999999996</v>
      </c>
      <c r="R370" s="20">
        <f t="shared" si="143"/>
        <v>0</v>
      </c>
      <c r="S370" s="14">
        <f t="shared" si="158"/>
        <v>0</v>
      </c>
      <c r="T370" s="4">
        <f t="shared" si="159"/>
        <v>0</v>
      </c>
      <c r="U370" s="29">
        <f t="shared" si="160"/>
        <v>0</v>
      </c>
      <c r="V370" s="3"/>
      <c r="W370" s="3"/>
      <c r="X370" s="140">
        <f>[2]Plan1!$A440</f>
        <v>49838</v>
      </c>
      <c r="Y370" s="132" t="str">
        <f>[2]Plan1!$C440</f>
        <v>Corpus Christi</v>
      </c>
      <c r="Z370" s="12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44"/>
        <v>45258</v>
      </c>
      <c r="B371" s="116">
        <f t="shared" ca="1" si="147"/>
        <v>1074.935739</v>
      </c>
      <c r="C371" s="14">
        <f t="shared" si="148"/>
        <v>1000</v>
      </c>
      <c r="D371" s="95">
        <f t="shared" si="145"/>
        <v>45252</v>
      </c>
      <c r="E371" s="93">
        <f ca="1">IF(D371&lt;$B$1,VLOOKUP(D371,[1]DI!$A$4:$B$15000,2,FALSE),0)</f>
        <v>0.1215</v>
      </c>
      <c r="F371" s="14">
        <f t="shared" ca="1" si="149"/>
        <v>1.00045513</v>
      </c>
      <c r="G371" s="14">
        <f ca="1">(TRUNC(PRODUCT($F$12:$F370),16))</f>
        <v>1.1965503905472501</v>
      </c>
      <c r="H371" s="14">
        <f t="shared" ca="1" si="150"/>
        <v>1.12663375643498</v>
      </c>
      <c r="I371" s="14">
        <f t="shared" ca="1" si="151"/>
        <v>1.0620579999999999</v>
      </c>
      <c r="J371" s="13">
        <f t="shared" si="146"/>
        <v>2.5000000000000001E-2</v>
      </c>
      <c r="K371" s="29">
        <f t="shared" si="152"/>
        <v>45078</v>
      </c>
      <c r="L371" s="2">
        <f t="shared" si="153"/>
        <v>123</v>
      </c>
      <c r="M371" s="17">
        <f t="shared" si="154"/>
        <v>123</v>
      </c>
      <c r="N371" s="12">
        <f t="shared" si="155"/>
        <v>1.012125269</v>
      </c>
      <c r="O371" s="12">
        <f t="shared" ca="1" si="156"/>
        <v>1.0749357390000001</v>
      </c>
      <c r="P371" s="17">
        <f t="shared" si="157"/>
        <v>0</v>
      </c>
      <c r="Q371" s="14">
        <f t="shared" ca="1" si="142"/>
        <v>74.935738999999998</v>
      </c>
      <c r="R371" s="20">
        <f t="shared" si="143"/>
        <v>0</v>
      </c>
      <c r="S371" s="14">
        <f t="shared" si="158"/>
        <v>0</v>
      </c>
      <c r="T371" s="4">
        <f t="shared" si="159"/>
        <v>0</v>
      </c>
      <c r="U371" s="29">
        <f t="shared" si="160"/>
        <v>0</v>
      </c>
      <c r="V371" s="3"/>
      <c r="W371" s="3"/>
      <c r="X371" s="140">
        <f>[2]Plan1!$A441</f>
        <v>49925</v>
      </c>
      <c r="Y371" s="132" t="str">
        <f>[2]Plan1!$C441</f>
        <v>Independência do Brasil</v>
      </c>
      <c r="Z371" s="12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44"/>
        <v>45259</v>
      </c>
      <c r="B372" s="116">
        <f t="shared" ca="1" si="147"/>
        <v>1075.5303519900001</v>
      </c>
      <c r="C372" s="14">
        <f t="shared" si="148"/>
        <v>1000</v>
      </c>
      <c r="D372" s="95">
        <f t="shared" si="145"/>
        <v>45253</v>
      </c>
      <c r="E372" s="93">
        <f ca="1">IF(D372&lt;$B$1,VLOOKUP(D372,[1]DI!$A$4:$B$15000,2,FALSE),0)</f>
        <v>0.1215</v>
      </c>
      <c r="F372" s="14">
        <f t="shared" ca="1" si="149"/>
        <v>1.00045513</v>
      </c>
      <c r="G372" s="14">
        <f ca="1">(TRUNC(PRODUCT($F$12:$F371),16))</f>
        <v>1.1970949765265</v>
      </c>
      <c r="H372" s="14">
        <f t="shared" ca="1" si="150"/>
        <v>1.12663375643498</v>
      </c>
      <c r="I372" s="14">
        <f t="shared" ca="1" si="151"/>
        <v>1.0625413699999999</v>
      </c>
      <c r="J372" s="13">
        <f t="shared" si="146"/>
        <v>2.5000000000000001E-2</v>
      </c>
      <c r="K372" s="29">
        <f t="shared" si="152"/>
        <v>45078</v>
      </c>
      <c r="L372" s="2">
        <f t="shared" si="153"/>
        <v>124</v>
      </c>
      <c r="M372" s="17">
        <f t="shared" si="154"/>
        <v>124</v>
      </c>
      <c r="N372" s="12">
        <f t="shared" si="155"/>
        <v>1.012224448</v>
      </c>
      <c r="O372" s="12">
        <f t="shared" ca="1" si="156"/>
        <v>1.0755303519999999</v>
      </c>
      <c r="P372" s="17">
        <f t="shared" si="157"/>
        <v>0</v>
      </c>
      <c r="Q372" s="14">
        <f t="shared" ca="1" si="142"/>
        <v>75.53035199</v>
      </c>
      <c r="R372" s="20">
        <f t="shared" si="143"/>
        <v>0</v>
      </c>
      <c r="S372" s="14">
        <f t="shared" si="158"/>
        <v>0</v>
      </c>
      <c r="T372" s="4">
        <f t="shared" si="159"/>
        <v>0</v>
      </c>
      <c r="U372" s="29">
        <f t="shared" si="160"/>
        <v>0</v>
      </c>
      <c r="V372" s="3"/>
      <c r="W372" s="3"/>
      <c r="X372" s="140">
        <f>[2]Plan1!$A442</f>
        <v>49960</v>
      </c>
      <c r="Y372" s="132" t="str">
        <f>[2]Plan1!$C442</f>
        <v>Nossa Sr.a Aparecida - Padroeira do Brasil</v>
      </c>
      <c r="Z372" s="12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44"/>
        <v>45260</v>
      </c>
      <c r="B373" s="116">
        <f t="shared" ca="1" si="147"/>
        <v>1076.1253049899999</v>
      </c>
      <c r="C373" s="14">
        <f t="shared" si="148"/>
        <v>1000</v>
      </c>
      <c r="D373" s="95">
        <f t="shared" si="145"/>
        <v>45254</v>
      </c>
      <c r="E373" s="93">
        <f ca="1">IF(D373&lt;$B$1,VLOOKUP(D373,[1]DI!$A$4:$B$15000,2,FALSE),0)</f>
        <v>0.1215</v>
      </c>
      <c r="F373" s="14">
        <f t="shared" ca="1" si="149"/>
        <v>1.00045513</v>
      </c>
      <c r="G373" s="14">
        <f ca="1">(TRUNC(PRODUCT($F$12:$F372),16))</f>
        <v>1.19763981036317</v>
      </c>
      <c r="H373" s="14">
        <f t="shared" ca="1" si="150"/>
        <v>1.12663375643498</v>
      </c>
      <c r="I373" s="14">
        <f t="shared" ca="1" si="151"/>
        <v>1.0630249700000001</v>
      </c>
      <c r="J373" s="13">
        <f t="shared" si="146"/>
        <v>2.5000000000000001E-2</v>
      </c>
      <c r="K373" s="29">
        <f t="shared" si="152"/>
        <v>45078</v>
      </c>
      <c r="L373" s="2">
        <f t="shared" si="153"/>
        <v>125</v>
      </c>
      <c r="M373" s="17">
        <f t="shared" si="154"/>
        <v>125</v>
      </c>
      <c r="N373" s="12">
        <f t="shared" si="155"/>
        <v>1.012323638</v>
      </c>
      <c r="O373" s="12">
        <f t="shared" ca="1" si="156"/>
        <v>1.0761253049999999</v>
      </c>
      <c r="P373" s="17">
        <f t="shared" si="157"/>
        <v>0</v>
      </c>
      <c r="Q373" s="14">
        <f t="shared" ca="1" si="142"/>
        <v>76.125304990000004</v>
      </c>
      <c r="R373" s="20">
        <f t="shared" si="143"/>
        <v>0</v>
      </c>
      <c r="S373" s="14">
        <f t="shared" si="158"/>
        <v>0</v>
      </c>
      <c r="T373" s="4">
        <f t="shared" si="159"/>
        <v>0</v>
      </c>
      <c r="U373" s="29">
        <f t="shared" si="160"/>
        <v>0</v>
      </c>
      <c r="V373" s="3"/>
      <c r="W373" s="3"/>
      <c r="X373" s="140">
        <f>[2]Plan1!$A443</f>
        <v>49981</v>
      </c>
      <c r="Y373" s="132" t="str">
        <f>[2]Plan1!$C443</f>
        <v>Finados</v>
      </c>
      <c r="Z373" s="12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44"/>
        <v>45261</v>
      </c>
      <c r="B374" s="116">
        <f t="shared" ca="1" si="147"/>
        <v>1076.7205759999999</v>
      </c>
      <c r="C374" s="14">
        <f t="shared" si="148"/>
        <v>1000</v>
      </c>
      <c r="D374" s="95">
        <f t="shared" si="145"/>
        <v>45257</v>
      </c>
      <c r="E374" s="93">
        <f ca="1">IF(D374&lt;$B$1,VLOOKUP(D374,[1]DI!$A$4:$B$15000,2,FALSE),0)</f>
        <v>0.1215</v>
      </c>
      <c r="F374" s="14">
        <f t="shared" ca="1" si="149"/>
        <v>1.00045513</v>
      </c>
      <c r="G374" s="14">
        <f ca="1">(TRUNC(PRODUCT($F$12:$F373),16))</f>
        <v>1.19818489217006</v>
      </c>
      <c r="H374" s="14">
        <f t="shared" ca="1" si="150"/>
        <v>1.12663375643498</v>
      </c>
      <c r="I374" s="14">
        <f t="shared" ca="1" si="151"/>
        <v>1.06350878</v>
      </c>
      <c r="J374" s="13">
        <f t="shared" si="146"/>
        <v>2.5000000000000001E-2</v>
      </c>
      <c r="K374" s="29">
        <f t="shared" si="152"/>
        <v>45078</v>
      </c>
      <c r="L374" s="2">
        <f t="shared" si="153"/>
        <v>126</v>
      </c>
      <c r="M374" s="17">
        <f t="shared" si="154"/>
        <v>126</v>
      </c>
      <c r="N374" s="12">
        <f t="shared" si="155"/>
        <v>1.0124228369999999</v>
      </c>
      <c r="O374" s="12">
        <f t="shared" ca="1" si="156"/>
        <v>1.076720576</v>
      </c>
      <c r="P374" s="17">
        <f t="shared" si="157"/>
        <v>0</v>
      </c>
      <c r="Q374" s="14">
        <f t="shared" ca="1" si="142"/>
        <v>76.720575999999994</v>
      </c>
      <c r="R374" s="20">
        <f t="shared" si="143"/>
        <v>0</v>
      </c>
      <c r="S374" s="14">
        <f t="shared" si="158"/>
        <v>0</v>
      </c>
      <c r="T374" s="4">
        <f t="shared" si="159"/>
        <v>0</v>
      </c>
      <c r="U374" s="29">
        <f t="shared" si="160"/>
        <v>0</v>
      </c>
      <c r="V374" s="3"/>
      <c r="W374" s="3"/>
      <c r="X374" s="140">
        <f>[2]Plan1!$A444</f>
        <v>49994</v>
      </c>
      <c r="Y374" s="132" t="str">
        <f>[2]Plan1!$C444</f>
        <v>Proclamação da República</v>
      </c>
      <c r="Z374" s="12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44"/>
        <v>45264</v>
      </c>
      <c r="B375" s="116">
        <f t="shared" ca="1" si="147"/>
        <v>1077.316186</v>
      </c>
      <c r="C375" s="14">
        <f t="shared" si="148"/>
        <v>1000</v>
      </c>
      <c r="D375" s="95">
        <f t="shared" si="145"/>
        <v>45258</v>
      </c>
      <c r="E375" s="93">
        <f ca="1">IF(D375&lt;$B$1,VLOOKUP(D375,[1]DI!$A$4:$B$15000,2,FALSE),0)</f>
        <v>0.1215</v>
      </c>
      <c r="F375" s="14">
        <f t="shared" ca="1" si="149"/>
        <v>1.00045513</v>
      </c>
      <c r="G375" s="14">
        <f ca="1">(TRUNC(PRODUCT($F$12:$F374),16))</f>
        <v>1.19873022206003</v>
      </c>
      <c r="H375" s="14">
        <f t="shared" ca="1" si="150"/>
        <v>1.12663375643498</v>
      </c>
      <c r="I375" s="14">
        <f t="shared" ca="1" si="151"/>
        <v>1.06399282</v>
      </c>
      <c r="J375" s="13">
        <f t="shared" si="146"/>
        <v>2.5000000000000001E-2</v>
      </c>
      <c r="K375" s="29">
        <f t="shared" si="152"/>
        <v>45078</v>
      </c>
      <c r="L375" s="2">
        <f t="shared" si="153"/>
        <v>127</v>
      </c>
      <c r="M375" s="17">
        <f t="shared" si="154"/>
        <v>127</v>
      </c>
      <c r="N375" s="12">
        <f t="shared" si="155"/>
        <v>1.0125220450000001</v>
      </c>
      <c r="O375" s="12">
        <f t="shared" ca="1" si="156"/>
        <v>1.077316186</v>
      </c>
      <c r="P375" s="17">
        <f t="shared" si="157"/>
        <v>0</v>
      </c>
      <c r="Q375" s="14">
        <f t="shared" ca="1" si="142"/>
        <v>77.316186000000002</v>
      </c>
      <c r="R375" s="20">
        <f t="shared" si="143"/>
        <v>0</v>
      </c>
      <c r="S375" s="14">
        <f t="shared" si="158"/>
        <v>0</v>
      </c>
      <c r="T375" s="4">
        <f t="shared" si="159"/>
        <v>0</v>
      </c>
      <c r="U375" s="29">
        <f t="shared" si="160"/>
        <v>0</v>
      </c>
      <c r="V375" s="3"/>
      <c r="W375" s="3"/>
      <c r="X375" s="140">
        <f>[2]Plan1!$A445</f>
        <v>49999</v>
      </c>
      <c r="Y375" s="132" t="str">
        <f>[2]Plan1!$C445</f>
        <v>Dia Nacional de Zumbi e da Consciência Negra</v>
      </c>
      <c r="Z375" s="12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44"/>
        <v>45265</v>
      </c>
      <c r="B376" s="116">
        <f t="shared" ca="1" si="147"/>
        <v>1077.912116</v>
      </c>
      <c r="C376" s="14">
        <f t="shared" si="148"/>
        <v>1000</v>
      </c>
      <c r="D376" s="95">
        <f t="shared" si="145"/>
        <v>45259</v>
      </c>
      <c r="E376" s="93">
        <f ca="1">IF(D376&lt;$B$1,VLOOKUP(D376,[1]DI!$A$4:$B$15000,2,FALSE),0)</f>
        <v>0.1215</v>
      </c>
      <c r="F376" s="14">
        <f t="shared" ca="1" si="149"/>
        <v>1.00045513</v>
      </c>
      <c r="G376" s="14">
        <f ca="1">(TRUNC(PRODUCT($F$12:$F375),16))</f>
        <v>1.199275800146</v>
      </c>
      <c r="H376" s="14">
        <f t="shared" ca="1" si="150"/>
        <v>1.12663375643498</v>
      </c>
      <c r="I376" s="14">
        <f t="shared" ca="1" si="151"/>
        <v>1.0644770699999999</v>
      </c>
      <c r="J376" s="13">
        <f t="shared" si="146"/>
        <v>2.5000000000000001E-2</v>
      </c>
      <c r="K376" s="29">
        <f t="shared" si="152"/>
        <v>45078</v>
      </c>
      <c r="L376" s="2">
        <f t="shared" si="153"/>
        <v>128</v>
      </c>
      <c r="M376" s="17">
        <f t="shared" si="154"/>
        <v>128</v>
      </c>
      <c r="N376" s="12">
        <f t="shared" si="155"/>
        <v>1.0126212640000001</v>
      </c>
      <c r="O376" s="12">
        <f t="shared" ca="1" si="156"/>
        <v>1.077912116</v>
      </c>
      <c r="P376" s="17">
        <f t="shared" si="157"/>
        <v>0</v>
      </c>
      <c r="Q376" s="14">
        <f t="shared" ca="1" si="142"/>
        <v>77.912115999999997</v>
      </c>
      <c r="R376" s="20">
        <f t="shared" si="143"/>
        <v>0</v>
      </c>
      <c r="S376" s="14">
        <f t="shared" si="158"/>
        <v>0</v>
      </c>
      <c r="T376" s="4">
        <f t="shared" si="159"/>
        <v>0</v>
      </c>
      <c r="U376" s="29">
        <f t="shared" si="160"/>
        <v>0</v>
      </c>
      <c r="V376" s="3"/>
      <c r="W376" s="3"/>
      <c r="X376" s="140">
        <f>[2]Plan1!$A446</f>
        <v>50034</v>
      </c>
      <c r="Y376" s="132" t="str">
        <f>[2]Plan1!$C446</f>
        <v>Natal</v>
      </c>
      <c r="Z376" s="12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44"/>
        <v>45266</v>
      </c>
      <c r="B377" s="116">
        <f t="shared" ca="1" si="147"/>
        <v>1078.50838499</v>
      </c>
      <c r="C377" s="14">
        <f t="shared" si="148"/>
        <v>1000</v>
      </c>
      <c r="D377" s="95">
        <f t="shared" si="145"/>
        <v>45260</v>
      </c>
      <c r="E377" s="93">
        <f ca="1">IF(D377&lt;$B$1,VLOOKUP(D377,[1]DI!$A$4:$B$15000,2,FALSE),0)</f>
        <v>0.1215</v>
      </c>
      <c r="F377" s="14">
        <f t="shared" ca="1" si="149"/>
        <v>1.00045513</v>
      </c>
      <c r="G377" s="14">
        <f ca="1">(TRUNC(PRODUCT($F$12:$F376),16))</f>
        <v>1.1998216265409201</v>
      </c>
      <c r="H377" s="14">
        <f t="shared" ca="1" si="150"/>
        <v>1.12663375643498</v>
      </c>
      <c r="I377" s="14">
        <f t="shared" ca="1" si="151"/>
        <v>1.06496155</v>
      </c>
      <c r="J377" s="13">
        <f t="shared" si="146"/>
        <v>2.5000000000000001E-2</v>
      </c>
      <c r="K377" s="29">
        <f t="shared" si="152"/>
        <v>45078</v>
      </c>
      <c r="L377" s="2">
        <f t="shared" si="153"/>
        <v>129</v>
      </c>
      <c r="M377" s="17">
        <f t="shared" si="154"/>
        <v>129</v>
      </c>
      <c r="N377" s="12">
        <f t="shared" si="155"/>
        <v>1.0127204919999999</v>
      </c>
      <c r="O377" s="12">
        <f t="shared" ca="1" si="156"/>
        <v>1.0785083849999999</v>
      </c>
      <c r="P377" s="17">
        <f t="shared" si="157"/>
        <v>0</v>
      </c>
      <c r="Q377" s="14">
        <f t="shared" ca="1" si="142"/>
        <v>78.508384989999996</v>
      </c>
      <c r="R377" s="20">
        <f t="shared" si="143"/>
        <v>0</v>
      </c>
      <c r="S377" s="14">
        <f t="shared" si="158"/>
        <v>0</v>
      </c>
      <c r="T377" s="4">
        <f t="shared" si="159"/>
        <v>0</v>
      </c>
      <c r="U377" s="29">
        <f t="shared" si="160"/>
        <v>0</v>
      </c>
      <c r="V377" s="3"/>
      <c r="W377" s="21"/>
      <c r="X377" s="140">
        <f>[2]Plan1!$A447</f>
        <v>50041</v>
      </c>
      <c r="Y377" s="132" t="str">
        <f>[2]Plan1!$C447</f>
        <v>Confraternização Universal</v>
      </c>
      <c r="Z377" s="123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44"/>
        <v>45267</v>
      </c>
      <c r="B378" s="116">
        <f t="shared" ca="1" si="147"/>
        <v>1079.104973</v>
      </c>
      <c r="C378" s="14">
        <f t="shared" si="148"/>
        <v>1000</v>
      </c>
      <c r="D378" s="95">
        <f t="shared" si="145"/>
        <v>45261</v>
      </c>
      <c r="E378" s="93">
        <f ca="1">IF(D378&lt;$B$1,VLOOKUP(D378,[1]DI!$A$4:$B$15000,2,FALSE),0)</f>
        <v>0.1215</v>
      </c>
      <c r="F378" s="14">
        <f t="shared" ca="1" si="149"/>
        <v>1.00045513</v>
      </c>
      <c r="G378" s="14">
        <f ca="1">(TRUNC(PRODUCT($F$12:$F377),16))</f>
        <v>1.20036770135781</v>
      </c>
      <c r="H378" s="14">
        <f t="shared" ca="1" si="150"/>
        <v>1.12663375643498</v>
      </c>
      <c r="I378" s="14">
        <f t="shared" ca="1" si="151"/>
        <v>1.06544624</v>
      </c>
      <c r="J378" s="13">
        <f t="shared" si="146"/>
        <v>2.5000000000000001E-2</v>
      </c>
      <c r="K378" s="29">
        <f t="shared" si="152"/>
        <v>45078</v>
      </c>
      <c r="L378" s="2">
        <f t="shared" si="153"/>
        <v>130</v>
      </c>
      <c r="M378" s="17">
        <f t="shared" si="154"/>
        <v>130</v>
      </c>
      <c r="N378" s="12">
        <f t="shared" si="155"/>
        <v>1.0128197299999999</v>
      </c>
      <c r="O378" s="12">
        <f t="shared" ca="1" si="156"/>
        <v>1.079104973</v>
      </c>
      <c r="P378" s="17">
        <f t="shared" si="157"/>
        <v>0</v>
      </c>
      <c r="Q378" s="14">
        <f t="shared" ref="Q378:Q441" ca="1" si="161">TRUNC(((O378-1)*C378),8)</f>
        <v>79.104973000000001</v>
      </c>
      <c r="R378" s="20">
        <f t="shared" si="143"/>
        <v>0</v>
      </c>
      <c r="S378" s="14">
        <f t="shared" si="158"/>
        <v>0</v>
      </c>
      <c r="T378" s="4">
        <f t="shared" si="159"/>
        <v>0</v>
      </c>
      <c r="U378" s="29">
        <f t="shared" si="160"/>
        <v>0</v>
      </c>
      <c r="V378" s="3"/>
      <c r="W378" s="21"/>
      <c r="X378" s="140">
        <f>[2]Plan1!$A448</f>
        <v>50087</v>
      </c>
      <c r="Y378" s="132" t="str">
        <f>[2]Plan1!$C448</f>
        <v>Carnaval</v>
      </c>
      <c r="Z378" s="123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44"/>
        <v>45268</v>
      </c>
      <c r="B379" s="116">
        <f t="shared" ca="1" si="147"/>
        <v>1079.7019</v>
      </c>
      <c r="C379" s="14">
        <f t="shared" si="148"/>
        <v>1000</v>
      </c>
      <c r="D379" s="95">
        <f t="shared" si="145"/>
        <v>45264</v>
      </c>
      <c r="E379" s="93">
        <f ca="1">IF(D379&lt;$B$1,VLOOKUP(D379,[1]DI!$A$4:$B$15000,2,FALSE),0)</f>
        <v>0.1215</v>
      </c>
      <c r="F379" s="14">
        <f t="shared" ca="1" si="149"/>
        <v>1.00045513</v>
      </c>
      <c r="G379" s="14">
        <f ca="1">(TRUNC(PRODUCT($F$12:$F378),16))</f>
        <v>1.2009140247097201</v>
      </c>
      <c r="H379" s="14">
        <f t="shared" ca="1" si="150"/>
        <v>1.12663375643498</v>
      </c>
      <c r="I379" s="14">
        <f t="shared" ca="1" si="151"/>
        <v>1.0659311600000001</v>
      </c>
      <c r="J379" s="13">
        <f t="shared" si="146"/>
        <v>2.5000000000000001E-2</v>
      </c>
      <c r="K379" s="29">
        <f t="shared" si="152"/>
        <v>45078</v>
      </c>
      <c r="L379" s="2">
        <f t="shared" si="153"/>
        <v>131</v>
      </c>
      <c r="M379" s="17">
        <f t="shared" si="154"/>
        <v>131</v>
      </c>
      <c r="N379" s="12">
        <f t="shared" si="155"/>
        <v>1.012918977</v>
      </c>
      <c r="O379" s="12">
        <f t="shared" ca="1" si="156"/>
        <v>1.0797019000000001</v>
      </c>
      <c r="P379" s="17">
        <f t="shared" si="157"/>
        <v>0</v>
      </c>
      <c r="Q379" s="14">
        <f t="shared" ca="1" si="161"/>
        <v>79.701899999999995</v>
      </c>
      <c r="R379" s="20">
        <f t="shared" si="143"/>
        <v>0</v>
      </c>
      <c r="S379" s="14">
        <f t="shared" si="158"/>
        <v>0</v>
      </c>
      <c r="T379" s="4">
        <f t="shared" si="159"/>
        <v>0</v>
      </c>
      <c r="U379" s="29">
        <f t="shared" si="160"/>
        <v>0</v>
      </c>
      <c r="V379" s="3"/>
      <c r="W379" s="3"/>
      <c r="X379" s="140">
        <f>[2]Plan1!$A449</f>
        <v>50088</v>
      </c>
      <c r="Y379" s="132" t="str">
        <f>[2]Plan1!$C449</f>
        <v>Carnaval</v>
      </c>
      <c r="Z379" s="12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44"/>
        <v>45271</v>
      </c>
      <c r="B380" s="116">
        <f t="shared" ca="1" si="147"/>
        <v>1080.299158</v>
      </c>
      <c r="C380" s="14">
        <f t="shared" si="148"/>
        <v>1000</v>
      </c>
      <c r="D380" s="95">
        <f t="shared" si="145"/>
        <v>45265</v>
      </c>
      <c r="E380" s="93">
        <f ca="1">IF(D380&lt;$B$1,VLOOKUP(D380,[1]DI!$A$4:$B$15000,2,FALSE),0)</f>
        <v>0.1215</v>
      </c>
      <c r="F380" s="14">
        <f t="shared" ca="1" si="149"/>
        <v>1.00045513</v>
      </c>
      <c r="G380" s="14">
        <f ca="1">(TRUNC(PRODUCT($F$12:$F379),16))</f>
        <v>1.20146059670979</v>
      </c>
      <c r="H380" s="14">
        <f t="shared" ca="1" si="150"/>
        <v>1.12663375643498</v>
      </c>
      <c r="I380" s="14">
        <f t="shared" ca="1" si="151"/>
        <v>1.0664163</v>
      </c>
      <c r="J380" s="13">
        <f t="shared" si="146"/>
        <v>2.5000000000000001E-2</v>
      </c>
      <c r="K380" s="29">
        <f t="shared" si="152"/>
        <v>45078</v>
      </c>
      <c r="L380" s="2">
        <f t="shared" si="153"/>
        <v>132</v>
      </c>
      <c r="M380" s="17">
        <f t="shared" si="154"/>
        <v>132</v>
      </c>
      <c r="N380" s="12">
        <f t="shared" si="155"/>
        <v>1.0130182350000001</v>
      </c>
      <c r="O380" s="12">
        <f t="shared" ca="1" si="156"/>
        <v>1.0802991580000001</v>
      </c>
      <c r="P380" s="17">
        <f t="shared" si="157"/>
        <v>0</v>
      </c>
      <c r="Q380" s="14">
        <f t="shared" ca="1" si="161"/>
        <v>80.299158000000006</v>
      </c>
      <c r="R380" s="20">
        <f t="shared" si="143"/>
        <v>0</v>
      </c>
      <c r="S380" s="14">
        <f t="shared" si="158"/>
        <v>0</v>
      </c>
      <c r="T380" s="4">
        <f t="shared" si="159"/>
        <v>0</v>
      </c>
      <c r="U380" s="29">
        <f t="shared" si="160"/>
        <v>0</v>
      </c>
      <c r="V380" s="3"/>
      <c r="W380" s="3"/>
      <c r="X380" s="140">
        <f>[2]Plan1!$A450</f>
        <v>50133</v>
      </c>
      <c r="Y380" s="132" t="str">
        <f>[2]Plan1!$C450</f>
        <v>Paixão de Cristo</v>
      </c>
      <c r="Z380" s="12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44"/>
        <v>45272</v>
      </c>
      <c r="B381" s="116">
        <f t="shared" ca="1" si="147"/>
        <v>1080.896735</v>
      </c>
      <c r="C381" s="14">
        <f t="shared" si="148"/>
        <v>1000</v>
      </c>
      <c r="D381" s="95">
        <f t="shared" si="145"/>
        <v>45266</v>
      </c>
      <c r="E381" s="93">
        <f ca="1">IF(D381&lt;$B$1,VLOOKUP(D381,[1]DI!$A$4:$B$15000,2,FALSE),0)</f>
        <v>0.1215</v>
      </c>
      <c r="F381" s="14">
        <f t="shared" ca="1" si="149"/>
        <v>1.00045513</v>
      </c>
      <c r="G381" s="14">
        <f ca="1">(TRUNC(PRODUCT($F$12:$F380),16))</f>
        <v>1.2020074174711699</v>
      </c>
      <c r="H381" s="14">
        <f t="shared" ca="1" si="150"/>
        <v>1.12663375643498</v>
      </c>
      <c r="I381" s="14">
        <f t="shared" ca="1" si="151"/>
        <v>1.0669016499999999</v>
      </c>
      <c r="J381" s="13">
        <f t="shared" si="146"/>
        <v>2.5000000000000001E-2</v>
      </c>
      <c r="K381" s="29">
        <f t="shared" si="152"/>
        <v>45078</v>
      </c>
      <c r="L381" s="2">
        <f t="shared" si="153"/>
        <v>133</v>
      </c>
      <c r="M381" s="17">
        <f t="shared" si="154"/>
        <v>133</v>
      </c>
      <c r="N381" s="12">
        <f t="shared" si="155"/>
        <v>1.0131175020000001</v>
      </c>
      <c r="O381" s="12">
        <f t="shared" ca="1" si="156"/>
        <v>1.0808967350000001</v>
      </c>
      <c r="P381" s="17">
        <f t="shared" si="157"/>
        <v>0</v>
      </c>
      <c r="Q381" s="14">
        <f t="shared" ca="1" si="161"/>
        <v>80.896735000000007</v>
      </c>
      <c r="R381" s="20">
        <f t="shared" si="143"/>
        <v>0</v>
      </c>
      <c r="S381" s="14">
        <f t="shared" si="158"/>
        <v>0</v>
      </c>
      <c r="T381" s="4">
        <f t="shared" si="159"/>
        <v>0</v>
      </c>
      <c r="U381" s="29">
        <f t="shared" si="160"/>
        <v>0</v>
      </c>
      <c r="V381" s="3"/>
      <c r="W381" s="3"/>
      <c r="X381" s="140">
        <f>[2]Plan1!$A451</f>
        <v>50151</v>
      </c>
      <c r="Y381" s="132" t="str">
        <f>[2]Plan1!$C451</f>
        <v>Tiradentes</v>
      </c>
      <c r="Z381" s="12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44"/>
        <v>45273</v>
      </c>
      <c r="B382" s="116">
        <f t="shared" ca="1" si="147"/>
        <v>1081.4946500000001</v>
      </c>
      <c r="C382" s="14">
        <f t="shared" si="148"/>
        <v>1000</v>
      </c>
      <c r="D382" s="95">
        <f t="shared" si="145"/>
        <v>45267</v>
      </c>
      <c r="E382" s="93">
        <f ca="1">IF(D382&lt;$B$1,VLOOKUP(D382,[1]DI!$A$4:$B$15000,2,FALSE),0)</f>
        <v>0.1215</v>
      </c>
      <c r="F382" s="14">
        <f t="shared" ca="1" si="149"/>
        <v>1.00045513</v>
      </c>
      <c r="G382" s="14">
        <f ca="1">(TRUNC(PRODUCT($F$12:$F381),16))</f>
        <v>1.2025544871070799</v>
      </c>
      <c r="H382" s="14">
        <f t="shared" ca="1" si="150"/>
        <v>1.12663375643498</v>
      </c>
      <c r="I382" s="14">
        <f t="shared" ca="1" si="151"/>
        <v>1.06738723</v>
      </c>
      <c r="J382" s="13">
        <f t="shared" si="146"/>
        <v>2.5000000000000001E-2</v>
      </c>
      <c r="K382" s="29">
        <f t="shared" si="152"/>
        <v>45078</v>
      </c>
      <c r="L382" s="2">
        <f t="shared" si="153"/>
        <v>134</v>
      </c>
      <c r="M382" s="17">
        <f t="shared" si="154"/>
        <v>134</v>
      </c>
      <c r="N382" s="12">
        <f t="shared" si="155"/>
        <v>1.0132167780000001</v>
      </c>
      <c r="O382" s="12">
        <f t="shared" ca="1" si="156"/>
        <v>1.08149465</v>
      </c>
      <c r="P382" s="17">
        <f t="shared" si="157"/>
        <v>0</v>
      </c>
      <c r="Q382" s="14">
        <f t="shared" ca="1" si="161"/>
        <v>81.494649999999993</v>
      </c>
      <c r="R382" s="20">
        <f t="shared" si="143"/>
        <v>0</v>
      </c>
      <c r="S382" s="14">
        <f t="shared" si="158"/>
        <v>0</v>
      </c>
      <c r="T382" s="4">
        <f t="shared" si="159"/>
        <v>0</v>
      </c>
      <c r="U382" s="29">
        <f t="shared" si="160"/>
        <v>0</v>
      </c>
      <c r="V382" s="3"/>
      <c r="W382" s="3"/>
      <c r="X382" s="140">
        <f>[2]Plan1!$A452</f>
        <v>50161</v>
      </c>
      <c r="Y382" s="132" t="str">
        <f>[2]Plan1!$C452</f>
        <v>Dia do Trabalho</v>
      </c>
      <c r="Z382" s="12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44"/>
        <v>45274</v>
      </c>
      <c r="B383" s="116">
        <f t="shared" ca="1" si="147"/>
        <v>1082.092897</v>
      </c>
      <c r="C383" s="14">
        <f t="shared" si="148"/>
        <v>1000</v>
      </c>
      <c r="D383" s="95">
        <f t="shared" si="145"/>
        <v>45268</v>
      </c>
      <c r="E383" s="93">
        <f ca="1">IF(D383&lt;$B$1,VLOOKUP(D383,[1]DI!$A$4:$B$15000,2,FALSE),0)</f>
        <v>0.1215</v>
      </c>
      <c r="F383" s="14">
        <f t="shared" ca="1" si="149"/>
        <v>1.00045513</v>
      </c>
      <c r="G383" s="14">
        <f ca="1">(TRUNC(PRODUCT($F$12:$F382),16))</f>
        <v>1.2031018057308001</v>
      </c>
      <c r="H383" s="14">
        <f t="shared" ca="1" si="150"/>
        <v>1.12663375643498</v>
      </c>
      <c r="I383" s="14">
        <f t="shared" ca="1" si="151"/>
        <v>1.0678730299999999</v>
      </c>
      <c r="J383" s="13">
        <f t="shared" si="146"/>
        <v>2.5000000000000001E-2</v>
      </c>
      <c r="K383" s="29">
        <f t="shared" si="152"/>
        <v>45078</v>
      </c>
      <c r="L383" s="2">
        <f t="shared" si="153"/>
        <v>135</v>
      </c>
      <c r="M383" s="17">
        <f t="shared" si="154"/>
        <v>135</v>
      </c>
      <c r="N383" s="12">
        <f t="shared" si="155"/>
        <v>1.0133160649999999</v>
      </c>
      <c r="O383" s="12">
        <f t="shared" ca="1" si="156"/>
        <v>1.0820928970000001</v>
      </c>
      <c r="P383" s="17">
        <f t="shared" si="157"/>
        <v>0</v>
      </c>
      <c r="Q383" s="14">
        <f t="shared" ca="1" si="161"/>
        <v>82.092896999999994</v>
      </c>
      <c r="R383" s="20">
        <f t="shared" si="143"/>
        <v>0</v>
      </c>
      <c r="S383" s="14">
        <f t="shared" si="158"/>
        <v>0</v>
      </c>
      <c r="T383" s="4">
        <f t="shared" si="159"/>
        <v>0</v>
      </c>
      <c r="U383" s="29">
        <f t="shared" si="160"/>
        <v>0</v>
      </c>
      <c r="V383" s="3"/>
      <c r="W383" s="3"/>
      <c r="X383" s="140">
        <f>[2]Plan1!$A453</f>
        <v>50195</v>
      </c>
      <c r="Y383" s="132" t="str">
        <f>[2]Plan1!$C453</f>
        <v>Corpus Christi</v>
      </c>
      <c r="Z383" s="12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44"/>
        <v>45275</v>
      </c>
      <c r="B384" s="116">
        <f t="shared" ca="1" si="147"/>
        <v>1082.691472</v>
      </c>
      <c r="C384" s="14">
        <f t="shared" si="148"/>
        <v>1000</v>
      </c>
      <c r="D384" s="95">
        <f t="shared" si="145"/>
        <v>45271</v>
      </c>
      <c r="E384" s="93">
        <f ca="1">IF(D384&lt;$B$1,VLOOKUP(D384,[1]DI!$A$4:$B$15000,2,FALSE),0)</f>
        <v>0.1215</v>
      </c>
      <c r="F384" s="14">
        <f t="shared" ca="1" si="149"/>
        <v>1.00045513</v>
      </c>
      <c r="G384" s="14">
        <f ca="1">(TRUNC(PRODUCT($F$12:$F383),16))</f>
        <v>1.2036493734556399</v>
      </c>
      <c r="H384" s="14">
        <f t="shared" ca="1" si="150"/>
        <v>1.12663375643498</v>
      </c>
      <c r="I384" s="14">
        <f t="shared" ca="1" si="151"/>
        <v>1.06835905</v>
      </c>
      <c r="J384" s="13">
        <f t="shared" si="146"/>
        <v>2.5000000000000001E-2</v>
      </c>
      <c r="K384" s="29">
        <f t="shared" si="152"/>
        <v>45078</v>
      </c>
      <c r="L384" s="2">
        <f t="shared" si="153"/>
        <v>136</v>
      </c>
      <c r="M384" s="17">
        <f t="shared" si="154"/>
        <v>136</v>
      </c>
      <c r="N384" s="12">
        <f t="shared" si="155"/>
        <v>1.0134153610000001</v>
      </c>
      <c r="O384" s="12">
        <f t="shared" ca="1" si="156"/>
        <v>1.082691472</v>
      </c>
      <c r="P384" s="17">
        <f t="shared" si="157"/>
        <v>0</v>
      </c>
      <c r="Q384" s="14">
        <f t="shared" ca="1" si="161"/>
        <v>82.691472000000005</v>
      </c>
      <c r="R384" s="20">
        <f t="shared" si="143"/>
        <v>0</v>
      </c>
      <c r="S384" s="14">
        <f t="shared" si="158"/>
        <v>0</v>
      </c>
      <c r="T384" s="4">
        <f t="shared" si="159"/>
        <v>0</v>
      </c>
      <c r="U384" s="29">
        <f t="shared" si="160"/>
        <v>0</v>
      </c>
      <c r="V384" s="3"/>
      <c r="W384" s="3"/>
      <c r="X384" s="140">
        <f>[2]Plan1!$A454</f>
        <v>50290</v>
      </c>
      <c r="Y384" s="132" t="str">
        <f>[2]Plan1!$C454</f>
        <v>Independência do Brasil</v>
      </c>
      <c r="Z384" s="12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44"/>
        <v>45278</v>
      </c>
      <c r="B385" s="116">
        <f t="shared" ca="1" si="147"/>
        <v>1083.2903879999999</v>
      </c>
      <c r="C385" s="14">
        <f t="shared" si="148"/>
        <v>1000</v>
      </c>
      <c r="D385" s="95">
        <f t="shared" si="145"/>
        <v>45272</v>
      </c>
      <c r="E385" s="93">
        <f ca="1">IF(D385&lt;$B$1,VLOOKUP(D385,[1]DI!$A$4:$B$15000,2,FALSE),0)</f>
        <v>0.1215</v>
      </c>
      <c r="F385" s="14">
        <f t="shared" ca="1" si="149"/>
        <v>1.00045513</v>
      </c>
      <c r="G385" s="14">
        <f ca="1">(TRUNC(PRODUCT($F$12:$F384),16))</f>
        <v>1.20419719039498</v>
      </c>
      <c r="H385" s="14">
        <f t="shared" ca="1" si="150"/>
        <v>1.12663375643498</v>
      </c>
      <c r="I385" s="14">
        <f t="shared" ca="1" si="151"/>
        <v>1.0688453</v>
      </c>
      <c r="J385" s="13">
        <f t="shared" si="146"/>
        <v>2.5000000000000001E-2</v>
      </c>
      <c r="K385" s="29">
        <f t="shared" si="152"/>
        <v>45078</v>
      </c>
      <c r="L385" s="2">
        <f t="shared" si="153"/>
        <v>137</v>
      </c>
      <c r="M385" s="17">
        <f t="shared" si="154"/>
        <v>137</v>
      </c>
      <c r="N385" s="12">
        <f t="shared" si="155"/>
        <v>1.0135146669999999</v>
      </c>
      <c r="O385" s="12">
        <f t="shared" ca="1" si="156"/>
        <v>1.083290388</v>
      </c>
      <c r="P385" s="17">
        <f t="shared" si="157"/>
        <v>0</v>
      </c>
      <c r="Q385" s="14">
        <f t="shared" ca="1" si="161"/>
        <v>83.290387999999993</v>
      </c>
      <c r="R385" s="20">
        <f t="shared" si="143"/>
        <v>0</v>
      </c>
      <c r="S385" s="14">
        <f t="shared" si="158"/>
        <v>0</v>
      </c>
      <c r="T385" s="4">
        <f t="shared" si="159"/>
        <v>0</v>
      </c>
      <c r="U385" s="29">
        <f t="shared" si="160"/>
        <v>0</v>
      </c>
      <c r="V385" s="3"/>
      <c r="W385" s="3"/>
      <c r="X385" s="140">
        <f>[2]Plan1!$A455</f>
        <v>50325</v>
      </c>
      <c r="Y385" s="132" t="str">
        <f>[2]Plan1!$C455</f>
        <v>Nossa Sr.a Aparecida - Padroeira do Brasil</v>
      </c>
      <c r="Z385" s="12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44"/>
        <v>45279</v>
      </c>
      <c r="B386" s="116">
        <f t="shared" ca="1" si="147"/>
        <v>1083.8896239999999</v>
      </c>
      <c r="C386" s="14">
        <f t="shared" si="148"/>
        <v>1000</v>
      </c>
      <c r="D386" s="95">
        <f t="shared" si="145"/>
        <v>45273</v>
      </c>
      <c r="E386" s="93">
        <f ca="1">IF(D386&lt;$B$1,VLOOKUP(D386,[1]DI!$A$4:$B$15000,2,FALSE),0)</f>
        <v>0.1215</v>
      </c>
      <c r="F386" s="14">
        <f t="shared" ca="1" si="149"/>
        <v>1.00045513</v>
      </c>
      <c r="G386" s="14">
        <f ca="1">(TRUNC(PRODUCT($F$12:$F385),16))</f>
        <v>1.2047452566622501</v>
      </c>
      <c r="H386" s="14">
        <f t="shared" ca="1" si="150"/>
        <v>1.12663375643498</v>
      </c>
      <c r="I386" s="14">
        <f t="shared" ca="1" si="151"/>
        <v>1.0693317600000001</v>
      </c>
      <c r="J386" s="13">
        <f t="shared" si="146"/>
        <v>2.5000000000000001E-2</v>
      </c>
      <c r="K386" s="29">
        <f t="shared" si="152"/>
        <v>45078</v>
      </c>
      <c r="L386" s="2">
        <f t="shared" si="153"/>
        <v>138</v>
      </c>
      <c r="M386" s="17">
        <f t="shared" si="154"/>
        <v>138</v>
      </c>
      <c r="N386" s="12">
        <f t="shared" si="155"/>
        <v>1.0136139829999999</v>
      </c>
      <c r="O386" s="12">
        <f t="shared" ca="1" si="156"/>
        <v>1.083889624</v>
      </c>
      <c r="P386" s="17">
        <f t="shared" si="157"/>
        <v>0</v>
      </c>
      <c r="Q386" s="14">
        <f t="shared" ca="1" si="161"/>
        <v>83.889623999999998</v>
      </c>
      <c r="R386" s="20">
        <f t="shared" si="143"/>
        <v>0</v>
      </c>
      <c r="S386" s="14">
        <f t="shared" si="158"/>
        <v>0</v>
      </c>
      <c r="T386" s="4">
        <f t="shared" si="159"/>
        <v>0</v>
      </c>
      <c r="U386" s="29">
        <f t="shared" si="160"/>
        <v>0</v>
      </c>
      <c r="V386" s="3"/>
      <c r="W386" s="3"/>
      <c r="X386" s="140">
        <f>[2]Plan1!$A456</f>
        <v>50346</v>
      </c>
      <c r="Y386" s="132" t="str">
        <f>[2]Plan1!$C456</f>
        <v>Finados</v>
      </c>
      <c r="Z386" s="12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44"/>
        <v>45280</v>
      </c>
      <c r="B387" s="116">
        <f t="shared" ca="1" si="147"/>
        <v>1084.48919</v>
      </c>
      <c r="C387" s="14">
        <f t="shared" si="148"/>
        <v>1000</v>
      </c>
      <c r="D387" s="95">
        <f t="shared" si="145"/>
        <v>45274</v>
      </c>
      <c r="E387" s="93">
        <f ca="1">IF(D387&lt;$B$1,VLOOKUP(D387,[1]DI!$A$4:$B$15000,2,FALSE),0)</f>
        <v>0.11650000000000001</v>
      </c>
      <c r="F387" s="14">
        <f t="shared" ca="1" si="149"/>
        <v>1.0004373900000001</v>
      </c>
      <c r="G387" s="14">
        <f ca="1">(TRUNC(PRODUCT($F$12:$F386),16))</f>
        <v>1.2052935723709099</v>
      </c>
      <c r="H387" s="14">
        <f t="shared" ca="1" si="150"/>
        <v>1.12663375643498</v>
      </c>
      <c r="I387" s="14">
        <f t="shared" ca="1" si="151"/>
        <v>1.0698184399999999</v>
      </c>
      <c r="J387" s="13">
        <f t="shared" si="146"/>
        <v>2.5000000000000001E-2</v>
      </c>
      <c r="K387" s="29">
        <f t="shared" si="152"/>
        <v>45078</v>
      </c>
      <c r="L387" s="2">
        <f t="shared" si="153"/>
        <v>139</v>
      </c>
      <c r="M387" s="17">
        <f t="shared" si="154"/>
        <v>139</v>
      </c>
      <c r="N387" s="12">
        <f t="shared" si="155"/>
        <v>1.013713308</v>
      </c>
      <c r="O387" s="12">
        <f t="shared" ca="1" si="156"/>
        <v>1.08448919</v>
      </c>
      <c r="P387" s="17">
        <f t="shared" si="157"/>
        <v>0</v>
      </c>
      <c r="Q387" s="14">
        <f t="shared" ca="1" si="161"/>
        <v>84.489189999999994</v>
      </c>
      <c r="R387" s="20">
        <f t="shared" si="143"/>
        <v>0</v>
      </c>
      <c r="S387" s="14">
        <f t="shared" si="158"/>
        <v>0</v>
      </c>
      <c r="T387" s="4">
        <f t="shared" si="159"/>
        <v>0</v>
      </c>
      <c r="U387" s="29">
        <f t="shared" si="160"/>
        <v>0</v>
      </c>
      <c r="V387" s="3"/>
      <c r="W387" s="3"/>
      <c r="X387" s="140">
        <f>[2]Plan1!$A457</f>
        <v>50359</v>
      </c>
      <c r="Y387" s="132" t="str">
        <f>[2]Plan1!$C457</f>
        <v>Proclamação da República</v>
      </c>
      <c r="Z387" s="12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44"/>
        <v>45281</v>
      </c>
      <c r="B388" s="116">
        <f t="shared" ca="1" si="147"/>
        <v>1085.06985399</v>
      </c>
      <c r="C388" s="14">
        <f t="shared" si="148"/>
        <v>1000</v>
      </c>
      <c r="D388" s="95">
        <f t="shared" si="145"/>
        <v>45275</v>
      </c>
      <c r="E388" s="93">
        <f ca="1">IF(D388&lt;$B$1,VLOOKUP(D388,[1]DI!$A$4:$B$15000,2,FALSE),0)</f>
        <v>0.11650000000000001</v>
      </c>
      <c r="F388" s="14">
        <f t="shared" ca="1" si="149"/>
        <v>1.0004373900000001</v>
      </c>
      <c r="G388" s="14">
        <f ca="1">(TRUNC(PRODUCT($F$12:$F387),16))</f>
        <v>1.2058207557265299</v>
      </c>
      <c r="H388" s="14">
        <f t="shared" ca="1" si="150"/>
        <v>1.12663375643498</v>
      </c>
      <c r="I388" s="14">
        <f t="shared" ca="1" si="151"/>
        <v>1.07028637</v>
      </c>
      <c r="J388" s="13">
        <f t="shared" si="146"/>
        <v>2.5000000000000001E-2</v>
      </c>
      <c r="K388" s="29">
        <f t="shared" si="152"/>
        <v>45078</v>
      </c>
      <c r="L388" s="2">
        <f t="shared" si="153"/>
        <v>140</v>
      </c>
      <c r="M388" s="17">
        <f t="shared" si="154"/>
        <v>140</v>
      </c>
      <c r="N388" s="12">
        <f t="shared" si="155"/>
        <v>1.0138126430000001</v>
      </c>
      <c r="O388" s="12">
        <f t="shared" ca="1" si="156"/>
        <v>1.0850698539999999</v>
      </c>
      <c r="P388" s="17">
        <f t="shared" si="157"/>
        <v>0</v>
      </c>
      <c r="Q388" s="14">
        <f t="shared" ca="1" si="161"/>
        <v>85.069853989999999</v>
      </c>
      <c r="R388" s="20">
        <f t="shared" si="143"/>
        <v>0</v>
      </c>
      <c r="S388" s="14">
        <f t="shared" si="158"/>
        <v>0</v>
      </c>
      <c r="T388" s="4">
        <f t="shared" si="159"/>
        <v>0</v>
      </c>
      <c r="U388" s="29">
        <f t="shared" si="160"/>
        <v>0</v>
      </c>
      <c r="V388" s="3"/>
      <c r="W388" s="3"/>
      <c r="X388" s="140">
        <f>[2]Plan1!$A458</f>
        <v>50364</v>
      </c>
      <c r="Y388" s="132" t="str">
        <f>[2]Plan1!$C458</f>
        <v>Dia Nacional de Zumbi e da Consciência Negra</v>
      </c>
      <c r="Z388" s="12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44"/>
        <v>45282</v>
      </c>
      <c r="B389" s="116">
        <f t="shared" ca="1" si="147"/>
        <v>1085.6508240000001</v>
      </c>
      <c r="C389" s="14">
        <f t="shared" si="148"/>
        <v>1000</v>
      </c>
      <c r="D389" s="95">
        <f t="shared" si="145"/>
        <v>45278</v>
      </c>
      <c r="E389" s="93">
        <f ca="1">IF(D389&lt;$B$1,VLOOKUP(D389,[1]DI!$A$4:$B$15000,2,FALSE),0)</f>
        <v>0.11650000000000001</v>
      </c>
      <c r="F389" s="14">
        <f t="shared" ca="1" si="149"/>
        <v>1.0004373900000001</v>
      </c>
      <c r="G389" s="14">
        <f ca="1">(TRUNC(PRODUCT($F$12:$F388),16))</f>
        <v>1.2063481696668801</v>
      </c>
      <c r="H389" s="14">
        <f t="shared" ca="1" si="150"/>
        <v>1.12663375643498</v>
      </c>
      <c r="I389" s="14">
        <f t="shared" ca="1" si="151"/>
        <v>1.0707545000000001</v>
      </c>
      <c r="J389" s="13">
        <f t="shared" si="146"/>
        <v>2.5000000000000001E-2</v>
      </c>
      <c r="K389" s="29">
        <f t="shared" si="152"/>
        <v>45078</v>
      </c>
      <c r="L389" s="2">
        <f t="shared" si="153"/>
        <v>141</v>
      </c>
      <c r="M389" s="17">
        <f t="shared" si="154"/>
        <v>141</v>
      </c>
      <c r="N389" s="12">
        <f t="shared" si="155"/>
        <v>1.013911988</v>
      </c>
      <c r="O389" s="12">
        <f t="shared" ca="1" si="156"/>
        <v>1.085650824</v>
      </c>
      <c r="P389" s="17">
        <f t="shared" si="157"/>
        <v>0</v>
      </c>
      <c r="Q389" s="14">
        <f t="shared" ca="1" si="161"/>
        <v>85.650824</v>
      </c>
      <c r="R389" s="20">
        <f t="shared" si="143"/>
        <v>0</v>
      </c>
      <c r="S389" s="14">
        <f t="shared" si="158"/>
        <v>0</v>
      </c>
      <c r="T389" s="4">
        <f t="shared" si="159"/>
        <v>0</v>
      </c>
      <c r="U389" s="29">
        <f t="shared" si="160"/>
        <v>0</v>
      </c>
      <c r="V389" s="3"/>
      <c r="W389" s="3"/>
      <c r="X389" s="140">
        <f>[2]Plan1!$A459</f>
        <v>50399</v>
      </c>
      <c r="Y389" s="132" t="str">
        <f>[2]Plan1!$C459</f>
        <v>Natal</v>
      </c>
      <c r="Z389" s="12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44"/>
        <v>45286</v>
      </c>
      <c r="B390" s="116">
        <f t="shared" ca="1" si="147"/>
        <v>1086.2321109899999</v>
      </c>
      <c r="C390" s="14">
        <f t="shared" si="148"/>
        <v>1000</v>
      </c>
      <c r="D390" s="95">
        <f t="shared" si="145"/>
        <v>45279</v>
      </c>
      <c r="E390" s="93">
        <f ca="1">IF(D390&lt;$B$1,VLOOKUP(D390,[1]DI!$A$4:$B$15000,2,FALSE),0)</f>
        <v>0.11650000000000001</v>
      </c>
      <c r="F390" s="14">
        <f t="shared" ca="1" si="149"/>
        <v>1.0004373900000001</v>
      </c>
      <c r="G390" s="14">
        <f ca="1">(TRUNC(PRODUCT($F$12:$F389),16))</f>
        <v>1.20687581429281</v>
      </c>
      <c r="H390" s="14">
        <f t="shared" ca="1" si="150"/>
        <v>1.12663375643498</v>
      </c>
      <c r="I390" s="14">
        <f t="shared" ca="1" si="151"/>
        <v>1.0712228399999999</v>
      </c>
      <c r="J390" s="13">
        <f t="shared" si="146"/>
        <v>2.5000000000000001E-2</v>
      </c>
      <c r="K390" s="29">
        <f t="shared" si="152"/>
        <v>45078</v>
      </c>
      <c r="L390" s="2">
        <f t="shared" si="153"/>
        <v>142</v>
      </c>
      <c r="M390" s="17">
        <f t="shared" si="154"/>
        <v>142</v>
      </c>
      <c r="N390" s="12">
        <f t="shared" si="155"/>
        <v>1.014011343</v>
      </c>
      <c r="O390" s="12">
        <f t="shared" ca="1" si="156"/>
        <v>1.0862321109999999</v>
      </c>
      <c r="P390" s="17">
        <f t="shared" si="157"/>
        <v>0</v>
      </c>
      <c r="Q390" s="14">
        <f t="shared" ca="1" si="161"/>
        <v>86.232110989999995</v>
      </c>
      <c r="R390" s="20">
        <f t="shared" si="143"/>
        <v>0</v>
      </c>
      <c r="S390" s="14">
        <f t="shared" si="158"/>
        <v>0</v>
      </c>
      <c r="T390" s="4">
        <f t="shared" si="159"/>
        <v>0</v>
      </c>
      <c r="U390" s="29">
        <f t="shared" si="160"/>
        <v>0</v>
      </c>
      <c r="V390" s="3"/>
      <c r="W390" s="3"/>
      <c r="X390" s="140">
        <f>[2]Plan1!$A460</f>
        <v>50406</v>
      </c>
      <c r="Y390" s="132" t="str">
        <f>[2]Plan1!$C460</f>
        <v>Confraternização Universal</v>
      </c>
      <c r="Z390" s="12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44"/>
        <v>45287</v>
      </c>
      <c r="B391" s="116">
        <f t="shared" ca="1" si="147"/>
        <v>1086.813703</v>
      </c>
      <c r="C391" s="14">
        <f t="shared" si="148"/>
        <v>1000</v>
      </c>
      <c r="D391" s="95">
        <f t="shared" si="145"/>
        <v>45280</v>
      </c>
      <c r="E391" s="93">
        <f ca="1">IF(D391&lt;$B$1,VLOOKUP(D391,[1]DI!$A$4:$B$15000,2,FALSE),0)</f>
        <v>0.11650000000000001</v>
      </c>
      <c r="F391" s="14">
        <f t="shared" ca="1" si="149"/>
        <v>1.0004373900000001</v>
      </c>
      <c r="G391" s="14">
        <f ca="1">(TRUNC(PRODUCT($F$12:$F390),16))</f>
        <v>1.20740368970523</v>
      </c>
      <c r="H391" s="14">
        <f t="shared" ca="1" si="150"/>
        <v>1.12663375643498</v>
      </c>
      <c r="I391" s="14">
        <f t="shared" ca="1" si="151"/>
        <v>1.0716913800000001</v>
      </c>
      <c r="J391" s="13">
        <f t="shared" si="146"/>
        <v>2.5000000000000001E-2</v>
      </c>
      <c r="K391" s="29">
        <f t="shared" si="152"/>
        <v>45078</v>
      </c>
      <c r="L391" s="2">
        <f t="shared" si="153"/>
        <v>143</v>
      </c>
      <c r="M391" s="17">
        <f t="shared" si="154"/>
        <v>143</v>
      </c>
      <c r="N391" s="12">
        <f t="shared" si="155"/>
        <v>1.0141107069999999</v>
      </c>
      <c r="O391" s="12">
        <f t="shared" ca="1" si="156"/>
        <v>1.086813703</v>
      </c>
      <c r="P391" s="17">
        <f t="shared" si="157"/>
        <v>0</v>
      </c>
      <c r="Q391" s="14">
        <f t="shared" ca="1" si="161"/>
        <v>86.813703000000004</v>
      </c>
      <c r="R391" s="20">
        <f t="shared" si="143"/>
        <v>0</v>
      </c>
      <c r="S391" s="14">
        <f t="shared" si="158"/>
        <v>0</v>
      </c>
      <c r="T391" s="4">
        <f t="shared" si="159"/>
        <v>0</v>
      </c>
      <c r="U391" s="29">
        <f t="shared" si="160"/>
        <v>0</v>
      </c>
      <c r="V391" s="3"/>
      <c r="W391" s="3"/>
      <c r="X391" s="140">
        <f>[2]Plan1!$A461</f>
        <v>50472</v>
      </c>
      <c r="Y391" s="132" t="str">
        <f>[2]Plan1!$C461</f>
        <v>Carnaval</v>
      </c>
      <c r="Z391" s="12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44"/>
        <v>45288</v>
      </c>
      <c r="B392" s="116">
        <f t="shared" ca="1" si="147"/>
        <v>1087.3956119899999</v>
      </c>
      <c r="C392" s="14">
        <f t="shared" si="148"/>
        <v>1000</v>
      </c>
      <c r="D392" s="95">
        <f t="shared" si="145"/>
        <v>45281</v>
      </c>
      <c r="E392" s="93">
        <f ca="1">IF(D392&lt;$B$1,VLOOKUP(D392,[1]DI!$A$4:$B$15000,2,FALSE),0)</f>
        <v>0.11650000000000001</v>
      </c>
      <c r="F392" s="14">
        <f t="shared" ca="1" si="149"/>
        <v>1.0004373900000001</v>
      </c>
      <c r="G392" s="14">
        <f ca="1">(TRUNC(PRODUCT($F$12:$F391),16))</f>
        <v>1.2079317960050699</v>
      </c>
      <c r="H392" s="14">
        <f t="shared" ca="1" si="150"/>
        <v>1.12663375643498</v>
      </c>
      <c r="I392" s="14">
        <f t="shared" ca="1" si="151"/>
        <v>1.0721601300000001</v>
      </c>
      <c r="J392" s="13">
        <f t="shared" si="146"/>
        <v>2.5000000000000001E-2</v>
      </c>
      <c r="K392" s="29">
        <f t="shared" si="152"/>
        <v>45078</v>
      </c>
      <c r="L392" s="2">
        <f t="shared" si="153"/>
        <v>144</v>
      </c>
      <c r="M392" s="17">
        <f t="shared" si="154"/>
        <v>144</v>
      </c>
      <c r="N392" s="12">
        <f t="shared" si="155"/>
        <v>1.0142100810000001</v>
      </c>
      <c r="O392" s="12">
        <f t="shared" ca="1" si="156"/>
        <v>1.0873956119999999</v>
      </c>
      <c r="P392" s="17">
        <f t="shared" si="157"/>
        <v>0</v>
      </c>
      <c r="Q392" s="14">
        <f t="shared" ca="1" si="161"/>
        <v>87.395611990000006</v>
      </c>
      <c r="R392" s="20">
        <f t="shared" si="143"/>
        <v>0</v>
      </c>
      <c r="S392" s="14">
        <f t="shared" si="158"/>
        <v>0</v>
      </c>
      <c r="T392" s="4">
        <f t="shared" si="159"/>
        <v>0</v>
      </c>
      <c r="U392" s="29">
        <f t="shared" si="160"/>
        <v>0</v>
      </c>
      <c r="V392" s="3"/>
      <c r="W392" s="3"/>
      <c r="X392" s="140">
        <f>[2]Plan1!$A462</f>
        <v>50473</v>
      </c>
      <c r="Y392" s="132" t="str">
        <f>[2]Plan1!$C462</f>
        <v>Carnaval</v>
      </c>
      <c r="Z392" s="12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44"/>
        <v>45289</v>
      </c>
      <c r="B393" s="116">
        <f t="shared" ca="1" si="147"/>
        <v>1087.977828</v>
      </c>
      <c r="C393" s="14">
        <f t="shared" si="148"/>
        <v>1000</v>
      </c>
      <c r="D393" s="95">
        <f t="shared" si="145"/>
        <v>45282</v>
      </c>
      <c r="E393" s="93">
        <f ca="1">IF(D393&lt;$B$1,VLOOKUP(D393,[1]DI!$A$4:$B$15000,2,FALSE),0)</f>
        <v>0.11650000000000001</v>
      </c>
      <c r="F393" s="14">
        <f t="shared" ca="1" si="149"/>
        <v>1.0004373900000001</v>
      </c>
      <c r="G393" s="14">
        <f ca="1">(TRUNC(PRODUCT($F$12:$F392),16))</f>
        <v>1.20846013329332</v>
      </c>
      <c r="H393" s="14">
        <f t="shared" ca="1" si="150"/>
        <v>1.12663375643498</v>
      </c>
      <c r="I393" s="14">
        <f t="shared" ca="1" si="151"/>
        <v>1.07262908</v>
      </c>
      <c r="J393" s="13">
        <f t="shared" si="146"/>
        <v>2.5000000000000001E-2</v>
      </c>
      <c r="K393" s="29">
        <f t="shared" si="152"/>
        <v>45078</v>
      </c>
      <c r="L393" s="2">
        <f t="shared" si="153"/>
        <v>145</v>
      </c>
      <c r="M393" s="17">
        <f t="shared" si="154"/>
        <v>145</v>
      </c>
      <c r="N393" s="12">
        <f t="shared" si="155"/>
        <v>1.014309465</v>
      </c>
      <c r="O393" s="12">
        <f t="shared" ca="1" si="156"/>
        <v>1.0879778280000001</v>
      </c>
      <c r="P393" s="17">
        <f t="shared" si="157"/>
        <v>0</v>
      </c>
      <c r="Q393" s="14">
        <f t="shared" ca="1" si="161"/>
        <v>87.977828000000002</v>
      </c>
      <c r="R393" s="20">
        <f t="shared" si="143"/>
        <v>0</v>
      </c>
      <c r="S393" s="14">
        <f t="shared" si="158"/>
        <v>0</v>
      </c>
      <c r="T393" s="4">
        <f t="shared" si="159"/>
        <v>0</v>
      </c>
      <c r="U393" s="29">
        <f t="shared" si="160"/>
        <v>0</v>
      </c>
      <c r="V393" s="3"/>
      <c r="W393" s="3"/>
      <c r="X393" s="140">
        <f>[2]Plan1!$A463</f>
        <v>50516</v>
      </c>
      <c r="Y393" s="132" t="str">
        <f>[2]Plan1!$C463</f>
        <v>Tiradentes</v>
      </c>
      <c r="Z393" s="12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44"/>
        <v>45293</v>
      </c>
      <c r="B394" s="116">
        <f t="shared" ca="1" si="147"/>
        <v>1088.5603610000001</v>
      </c>
      <c r="C394" s="14">
        <f t="shared" si="148"/>
        <v>1000</v>
      </c>
      <c r="D394" s="95">
        <f t="shared" si="145"/>
        <v>45286</v>
      </c>
      <c r="E394" s="93">
        <f ca="1">IF(D394&lt;$B$1,VLOOKUP(D394,[1]DI!$A$4:$B$15000,2,FALSE),0)</f>
        <v>0.11650000000000001</v>
      </c>
      <c r="F394" s="14">
        <f t="shared" ca="1" si="149"/>
        <v>1.0004373900000001</v>
      </c>
      <c r="G394" s="14">
        <f ca="1">(TRUNC(PRODUCT($F$12:$F393),16))</f>
        <v>1.2089887016710199</v>
      </c>
      <c r="H394" s="14">
        <f t="shared" ca="1" si="150"/>
        <v>1.12663375643498</v>
      </c>
      <c r="I394" s="14">
        <f t="shared" ca="1" si="151"/>
        <v>1.07309824</v>
      </c>
      <c r="J394" s="13">
        <f t="shared" si="146"/>
        <v>2.5000000000000001E-2</v>
      </c>
      <c r="K394" s="29">
        <f t="shared" si="152"/>
        <v>45078</v>
      </c>
      <c r="L394" s="2">
        <f t="shared" si="153"/>
        <v>146</v>
      </c>
      <c r="M394" s="17">
        <f t="shared" si="154"/>
        <v>146</v>
      </c>
      <c r="N394" s="12">
        <f t="shared" si="155"/>
        <v>1.014408859</v>
      </c>
      <c r="O394" s="12">
        <f t="shared" ca="1" si="156"/>
        <v>1.0885603610000001</v>
      </c>
      <c r="P394" s="17">
        <f t="shared" si="157"/>
        <v>0</v>
      </c>
      <c r="Q394" s="14">
        <f t="shared" ca="1" si="161"/>
        <v>88.560361</v>
      </c>
      <c r="R394" s="20">
        <f t="shared" si="143"/>
        <v>0</v>
      </c>
      <c r="S394" s="14">
        <f t="shared" si="158"/>
        <v>0</v>
      </c>
      <c r="T394" s="4">
        <f t="shared" si="159"/>
        <v>0</v>
      </c>
      <c r="U394" s="29">
        <f t="shared" si="160"/>
        <v>0</v>
      </c>
      <c r="V394" s="3"/>
      <c r="W394" s="3"/>
      <c r="X394" s="140">
        <f>[2]Plan1!$A464</f>
        <v>50518</v>
      </c>
      <c r="Y394" s="132" t="str">
        <f>[2]Plan1!$C464</f>
        <v>Paixão de Cristo</v>
      </c>
      <c r="Z394" s="12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44"/>
        <v>45294</v>
      </c>
      <c r="B395" s="116">
        <f t="shared" ca="1" si="147"/>
        <v>1089.1432</v>
      </c>
      <c r="C395" s="14">
        <f t="shared" si="148"/>
        <v>1000</v>
      </c>
      <c r="D395" s="95">
        <f t="shared" si="145"/>
        <v>45287</v>
      </c>
      <c r="E395" s="93">
        <f ca="1">IF(D395&lt;$B$1,VLOOKUP(D395,[1]DI!$A$4:$B$15000,2,FALSE),0)</f>
        <v>0.11650000000000001</v>
      </c>
      <c r="F395" s="14">
        <f t="shared" ca="1" si="149"/>
        <v>1.0004373900000001</v>
      </c>
      <c r="G395" s="14">
        <f ca="1">(TRUNC(PRODUCT($F$12:$F394),16))</f>
        <v>1.2095175012392501</v>
      </c>
      <c r="H395" s="14">
        <f t="shared" ca="1" si="150"/>
        <v>1.12663375643498</v>
      </c>
      <c r="I395" s="14">
        <f t="shared" ca="1" si="151"/>
        <v>1.0735676000000001</v>
      </c>
      <c r="J395" s="13">
        <f t="shared" si="146"/>
        <v>2.5000000000000001E-2</v>
      </c>
      <c r="K395" s="29">
        <f t="shared" si="152"/>
        <v>45078</v>
      </c>
      <c r="L395" s="2">
        <f t="shared" si="153"/>
        <v>147</v>
      </c>
      <c r="M395" s="17">
        <f t="shared" si="154"/>
        <v>147</v>
      </c>
      <c r="N395" s="12">
        <f t="shared" si="155"/>
        <v>1.0145082620000001</v>
      </c>
      <c r="O395" s="12">
        <f t="shared" ca="1" si="156"/>
        <v>1.0891432000000001</v>
      </c>
      <c r="P395" s="17">
        <f t="shared" si="157"/>
        <v>0</v>
      </c>
      <c r="Q395" s="14">
        <f t="shared" ca="1" si="161"/>
        <v>89.143199999999993</v>
      </c>
      <c r="R395" s="20">
        <f t="shared" si="143"/>
        <v>0</v>
      </c>
      <c r="S395" s="14">
        <f t="shared" si="158"/>
        <v>0</v>
      </c>
      <c r="T395" s="4">
        <f t="shared" si="159"/>
        <v>0</v>
      </c>
      <c r="U395" s="29">
        <f t="shared" si="160"/>
        <v>0</v>
      </c>
      <c r="V395" s="3"/>
      <c r="W395" s="3"/>
      <c r="X395" s="140">
        <f>[2]Plan1!$A465</f>
        <v>50526</v>
      </c>
      <c r="Y395" s="132" t="str">
        <f>[2]Plan1!$C465</f>
        <v>Dia do Trabalho</v>
      </c>
      <c r="Z395" s="12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44"/>
        <v>45295</v>
      </c>
      <c r="B396" s="116">
        <f t="shared" ca="1" si="147"/>
        <v>1089.72635599</v>
      </c>
      <c r="C396" s="14">
        <f t="shared" si="148"/>
        <v>1000</v>
      </c>
      <c r="D396" s="95">
        <f t="shared" si="145"/>
        <v>45288</v>
      </c>
      <c r="E396" s="93">
        <f ca="1">IF(D396&lt;$B$1,VLOOKUP(D396,[1]DI!$A$4:$B$15000,2,FALSE),0)</f>
        <v>0.11650000000000001</v>
      </c>
      <c r="F396" s="14">
        <f t="shared" ca="1" si="149"/>
        <v>1.0004373900000001</v>
      </c>
      <c r="G396" s="14">
        <f ca="1">(TRUNC(PRODUCT($F$12:$F395),16))</f>
        <v>1.2100465320991101</v>
      </c>
      <c r="H396" s="14">
        <f t="shared" ca="1" si="150"/>
        <v>1.12663375643498</v>
      </c>
      <c r="I396" s="14">
        <f t="shared" ca="1" si="151"/>
        <v>1.07403717</v>
      </c>
      <c r="J396" s="13">
        <f t="shared" si="146"/>
        <v>2.5000000000000001E-2</v>
      </c>
      <c r="K396" s="29">
        <f t="shared" si="152"/>
        <v>45078</v>
      </c>
      <c r="L396" s="2">
        <f t="shared" si="153"/>
        <v>148</v>
      </c>
      <c r="M396" s="17">
        <f t="shared" si="154"/>
        <v>148</v>
      </c>
      <c r="N396" s="12">
        <f t="shared" si="155"/>
        <v>1.0146076749999999</v>
      </c>
      <c r="O396" s="12">
        <f t="shared" ca="1" si="156"/>
        <v>1.0897263559999999</v>
      </c>
      <c r="P396" s="17">
        <f t="shared" si="157"/>
        <v>0</v>
      </c>
      <c r="Q396" s="14">
        <f t="shared" ca="1" si="161"/>
        <v>89.726355990000002</v>
      </c>
      <c r="R396" s="20">
        <f t="shared" ref="R396:R459" si="162">IF($P396&gt;0,VLOOKUP($P396,$X$12:$AD$150,7),0)</f>
        <v>0</v>
      </c>
      <c r="S396" s="14">
        <f t="shared" si="158"/>
        <v>0</v>
      </c>
      <c r="T396" s="4">
        <f t="shared" si="159"/>
        <v>0</v>
      </c>
      <c r="U396" s="29">
        <f t="shared" si="160"/>
        <v>0</v>
      </c>
      <c r="V396" s="3"/>
      <c r="W396" s="3"/>
      <c r="X396" s="140">
        <f>[2]Plan1!$A466</f>
        <v>50580</v>
      </c>
      <c r="Y396" s="132" t="str">
        <f>[2]Plan1!$C466</f>
        <v>Corpus Christi</v>
      </c>
      <c r="Z396" s="12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63">WORKDAY($A396,1,$X$166:$X$544)</f>
        <v>45296</v>
      </c>
      <c r="B397" s="116">
        <f t="shared" ca="1" si="147"/>
        <v>1090.3098190000001</v>
      </c>
      <c r="C397" s="14">
        <f t="shared" si="148"/>
        <v>1000</v>
      </c>
      <c r="D397" s="95">
        <f t="shared" ref="D397:D460" si="164">WORKDAY($A397,-4,$X$160:$X$544)</f>
        <v>45289</v>
      </c>
      <c r="E397" s="93">
        <f ca="1">IF(D397&lt;$B$1,VLOOKUP(D397,[1]DI!$A$4:$B$15000,2,FALSE),0)</f>
        <v>0.11650000000000001</v>
      </c>
      <c r="F397" s="14">
        <f t="shared" ca="1" si="149"/>
        <v>1.0004373900000001</v>
      </c>
      <c r="G397" s="14">
        <f ca="1">(TRUNC(PRODUCT($F$12:$F396),16))</f>
        <v>1.2105757943517901</v>
      </c>
      <c r="H397" s="14">
        <f t="shared" ca="1" si="150"/>
        <v>1.12663375643498</v>
      </c>
      <c r="I397" s="14">
        <f t="shared" ca="1" si="151"/>
        <v>1.07450694</v>
      </c>
      <c r="J397" s="13">
        <f t="shared" ref="J397:J460" si="165">J396</f>
        <v>2.5000000000000001E-2</v>
      </c>
      <c r="K397" s="29">
        <f t="shared" si="152"/>
        <v>45078</v>
      </c>
      <c r="L397" s="2">
        <f t="shared" si="153"/>
        <v>149</v>
      </c>
      <c r="M397" s="17">
        <f t="shared" si="154"/>
        <v>149</v>
      </c>
      <c r="N397" s="12">
        <f t="shared" si="155"/>
        <v>1.0147070979999999</v>
      </c>
      <c r="O397" s="12">
        <f t="shared" ca="1" si="156"/>
        <v>1.090309819</v>
      </c>
      <c r="P397" s="17">
        <f t="shared" si="157"/>
        <v>0</v>
      </c>
      <c r="Q397" s="14">
        <f t="shared" ca="1" si="161"/>
        <v>90.309819000000005</v>
      </c>
      <c r="R397" s="20">
        <f t="shared" si="162"/>
        <v>0</v>
      </c>
      <c r="S397" s="14">
        <f t="shared" si="158"/>
        <v>0</v>
      </c>
      <c r="T397" s="4">
        <f t="shared" si="159"/>
        <v>0</v>
      </c>
      <c r="U397" s="29">
        <f t="shared" si="160"/>
        <v>0</v>
      </c>
      <c r="V397" s="3"/>
      <c r="W397" s="3"/>
      <c r="X397" s="140">
        <f>[2]Plan1!$A467</f>
        <v>50655</v>
      </c>
      <c r="Y397" s="132" t="str">
        <f>[2]Plan1!$C467</f>
        <v>Independência do Brasil</v>
      </c>
      <c r="Z397" s="12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63"/>
        <v>45299</v>
      </c>
      <c r="B398" s="116">
        <f t="shared" ca="1" si="147"/>
        <v>1090.8935980000001</v>
      </c>
      <c r="C398" s="14">
        <f t="shared" si="148"/>
        <v>1000</v>
      </c>
      <c r="D398" s="95">
        <f t="shared" si="164"/>
        <v>45293</v>
      </c>
      <c r="E398" s="93">
        <f ca="1">IF(D398&lt;$B$1,VLOOKUP(D398,[1]DI!$A$4:$B$15000,2,FALSE),0)</f>
        <v>0.11650000000000001</v>
      </c>
      <c r="F398" s="14">
        <f t="shared" ca="1" si="149"/>
        <v>1.0004373900000001</v>
      </c>
      <c r="G398" s="14">
        <f ca="1">(TRUNC(PRODUCT($F$12:$F397),16))</f>
        <v>1.2111052880984801</v>
      </c>
      <c r="H398" s="14">
        <f t="shared" ca="1" si="150"/>
        <v>1.12663375643498</v>
      </c>
      <c r="I398" s="14">
        <f t="shared" ca="1" si="151"/>
        <v>1.0749769199999999</v>
      </c>
      <c r="J398" s="13">
        <f t="shared" si="165"/>
        <v>2.5000000000000001E-2</v>
      </c>
      <c r="K398" s="29">
        <f t="shared" si="152"/>
        <v>45078</v>
      </c>
      <c r="L398" s="2">
        <f t="shared" si="153"/>
        <v>150</v>
      </c>
      <c r="M398" s="17">
        <f t="shared" si="154"/>
        <v>150</v>
      </c>
      <c r="N398" s="12">
        <f t="shared" si="155"/>
        <v>1.01480653</v>
      </c>
      <c r="O398" s="12">
        <f t="shared" ca="1" si="156"/>
        <v>1.0908935980000001</v>
      </c>
      <c r="P398" s="17">
        <f t="shared" si="157"/>
        <v>0</v>
      </c>
      <c r="Q398" s="14">
        <f t="shared" ca="1" si="161"/>
        <v>90.893597999999997</v>
      </c>
      <c r="R398" s="20">
        <f t="shared" si="162"/>
        <v>0</v>
      </c>
      <c r="S398" s="14">
        <f t="shared" si="158"/>
        <v>0</v>
      </c>
      <c r="T398" s="4">
        <f t="shared" si="159"/>
        <v>0</v>
      </c>
      <c r="U398" s="29">
        <f t="shared" si="160"/>
        <v>0</v>
      </c>
      <c r="V398" s="3"/>
      <c r="W398" s="3"/>
      <c r="X398" s="140">
        <f>[2]Plan1!$A468</f>
        <v>50690</v>
      </c>
      <c r="Y398" s="132" t="str">
        <f>[2]Plan1!$C468</f>
        <v>Nossa Sr.a Aparecida - Padroeira do Brasil</v>
      </c>
      <c r="Z398" s="12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63"/>
        <v>45300</v>
      </c>
      <c r="B399" s="116">
        <f t="shared" ref="B399:B462" ca="1" si="166">IF(D399&lt;=TODAY(),C399+Q399,IF(AND(D399&gt;TODAY(),A399&lt;=$B$1),IF(VLOOKUP(TODAY(),$A$10:$E$5000,4,FALSE)=0,"n.d",C399+Q399),"n.d"))</f>
        <v>1091.477695</v>
      </c>
      <c r="C399" s="14">
        <f t="shared" ref="C399:C462" si="167">(C398-S398)</f>
        <v>1000</v>
      </c>
      <c r="D399" s="95">
        <f t="shared" si="164"/>
        <v>45294</v>
      </c>
      <c r="E399" s="93">
        <f ca="1">IF(D399&lt;$B$1,VLOOKUP(D399,[1]DI!$A$4:$B$15000,2,FALSE),0)</f>
        <v>0.11650000000000001</v>
      </c>
      <c r="F399" s="14">
        <f t="shared" ref="F399:F462" ca="1" si="168">ROUND(((1+E399)^(1/252)),8)</f>
        <v>1.0004373900000001</v>
      </c>
      <c r="G399" s="14">
        <f ca="1">(TRUNC(PRODUCT($F$12:$F398),16))</f>
        <v>1.2116350134404399</v>
      </c>
      <c r="H399" s="14">
        <f t="shared" ref="H399:H462" ca="1" si="169">IF(P398&gt;0,G398,H398)</f>
        <v>1.12663375643498</v>
      </c>
      <c r="I399" s="14">
        <f t="shared" ref="I399:I462" ca="1" si="170">ROUND(G399/H399,8)</f>
        <v>1.07544711</v>
      </c>
      <c r="J399" s="13">
        <f t="shared" si="165"/>
        <v>2.5000000000000001E-2</v>
      </c>
      <c r="K399" s="29">
        <f t="shared" ref="K399:K462" si="171">IF(P398&gt;0,VLOOKUP(P398,X$12:AH$150,2),K398)</f>
        <v>45078</v>
      </c>
      <c r="L399" s="2">
        <f t="shared" ref="L399:L462" si="172">IF(A399&gt;K399,IF(NETWORKDAYS(K399,A399,$X$160:$X$544)-1=0,1,NETWORKDAYS(K399,A399,$X$160:$X$544)-1),0)</f>
        <v>151</v>
      </c>
      <c r="M399" s="17">
        <f t="shared" ref="M399:M462" si="173">IF(AND(L399=1,L398=1),1,IF(L399&gt;0,IF(L399=L398,L399+1,L399),0))</f>
        <v>151</v>
      </c>
      <c r="N399" s="12">
        <f t="shared" ref="N399:N462" si="174">ROUND((J399+1)^(M399/252),9)</f>
        <v>1.014905972</v>
      </c>
      <c r="O399" s="12">
        <f t="shared" ref="O399:O462" ca="1" si="175">ROUND(I399*N399,9)</f>
        <v>1.091477695</v>
      </c>
      <c r="P399" s="17">
        <f t="shared" ref="P399:P462" si="176">IF(VLOOKUP(A399,Y$12:AF$150,8)=VLOOKUP(A398,Y$12:AF$150,8),0,VLOOKUP(A399,Y$12:AF$150,8))</f>
        <v>0</v>
      </c>
      <c r="Q399" s="14">
        <f t="shared" ca="1" si="161"/>
        <v>91.477694999999997</v>
      </c>
      <c r="R399" s="20">
        <f t="shared" si="162"/>
        <v>0</v>
      </c>
      <c r="S399" s="14">
        <f t="shared" ref="S399:S462" si="177">IF(R399&gt;0,TRUNC(R399*C399,8),0)</f>
        <v>0</v>
      </c>
      <c r="T399" s="4">
        <f t="shared" ref="T399:T462" si="178">IF(P398&gt;0,VLOOKUP(P398,X$12:AH$150,10),T398)</f>
        <v>0</v>
      </c>
      <c r="U399" s="29">
        <f t="shared" ref="U399:U462" si="179">IF(P398&gt;0,VLOOKUP(P398,X$12:AH$150,11),U398)</f>
        <v>0</v>
      </c>
      <c r="V399" s="3"/>
      <c r="W399" s="3"/>
      <c r="X399" s="140">
        <f>[2]Plan1!$A469</f>
        <v>50711</v>
      </c>
      <c r="Y399" s="132" t="str">
        <f>[2]Plan1!$C469</f>
        <v>Finados</v>
      </c>
      <c r="Z399" s="12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63"/>
        <v>45301</v>
      </c>
      <c r="B400" s="116">
        <f t="shared" ca="1" si="166"/>
        <v>1092.0620980000001</v>
      </c>
      <c r="C400" s="14">
        <f t="shared" si="167"/>
        <v>1000</v>
      </c>
      <c r="D400" s="95">
        <f t="shared" si="164"/>
        <v>45295</v>
      </c>
      <c r="E400" s="93">
        <f ca="1">IF(D400&lt;$B$1,VLOOKUP(D400,[1]DI!$A$4:$B$15000,2,FALSE),0)</f>
        <v>0.11650000000000001</v>
      </c>
      <c r="F400" s="14">
        <f t="shared" ca="1" si="168"/>
        <v>1.0004373900000001</v>
      </c>
      <c r="G400" s="14">
        <f ca="1">(TRUNC(PRODUCT($F$12:$F399),16))</f>
        <v>1.2121649704789701</v>
      </c>
      <c r="H400" s="14">
        <f t="shared" ca="1" si="169"/>
        <v>1.12663375643498</v>
      </c>
      <c r="I400" s="14">
        <f t="shared" ca="1" si="170"/>
        <v>1.0759175000000001</v>
      </c>
      <c r="J400" s="13">
        <f t="shared" si="165"/>
        <v>2.5000000000000001E-2</v>
      </c>
      <c r="K400" s="29">
        <f t="shared" si="171"/>
        <v>45078</v>
      </c>
      <c r="L400" s="2">
        <f t="shared" si="172"/>
        <v>152</v>
      </c>
      <c r="M400" s="17">
        <f t="shared" si="173"/>
        <v>152</v>
      </c>
      <c r="N400" s="12">
        <f t="shared" si="174"/>
        <v>1.0150054239999999</v>
      </c>
      <c r="O400" s="12">
        <f t="shared" ca="1" si="175"/>
        <v>1.092062098</v>
      </c>
      <c r="P400" s="17">
        <f t="shared" si="176"/>
        <v>0</v>
      </c>
      <c r="Q400" s="14">
        <f t="shared" ca="1" si="161"/>
        <v>92.062098000000006</v>
      </c>
      <c r="R400" s="20">
        <f t="shared" si="162"/>
        <v>0</v>
      </c>
      <c r="S400" s="14">
        <f t="shared" si="177"/>
        <v>0</v>
      </c>
      <c r="T400" s="4">
        <f t="shared" si="178"/>
        <v>0</v>
      </c>
      <c r="U400" s="29">
        <f t="shared" si="179"/>
        <v>0</v>
      </c>
      <c r="V400" s="3"/>
      <c r="W400" s="3"/>
      <c r="X400" s="140">
        <f>[2]Plan1!$A470</f>
        <v>50724</v>
      </c>
      <c r="Y400" s="132" t="str">
        <f>[2]Plan1!$C470</f>
        <v>Proclamação da República</v>
      </c>
      <c r="Z400" s="12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63"/>
        <v>45302</v>
      </c>
      <c r="B401" s="116">
        <f t="shared" ca="1" si="166"/>
        <v>1092.6468090000001</v>
      </c>
      <c r="C401" s="14">
        <f t="shared" si="167"/>
        <v>1000</v>
      </c>
      <c r="D401" s="95">
        <f t="shared" si="164"/>
        <v>45296</v>
      </c>
      <c r="E401" s="93">
        <f ca="1">IF(D401&lt;$B$1,VLOOKUP(D401,[1]DI!$A$4:$B$15000,2,FALSE),0)</f>
        <v>0.11650000000000001</v>
      </c>
      <c r="F401" s="14">
        <f t="shared" ca="1" si="168"/>
        <v>1.0004373900000001</v>
      </c>
      <c r="G401" s="14">
        <f ca="1">(TRUNC(PRODUCT($F$12:$F400),16))</f>
        <v>1.2126951593154101</v>
      </c>
      <c r="H401" s="14">
        <f t="shared" ca="1" si="169"/>
        <v>1.12663375643498</v>
      </c>
      <c r="I401" s="14">
        <f t="shared" ca="1" si="170"/>
        <v>1.07638809</v>
      </c>
      <c r="J401" s="13">
        <f t="shared" si="165"/>
        <v>2.5000000000000001E-2</v>
      </c>
      <c r="K401" s="29">
        <f t="shared" si="171"/>
        <v>45078</v>
      </c>
      <c r="L401" s="2">
        <f t="shared" si="172"/>
        <v>153</v>
      </c>
      <c r="M401" s="17">
        <f t="shared" si="173"/>
        <v>153</v>
      </c>
      <c r="N401" s="12">
        <f t="shared" si="174"/>
        <v>1.015104886</v>
      </c>
      <c r="O401" s="12">
        <f t="shared" ca="1" si="175"/>
        <v>1.0926468090000001</v>
      </c>
      <c r="P401" s="17">
        <f t="shared" si="176"/>
        <v>0</v>
      </c>
      <c r="Q401" s="14">
        <f t="shared" ca="1" si="161"/>
        <v>92.646809000000005</v>
      </c>
      <c r="R401" s="20">
        <f t="shared" si="162"/>
        <v>0</v>
      </c>
      <c r="S401" s="14">
        <f t="shared" si="177"/>
        <v>0</v>
      </c>
      <c r="T401" s="4">
        <f t="shared" si="178"/>
        <v>0</v>
      </c>
      <c r="U401" s="29">
        <f t="shared" si="179"/>
        <v>0</v>
      </c>
      <c r="V401" s="3"/>
      <c r="W401" s="3"/>
      <c r="X401" s="140">
        <f>[2]Plan1!$A471</f>
        <v>50729</v>
      </c>
      <c r="Y401" s="132" t="str">
        <f>[2]Plan1!$C471</f>
        <v>Dia Nacional de Zumbi e da Consciência Negra</v>
      </c>
      <c r="Z401" s="12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63"/>
        <v>45303</v>
      </c>
      <c r="B402" s="116">
        <f t="shared" ca="1" si="166"/>
        <v>1093.23183799</v>
      </c>
      <c r="C402" s="14">
        <f t="shared" si="167"/>
        <v>1000</v>
      </c>
      <c r="D402" s="95">
        <f t="shared" si="164"/>
        <v>45299</v>
      </c>
      <c r="E402" s="93">
        <f ca="1">IF(D402&lt;$B$1,VLOOKUP(D402,[1]DI!$A$4:$B$15000,2,FALSE),0)</f>
        <v>0.11650000000000001</v>
      </c>
      <c r="F402" s="14">
        <f t="shared" ca="1" si="168"/>
        <v>1.0004373900000001</v>
      </c>
      <c r="G402" s="14">
        <f ca="1">(TRUNC(PRODUCT($F$12:$F401),16))</f>
        <v>1.21322558005114</v>
      </c>
      <c r="H402" s="14">
        <f t="shared" ca="1" si="169"/>
        <v>1.12663375643498</v>
      </c>
      <c r="I402" s="14">
        <f t="shared" ca="1" si="170"/>
        <v>1.07685889</v>
      </c>
      <c r="J402" s="13">
        <f t="shared" si="165"/>
        <v>2.5000000000000001E-2</v>
      </c>
      <c r="K402" s="29">
        <f t="shared" si="171"/>
        <v>45078</v>
      </c>
      <c r="L402" s="2">
        <f t="shared" si="172"/>
        <v>154</v>
      </c>
      <c r="M402" s="17">
        <f t="shared" si="173"/>
        <v>154</v>
      </c>
      <c r="N402" s="12">
        <f t="shared" si="174"/>
        <v>1.0152043580000001</v>
      </c>
      <c r="O402" s="12">
        <f t="shared" ca="1" si="175"/>
        <v>1.0932318379999999</v>
      </c>
      <c r="P402" s="17">
        <f t="shared" si="176"/>
        <v>0</v>
      </c>
      <c r="Q402" s="14">
        <f t="shared" ca="1" si="161"/>
        <v>93.231837990000002</v>
      </c>
      <c r="R402" s="20">
        <f t="shared" si="162"/>
        <v>0</v>
      </c>
      <c r="S402" s="14">
        <f t="shared" si="177"/>
        <v>0</v>
      </c>
      <c r="T402" s="4">
        <f t="shared" si="178"/>
        <v>0</v>
      </c>
      <c r="U402" s="29">
        <f t="shared" si="179"/>
        <v>0</v>
      </c>
      <c r="V402" s="3"/>
      <c r="W402" s="3"/>
      <c r="X402" s="140">
        <f>[2]Plan1!$A472</f>
        <v>50764</v>
      </c>
      <c r="Y402" s="132" t="str">
        <f>[2]Plan1!$C472</f>
        <v>Natal</v>
      </c>
      <c r="Z402" s="12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63"/>
        <v>45306</v>
      </c>
      <c r="B403" s="116">
        <f t="shared" ca="1" si="166"/>
        <v>1093.8171830000001</v>
      </c>
      <c r="C403" s="14">
        <f t="shared" si="167"/>
        <v>1000</v>
      </c>
      <c r="D403" s="95">
        <f t="shared" si="164"/>
        <v>45300</v>
      </c>
      <c r="E403" s="93">
        <f ca="1">IF(D403&lt;$B$1,VLOOKUP(D403,[1]DI!$A$4:$B$15000,2,FALSE),0)</f>
        <v>0.11650000000000001</v>
      </c>
      <c r="F403" s="14">
        <f t="shared" ca="1" si="168"/>
        <v>1.0004373900000001</v>
      </c>
      <c r="G403" s="14">
        <f ca="1">(TRUNC(PRODUCT($F$12:$F402),16))</f>
        <v>1.2137562327875999</v>
      </c>
      <c r="H403" s="14">
        <f t="shared" ca="1" si="169"/>
        <v>1.12663375643498</v>
      </c>
      <c r="I403" s="14">
        <f t="shared" ca="1" si="170"/>
        <v>1.0773299000000001</v>
      </c>
      <c r="J403" s="13">
        <f t="shared" si="165"/>
        <v>2.5000000000000001E-2</v>
      </c>
      <c r="K403" s="29">
        <f t="shared" si="171"/>
        <v>45078</v>
      </c>
      <c r="L403" s="2">
        <f t="shared" si="172"/>
        <v>155</v>
      </c>
      <c r="M403" s="17">
        <f t="shared" si="173"/>
        <v>155</v>
      </c>
      <c r="N403" s="12">
        <f t="shared" si="174"/>
        <v>1.015303839</v>
      </c>
      <c r="O403" s="12">
        <f t="shared" ca="1" si="175"/>
        <v>1.0938171830000001</v>
      </c>
      <c r="P403" s="17">
        <f t="shared" si="176"/>
        <v>0</v>
      </c>
      <c r="Q403" s="14">
        <f t="shared" ca="1" si="161"/>
        <v>93.817183</v>
      </c>
      <c r="R403" s="20">
        <f t="shared" si="162"/>
        <v>0</v>
      </c>
      <c r="S403" s="14">
        <f t="shared" si="177"/>
        <v>0</v>
      </c>
      <c r="T403" s="4">
        <f t="shared" si="178"/>
        <v>0</v>
      </c>
      <c r="U403" s="29">
        <f t="shared" si="179"/>
        <v>0</v>
      </c>
      <c r="V403" s="3"/>
      <c r="W403" s="3"/>
      <c r="X403" s="140">
        <f>[2]Plan1!$A473</f>
        <v>50771</v>
      </c>
      <c r="Y403" s="132" t="str">
        <f>[2]Plan1!$C473</f>
        <v>Confraternização Universal</v>
      </c>
      <c r="Z403" s="12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63"/>
        <v>45307</v>
      </c>
      <c r="B404" s="116">
        <f t="shared" ca="1" si="166"/>
        <v>1094.402836</v>
      </c>
      <c r="C404" s="14">
        <f t="shared" si="167"/>
        <v>1000</v>
      </c>
      <c r="D404" s="95">
        <f t="shared" si="164"/>
        <v>45301</v>
      </c>
      <c r="E404" s="93">
        <f ca="1">IF(D404&lt;$B$1,VLOOKUP(D404,[1]DI!$A$4:$B$15000,2,FALSE),0)</f>
        <v>0.11650000000000001</v>
      </c>
      <c r="F404" s="14">
        <f t="shared" ca="1" si="168"/>
        <v>1.0004373900000001</v>
      </c>
      <c r="G404" s="14">
        <f ca="1">(TRUNC(PRODUCT($F$12:$F403),16))</f>
        <v>1.21428711762626</v>
      </c>
      <c r="H404" s="14">
        <f t="shared" ca="1" si="169"/>
        <v>1.12663375643498</v>
      </c>
      <c r="I404" s="14">
        <f t="shared" ca="1" si="170"/>
        <v>1.07780111</v>
      </c>
      <c r="J404" s="13">
        <f t="shared" si="165"/>
        <v>2.5000000000000001E-2</v>
      </c>
      <c r="K404" s="29">
        <f t="shared" si="171"/>
        <v>45078</v>
      </c>
      <c r="L404" s="2">
        <f t="shared" si="172"/>
        <v>156</v>
      </c>
      <c r="M404" s="17">
        <f t="shared" si="173"/>
        <v>156</v>
      </c>
      <c r="N404" s="12">
        <f t="shared" si="174"/>
        <v>1.01540333</v>
      </c>
      <c r="O404" s="12">
        <f t="shared" ca="1" si="175"/>
        <v>1.094402836</v>
      </c>
      <c r="P404" s="17">
        <f t="shared" si="176"/>
        <v>0</v>
      </c>
      <c r="Q404" s="14">
        <f t="shared" ca="1" si="161"/>
        <v>94.402835999999994</v>
      </c>
      <c r="R404" s="20">
        <f t="shared" si="162"/>
        <v>0</v>
      </c>
      <c r="S404" s="14">
        <f t="shared" si="177"/>
        <v>0</v>
      </c>
      <c r="T404" s="4">
        <f t="shared" si="178"/>
        <v>0</v>
      </c>
      <c r="U404" s="29">
        <f t="shared" si="179"/>
        <v>0</v>
      </c>
      <c r="V404" s="3"/>
      <c r="W404" s="3"/>
      <c r="X404" s="140">
        <f>[2]Plan1!$A474</f>
        <v>50822</v>
      </c>
      <c r="Y404" s="132" t="str">
        <f>[2]Plan1!$C474</f>
        <v>Carnaval</v>
      </c>
      <c r="Z404" s="12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63"/>
        <v>45308</v>
      </c>
      <c r="B405" s="116">
        <f t="shared" ca="1" si="166"/>
        <v>1094.988807</v>
      </c>
      <c r="C405" s="14">
        <f t="shared" si="167"/>
        <v>1000</v>
      </c>
      <c r="D405" s="95">
        <f t="shared" si="164"/>
        <v>45302</v>
      </c>
      <c r="E405" s="93">
        <f ca="1">IF(D405&lt;$B$1,VLOOKUP(D405,[1]DI!$A$4:$B$15000,2,FALSE),0)</f>
        <v>0.11650000000000001</v>
      </c>
      <c r="F405" s="14">
        <f t="shared" ca="1" si="168"/>
        <v>1.0004373900000001</v>
      </c>
      <c r="G405" s="14">
        <f ca="1">(TRUNC(PRODUCT($F$12:$F404),16))</f>
        <v>1.21481823466864</v>
      </c>
      <c r="H405" s="14">
        <f t="shared" ca="1" si="169"/>
        <v>1.12663375643498</v>
      </c>
      <c r="I405" s="14">
        <f t="shared" ca="1" si="170"/>
        <v>1.07827253</v>
      </c>
      <c r="J405" s="13">
        <f t="shared" si="165"/>
        <v>2.5000000000000001E-2</v>
      </c>
      <c r="K405" s="29">
        <f t="shared" si="171"/>
        <v>45078</v>
      </c>
      <c r="L405" s="2">
        <f t="shared" si="172"/>
        <v>157</v>
      </c>
      <c r="M405" s="17">
        <f t="shared" si="173"/>
        <v>157</v>
      </c>
      <c r="N405" s="12">
        <f t="shared" si="174"/>
        <v>1.0155028310000001</v>
      </c>
      <c r="O405" s="12">
        <f t="shared" ca="1" si="175"/>
        <v>1.094988807</v>
      </c>
      <c r="P405" s="17">
        <f t="shared" si="176"/>
        <v>0</v>
      </c>
      <c r="Q405" s="14">
        <f t="shared" ca="1" si="161"/>
        <v>94.988806999999994</v>
      </c>
      <c r="R405" s="20">
        <f t="shared" si="162"/>
        <v>0</v>
      </c>
      <c r="S405" s="14">
        <f t="shared" si="177"/>
        <v>0</v>
      </c>
      <c r="T405" s="4">
        <f t="shared" si="178"/>
        <v>0</v>
      </c>
      <c r="U405" s="29">
        <f t="shared" si="179"/>
        <v>0</v>
      </c>
      <c r="V405" s="3"/>
      <c r="W405" s="3"/>
      <c r="X405" s="140">
        <f>[2]Plan1!$A475</f>
        <v>50823</v>
      </c>
      <c r="Y405" s="132" t="str">
        <f>[2]Plan1!$C475</f>
        <v>Carnaval</v>
      </c>
      <c r="Z405" s="12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63"/>
        <v>45309</v>
      </c>
      <c r="B406" s="116">
        <f t="shared" ca="1" si="166"/>
        <v>1095.575094</v>
      </c>
      <c r="C406" s="14">
        <f t="shared" si="167"/>
        <v>1000</v>
      </c>
      <c r="D406" s="95">
        <f t="shared" si="164"/>
        <v>45303</v>
      </c>
      <c r="E406" s="93">
        <f ca="1">IF(D406&lt;$B$1,VLOOKUP(D406,[1]DI!$A$4:$B$15000,2,FALSE),0)</f>
        <v>0.11650000000000001</v>
      </c>
      <c r="F406" s="14">
        <f t="shared" ca="1" si="168"/>
        <v>1.0004373900000001</v>
      </c>
      <c r="G406" s="14">
        <f ca="1">(TRUNC(PRODUCT($F$12:$F405),16))</f>
        <v>1.2153495840163</v>
      </c>
      <c r="H406" s="14">
        <f t="shared" ca="1" si="169"/>
        <v>1.12663375643498</v>
      </c>
      <c r="I406" s="14">
        <f t="shared" ca="1" si="170"/>
        <v>1.0787441600000001</v>
      </c>
      <c r="J406" s="13">
        <f t="shared" si="165"/>
        <v>2.5000000000000001E-2</v>
      </c>
      <c r="K406" s="29">
        <f t="shared" si="171"/>
        <v>45078</v>
      </c>
      <c r="L406" s="2">
        <f t="shared" si="172"/>
        <v>158</v>
      </c>
      <c r="M406" s="17">
        <f t="shared" si="173"/>
        <v>158</v>
      </c>
      <c r="N406" s="12">
        <f t="shared" si="174"/>
        <v>1.0156023409999999</v>
      </c>
      <c r="O406" s="12">
        <f t="shared" ca="1" si="175"/>
        <v>1.095575094</v>
      </c>
      <c r="P406" s="17">
        <f t="shared" si="176"/>
        <v>0</v>
      </c>
      <c r="Q406" s="14">
        <f t="shared" ca="1" si="161"/>
        <v>95.575094000000007</v>
      </c>
      <c r="R406" s="20">
        <f t="shared" si="162"/>
        <v>0</v>
      </c>
      <c r="S406" s="14">
        <f t="shared" si="177"/>
        <v>0</v>
      </c>
      <c r="T406" s="4">
        <f t="shared" si="178"/>
        <v>0</v>
      </c>
      <c r="U406" s="29">
        <f t="shared" si="179"/>
        <v>0</v>
      </c>
      <c r="V406" s="3"/>
      <c r="W406" s="3"/>
      <c r="X406" s="140">
        <f>[2]Plan1!$A476</f>
        <v>50868</v>
      </c>
      <c r="Y406" s="132" t="str">
        <f>[2]Plan1!$C476</f>
        <v>Paixão de Cristo</v>
      </c>
      <c r="Z406" s="12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63"/>
        <v>45310</v>
      </c>
      <c r="B407" s="116">
        <f t="shared" ca="1" si="166"/>
        <v>1096.161691</v>
      </c>
      <c r="C407" s="14">
        <f t="shared" si="167"/>
        <v>1000</v>
      </c>
      <c r="D407" s="95">
        <f t="shared" si="164"/>
        <v>45306</v>
      </c>
      <c r="E407" s="93">
        <f ca="1">IF(D407&lt;$B$1,VLOOKUP(D407,[1]DI!$A$4:$B$15000,2,FALSE),0)</f>
        <v>0.11650000000000001</v>
      </c>
      <c r="F407" s="14">
        <f t="shared" ca="1" si="168"/>
        <v>1.0004373900000001</v>
      </c>
      <c r="G407" s="14">
        <f ca="1">(TRUNC(PRODUCT($F$12:$F406),16))</f>
        <v>1.2158811657708499</v>
      </c>
      <c r="H407" s="14">
        <f t="shared" ca="1" si="169"/>
        <v>1.12663375643498</v>
      </c>
      <c r="I407" s="14">
        <f t="shared" ca="1" si="170"/>
        <v>1.07921599</v>
      </c>
      <c r="J407" s="13">
        <f t="shared" si="165"/>
        <v>2.5000000000000001E-2</v>
      </c>
      <c r="K407" s="29">
        <f t="shared" si="171"/>
        <v>45078</v>
      </c>
      <c r="L407" s="2">
        <f t="shared" si="172"/>
        <v>159</v>
      </c>
      <c r="M407" s="17">
        <f t="shared" si="173"/>
        <v>159</v>
      </c>
      <c r="N407" s="12">
        <f t="shared" si="174"/>
        <v>1.015701862</v>
      </c>
      <c r="O407" s="12">
        <f t="shared" ca="1" si="175"/>
        <v>1.096161691</v>
      </c>
      <c r="P407" s="17">
        <f t="shared" si="176"/>
        <v>0</v>
      </c>
      <c r="Q407" s="14">
        <f t="shared" ca="1" si="161"/>
        <v>96.161691000000005</v>
      </c>
      <c r="R407" s="20">
        <f t="shared" si="162"/>
        <v>0</v>
      </c>
      <c r="S407" s="14">
        <f t="shared" si="177"/>
        <v>0</v>
      </c>
      <c r="T407" s="4">
        <f t="shared" si="178"/>
        <v>0</v>
      </c>
      <c r="U407" s="29">
        <f t="shared" si="179"/>
        <v>0</v>
      </c>
      <c r="V407" s="3"/>
      <c r="W407" s="3"/>
      <c r="X407" s="140">
        <f>[2]Plan1!$A477</f>
        <v>50881</v>
      </c>
      <c r="Y407" s="132" t="str">
        <f>[2]Plan1!$C477</f>
        <v>Tiradentes</v>
      </c>
      <c r="Z407" s="12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63"/>
        <v>45313</v>
      </c>
      <c r="B408" s="116">
        <f t="shared" ca="1" si="166"/>
        <v>1096.7486039999999</v>
      </c>
      <c r="C408" s="14">
        <f t="shared" si="167"/>
        <v>1000</v>
      </c>
      <c r="D408" s="95">
        <f t="shared" si="164"/>
        <v>45307</v>
      </c>
      <c r="E408" s="93">
        <f ca="1">IF(D408&lt;$B$1,VLOOKUP(D408,[1]DI!$A$4:$B$15000,2,FALSE),0)</f>
        <v>0.11650000000000001</v>
      </c>
      <c r="F408" s="14">
        <f t="shared" ca="1" si="168"/>
        <v>1.0004373900000001</v>
      </c>
      <c r="G408" s="14">
        <f ca="1">(TRUNC(PRODUCT($F$12:$F407),16))</f>
        <v>1.21641298003395</v>
      </c>
      <c r="H408" s="14">
        <f t="shared" ca="1" si="169"/>
        <v>1.12663375643498</v>
      </c>
      <c r="I408" s="14">
        <f t="shared" ca="1" si="170"/>
        <v>1.07968803</v>
      </c>
      <c r="J408" s="13">
        <f t="shared" si="165"/>
        <v>2.5000000000000001E-2</v>
      </c>
      <c r="K408" s="29">
        <f t="shared" si="171"/>
        <v>45078</v>
      </c>
      <c r="L408" s="2">
        <f t="shared" si="172"/>
        <v>160</v>
      </c>
      <c r="M408" s="17">
        <f t="shared" si="173"/>
        <v>160</v>
      </c>
      <c r="N408" s="12">
        <f t="shared" si="174"/>
        <v>1.015801392</v>
      </c>
      <c r="O408" s="12">
        <f t="shared" ca="1" si="175"/>
        <v>1.0967486040000001</v>
      </c>
      <c r="P408" s="17">
        <f t="shared" si="176"/>
        <v>0</v>
      </c>
      <c r="Q408" s="14">
        <f t="shared" ca="1" si="161"/>
        <v>96.748604</v>
      </c>
      <c r="R408" s="20">
        <f t="shared" si="162"/>
        <v>0</v>
      </c>
      <c r="S408" s="14">
        <f t="shared" si="177"/>
        <v>0</v>
      </c>
      <c r="T408" s="4">
        <f t="shared" si="178"/>
        <v>0</v>
      </c>
      <c r="U408" s="29">
        <f t="shared" si="179"/>
        <v>0</v>
      </c>
      <c r="V408" s="3"/>
      <c r="W408" s="3"/>
      <c r="X408" s="140">
        <f>[2]Plan1!$A478</f>
        <v>50891</v>
      </c>
      <c r="Y408" s="132" t="str">
        <f>[2]Plan1!$C478</f>
        <v>Dia do Trabalho</v>
      </c>
      <c r="Z408" s="12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63"/>
        <v>45314</v>
      </c>
      <c r="B409" s="116">
        <f t="shared" ca="1" si="166"/>
        <v>1097.335824</v>
      </c>
      <c r="C409" s="14">
        <f t="shared" si="167"/>
        <v>1000</v>
      </c>
      <c r="D409" s="95">
        <f t="shared" si="164"/>
        <v>45308</v>
      </c>
      <c r="E409" s="93">
        <f ca="1">IF(D409&lt;$B$1,VLOOKUP(D409,[1]DI!$A$4:$B$15000,2,FALSE),0)</f>
        <v>0.11650000000000001</v>
      </c>
      <c r="F409" s="14">
        <f t="shared" ca="1" si="168"/>
        <v>1.0004373900000001</v>
      </c>
      <c r="G409" s="14">
        <f ca="1">(TRUNC(PRODUCT($F$12:$F408),16))</f>
        <v>1.2169450269072899</v>
      </c>
      <c r="H409" s="14">
        <f t="shared" ca="1" si="169"/>
        <v>1.12663375643498</v>
      </c>
      <c r="I409" s="14">
        <f t="shared" ca="1" si="170"/>
        <v>1.0801602699999999</v>
      </c>
      <c r="J409" s="13">
        <f t="shared" si="165"/>
        <v>2.5000000000000001E-2</v>
      </c>
      <c r="K409" s="29">
        <f t="shared" si="171"/>
        <v>45078</v>
      </c>
      <c r="L409" s="2">
        <f t="shared" si="172"/>
        <v>161</v>
      </c>
      <c r="M409" s="17">
        <f t="shared" si="173"/>
        <v>161</v>
      </c>
      <c r="N409" s="12">
        <f t="shared" si="174"/>
        <v>1.015900931</v>
      </c>
      <c r="O409" s="12">
        <f t="shared" ca="1" si="175"/>
        <v>1.097335824</v>
      </c>
      <c r="P409" s="17">
        <f t="shared" si="176"/>
        <v>0</v>
      </c>
      <c r="Q409" s="14">
        <f t="shared" ca="1" si="161"/>
        <v>97.335824000000002</v>
      </c>
      <c r="R409" s="20">
        <f t="shared" si="162"/>
        <v>0</v>
      </c>
      <c r="S409" s="14">
        <f t="shared" si="177"/>
        <v>0</v>
      </c>
      <c r="T409" s="4">
        <f t="shared" si="178"/>
        <v>0</v>
      </c>
      <c r="U409" s="29">
        <f t="shared" si="179"/>
        <v>0</v>
      </c>
      <c r="V409" s="3"/>
      <c r="W409" s="3"/>
      <c r="X409" s="140">
        <f>[2]Plan1!$A479</f>
        <v>50930</v>
      </c>
      <c r="Y409" s="132" t="str">
        <f>[2]Plan1!$C479</f>
        <v>Corpus Christi</v>
      </c>
      <c r="Z409" s="12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63"/>
        <v>45315</v>
      </c>
      <c r="B410" s="116">
        <f t="shared" ca="1" si="166"/>
        <v>1097.9233730000001</v>
      </c>
      <c r="C410" s="14">
        <f t="shared" si="167"/>
        <v>1000</v>
      </c>
      <c r="D410" s="95">
        <f t="shared" si="164"/>
        <v>45309</v>
      </c>
      <c r="E410" s="93">
        <f ca="1">IF(D410&lt;$B$1,VLOOKUP(D410,[1]DI!$A$4:$B$15000,2,FALSE),0)</f>
        <v>0.11650000000000001</v>
      </c>
      <c r="F410" s="14">
        <f t="shared" ca="1" si="168"/>
        <v>1.0004373900000001</v>
      </c>
      <c r="G410" s="14">
        <f ca="1">(TRUNC(PRODUCT($F$12:$F409),16))</f>
        <v>1.2174773064926001</v>
      </c>
      <c r="H410" s="14">
        <f t="shared" ca="1" si="169"/>
        <v>1.12663375643498</v>
      </c>
      <c r="I410" s="14">
        <f t="shared" ca="1" si="170"/>
        <v>1.08063273</v>
      </c>
      <c r="J410" s="13">
        <f t="shared" si="165"/>
        <v>2.5000000000000001E-2</v>
      </c>
      <c r="K410" s="29">
        <f t="shared" si="171"/>
        <v>45078</v>
      </c>
      <c r="L410" s="2">
        <f t="shared" si="172"/>
        <v>162</v>
      </c>
      <c r="M410" s="17">
        <f t="shared" si="173"/>
        <v>162</v>
      </c>
      <c r="N410" s="12">
        <f t="shared" si="174"/>
        <v>1.0160004810000001</v>
      </c>
      <c r="O410" s="12">
        <f t="shared" ca="1" si="175"/>
        <v>1.097923373</v>
      </c>
      <c r="P410" s="17">
        <f t="shared" si="176"/>
        <v>0</v>
      </c>
      <c r="Q410" s="14">
        <f t="shared" ca="1" si="161"/>
        <v>97.923372999999998</v>
      </c>
      <c r="R410" s="20">
        <f t="shared" si="162"/>
        <v>0</v>
      </c>
      <c r="S410" s="14">
        <f t="shared" si="177"/>
        <v>0</v>
      </c>
      <c r="T410" s="4">
        <f t="shared" si="178"/>
        <v>0</v>
      </c>
      <c r="U410" s="29">
        <f t="shared" si="179"/>
        <v>0</v>
      </c>
      <c r="V410" s="3"/>
      <c r="W410" s="3"/>
      <c r="X410" s="140">
        <f>[2]Plan1!$A480</f>
        <v>51020</v>
      </c>
      <c r="Y410" s="132" t="str">
        <f>[2]Plan1!$C480</f>
        <v>Independência do Brasil</v>
      </c>
      <c r="Z410" s="12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63"/>
        <v>45316</v>
      </c>
      <c r="B411" s="116">
        <f t="shared" ca="1" si="166"/>
        <v>1098.5112200000001</v>
      </c>
      <c r="C411" s="14">
        <f t="shared" si="167"/>
        <v>1000</v>
      </c>
      <c r="D411" s="95">
        <f t="shared" si="164"/>
        <v>45310</v>
      </c>
      <c r="E411" s="93">
        <f ca="1">IF(D411&lt;$B$1,VLOOKUP(D411,[1]DI!$A$4:$B$15000,2,FALSE),0)</f>
        <v>0.11650000000000001</v>
      </c>
      <c r="F411" s="14">
        <f t="shared" ca="1" si="168"/>
        <v>1.0004373900000001</v>
      </c>
      <c r="G411" s="14">
        <f ca="1">(TRUNC(PRODUCT($F$12:$F410),16))</f>
        <v>1.2180098188916899</v>
      </c>
      <c r="H411" s="14">
        <f t="shared" ca="1" si="169"/>
        <v>1.12663375643498</v>
      </c>
      <c r="I411" s="14">
        <f t="shared" ca="1" si="170"/>
        <v>1.0811053799999999</v>
      </c>
      <c r="J411" s="13">
        <f t="shared" si="165"/>
        <v>2.5000000000000001E-2</v>
      </c>
      <c r="K411" s="29">
        <f t="shared" si="171"/>
        <v>45078</v>
      </c>
      <c r="L411" s="2">
        <f t="shared" si="172"/>
        <v>163</v>
      </c>
      <c r="M411" s="17">
        <f t="shared" si="173"/>
        <v>163</v>
      </c>
      <c r="N411" s="12">
        <f t="shared" si="174"/>
        <v>1.01610004</v>
      </c>
      <c r="O411" s="12">
        <f t="shared" ca="1" si="175"/>
        <v>1.09851122</v>
      </c>
      <c r="P411" s="17">
        <f t="shared" si="176"/>
        <v>0</v>
      </c>
      <c r="Q411" s="14">
        <f t="shared" ca="1" si="161"/>
        <v>98.511219999999994</v>
      </c>
      <c r="R411" s="20">
        <f t="shared" si="162"/>
        <v>0</v>
      </c>
      <c r="S411" s="14">
        <f t="shared" si="177"/>
        <v>0</v>
      </c>
      <c r="T411" s="4">
        <f t="shared" si="178"/>
        <v>0</v>
      </c>
      <c r="U411" s="29">
        <f t="shared" si="179"/>
        <v>0</v>
      </c>
      <c r="V411" s="3"/>
      <c r="W411" s="3"/>
      <c r="X411" s="140">
        <f>[2]Plan1!$A481</f>
        <v>51055</v>
      </c>
      <c r="Y411" s="132" t="str">
        <f>[2]Plan1!$C481</f>
        <v>Nossa Sr.a Aparecida - Padroeira do Brasil</v>
      </c>
      <c r="Z411" s="12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63"/>
        <v>45317</v>
      </c>
      <c r="B412" s="116">
        <f t="shared" ca="1" si="166"/>
        <v>1099.099395</v>
      </c>
      <c r="C412" s="14">
        <f t="shared" si="167"/>
        <v>1000</v>
      </c>
      <c r="D412" s="95">
        <f t="shared" si="164"/>
        <v>45313</v>
      </c>
      <c r="E412" s="93">
        <f ca="1">IF(D412&lt;$B$1,VLOOKUP(D412,[1]DI!$A$4:$B$15000,2,FALSE),0)</f>
        <v>0.11650000000000001</v>
      </c>
      <c r="F412" s="14">
        <f t="shared" ca="1" si="168"/>
        <v>1.0004373900000001</v>
      </c>
      <c r="G412" s="14">
        <f ca="1">(TRUNC(PRODUCT($F$12:$F411),16))</f>
        <v>1.2185425642063801</v>
      </c>
      <c r="H412" s="14">
        <f t="shared" ca="1" si="169"/>
        <v>1.12663375643498</v>
      </c>
      <c r="I412" s="14">
        <f t="shared" ca="1" si="170"/>
        <v>1.08157825</v>
      </c>
      <c r="J412" s="13">
        <f t="shared" si="165"/>
        <v>2.5000000000000001E-2</v>
      </c>
      <c r="K412" s="29">
        <f t="shared" si="171"/>
        <v>45078</v>
      </c>
      <c r="L412" s="2">
        <f t="shared" si="172"/>
        <v>164</v>
      </c>
      <c r="M412" s="17">
        <f t="shared" si="173"/>
        <v>164</v>
      </c>
      <c r="N412" s="12">
        <f t="shared" si="174"/>
        <v>1.0161996090000001</v>
      </c>
      <c r="O412" s="12">
        <f t="shared" ca="1" si="175"/>
        <v>1.0990993950000001</v>
      </c>
      <c r="P412" s="17">
        <f t="shared" si="176"/>
        <v>0</v>
      </c>
      <c r="Q412" s="14">
        <f t="shared" ca="1" si="161"/>
        <v>99.099395000000001</v>
      </c>
      <c r="R412" s="20">
        <f t="shared" si="162"/>
        <v>0</v>
      </c>
      <c r="S412" s="14">
        <f t="shared" si="177"/>
        <v>0</v>
      </c>
      <c r="T412" s="4">
        <f t="shared" si="178"/>
        <v>0</v>
      </c>
      <c r="U412" s="29">
        <f t="shared" si="179"/>
        <v>0</v>
      </c>
      <c r="V412" s="3"/>
      <c r="W412" s="3"/>
      <c r="X412" s="140">
        <f>[2]Plan1!$A482</f>
        <v>51076</v>
      </c>
      <c r="Y412" s="132" t="str">
        <f>[2]Plan1!$C482</f>
        <v>Finados</v>
      </c>
      <c r="Z412" s="12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63"/>
        <v>45320</v>
      </c>
      <c r="B413" s="116">
        <f t="shared" ca="1" si="166"/>
        <v>1099.6878779900001</v>
      </c>
      <c r="C413" s="14">
        <f t="shared" si="167"/>
        <v>1000</v>
      </c>
      <c r="D413" s="95">
        <f t="shared" si="164"/>
        <v>45314</v>
      </c>
      <c r="E413" s="93">
        <f ca="1">IF(D413&lt;$B$1,VLOOKUP(D413,[1]DI!$A$4:$B$15000,2,FALSE),0)</f>
        <v>0.11650000000000001</v>
      </c>
      <c r="F413" s="14">
        <f t="shared" ca="1" si="168"/>
        <v>1.0004373900000001</v>
      </c>
      <c r="G413" s="14">
        <f ca="1">(TRUNC(PRODUCT($F$12:$F412),16))</f>
        <v>1.21907554253853</v>
      </c>
      <c r="H413" s="14">
        <f t="shared" ca="1" si="169"/>
        <v>1.12663375643498</v>
      </c>
      <c r="I413" s="14">
        <f t="shared" ca="1" si="170"/>
        <v>1.0820513199999999</v>
      </c>
      <c r="J413" s="13">
        <f t="shared" si="165"/>
        <v>2.5000000000000001E-2</v>
      </c>
      <c r="K413" s="29">
        <f t="shared" si="171"/>
        <v>45078</v>
      </c>
      <c r="L413" s="2">
        <f t="shared" si="172"/>
        <v>165</v>
      </c>
      <c r="M413" s="17">
        <f t="shared" si="173"/>
        <v>165</v>
      </c>
      <c r="N413" s="12">
        <f t="shared" si="174"/>
        <v>1.0162991880000001</v>
      </c>
      <c r="O413" s="12">
        <f t="shared" ca="1" si="175"/>
        <v>1.0996878779999999</v>
      </c>
      <c r="P413" s="17">
        <f t="shared" si="176"/>
        <v>0</v>
      </c>
      <c r="Q413" s="14">
        <f t="shared" ca="1" si="161"/>
        <v>99.687877990000004</v>
      </c>
      <c r="R413" s="20">
        <f t="shared" si="162"/>
        <v>0</v>
      </c>
      <c r="S413" s="14">
        <f t="shared" si="177"/>
        <v>0</v>
      </c>
      <c r="T413" s="4">
        <f t="shared" si="178"/>
        <v>0</v>
      </c>
      <c r="U413" s="29">
        <f t="shared" si="179"/>
        <v>0</v>
      </c>
      <c r="V413" s="3"/>
      <c r="W413" s="3"/>
      <c r="X413" s="140">
        <f>[2]Plan1!$A483</f>
        <v>51089</v>
      </c>
      <c r="Y413" s="132" t="str">
        <f>[2]Plan1!$C483</f>
        <v>Proclamação da República</v>
      </c>
      <c r="Z413" s="12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63"/>
        <v>45321</v>
      </c>
      <c r="B414" s="116">
        <f t="shared" ca="1" si="166"/>
        <v>1100.2766779999999</v>
      </c>
      <c r="C414" s="14">
        <f t="shared" si="167"/>
        <v>1000</v>
      </c>
      <c r="D414" s="95">
        <f t="shared" si="164"/>
        <v>45315</v>
      </c>
      <c r="E414" s="93">
        <f ca="1">IF(D414&lt;$B$1,VLOOKUP(D414,[1]DI!$A$4:$B$15000,2,FALSE),0)</f>
        <v>0.11650000000000001</v>
      </c>
      <c r="F414" s="14">
        <f t="shared" ca="1" si="168"/>
        <v>1.0004373900000001</v>
      </c>
      <c r="G414" s="14">
        <f ca="1">(TRUNC(PRODUCT($F$12:$F413),16))</f>
        <v>1.2196087539900899</v>
      </c>
      <c r="H414" s="14">
        <f t="shared" ca="1" si="169"/>
        <v>1.12663375643498</v>
      </c>
      <c r="I414" s="14">
        <f t="shared" ca="1" si="170"/>
        <v>1.0825245999999999</v>
      </c>
      <c r="J414" s="13">
        <f t="shared" si="165"/>
        <v>2.5000000000000001E-2</v>
      </c>
      <c r="K414" s="29">
        <f t="shared" si="171"/>
        <v>45078</v>
      </c>
      <c r="L414" s="2">
        <f t="shared" si="172"/>
        <v>166</v>
      </c>
      <c r="M414" s="17">
        <f t="shared" si="173"/>
        <v>166</v>
      </c>
      <c r="N414" s="12">
        <f t="shared" si="174"/>
        <v>1.0163987759999999</v>
      </c>
      <c r="O414" s="12">
        <f t="shared" ca="1" si="175"/>
        <v>1.100276678</v>
      </c>
      <c r="P414" s="17">
        <f t="shared" si="176"/>
        <v>0</v>
      </c>
      <c r="Q414" s="14">
        <f t="shared" ca="1" si="161"/>
        <v>100.276678</v>
      </c>
      <c r="R414" s="20">
        <f t="shared" si="162"/>
        <v>0</v>
      </c>
      <c r="S414" s="14">
        <f t="shared" si="177"/>
        <v>0</v>
      </c>
      <c r="T414" s="4">
        <f t="shared" si="178"/>
        <v>0</v>
      </c>
      <c r="U414" s="29">
        <f t="shared" si="179"/>
        <v>0</v>
      </c>
      <c r="V414" s="3"/>
      <c r="W414" s="3"/>
      <c r="X414" s="140">
        <f>[2]Plan1!$A484</f>
        <v>51094</v>
      </c>
      <c r="Y414" s="132" t="str">
        <f>[2]Plan1!$C484</f>
        <v>Dia Nacional de Zumbi e da Consciência Negra</v>
      </c>
      <c r="Z414" s="12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63"/>
        <v>45322</v>
      </c>
      <c r="B415" s="116">
        <f t="shared" ca="1" si="166"/>
        <v>1100.8657880000001</v>
      </c>
      <c r="C415" s="14">
        <f t="shared" si="167"/>
        <v>1000</v>
      </c>
      <c r="D415" s="95">
        <f t="shared" si="164"/>
        <v>45316</v>
      </c>
      <c r="E415" s="93">
        <f ca="1">IF(D415&lt;$B$1,VLOOKUP(D415,[1]DI!$A$4:$B$15000,2,FALSE),0)</f>
        <v>0.11650000000000001</v>
      </c>
      <c r="F415" s="14">
        <f t="shared" ca="1" si="168"/>
        <v>1.0004373900000001</v>
      </c>
      <c r="G415" s="14">
        <f ca="1">(TRUNC(PRODUCT($F$12:$F414),16))</f>
        <v>1.2201421986629899</v>
      </c>
      <c r="H415" s="14">
        <f t="shared" ca="1" si="169"/>
        <v>1.12663375643498</v>
      </c>
      <c r="I415" s="14">
        <f t="shared" ca="1" si="170"/>
        <v>1.0829980800000001</v>
      </c>
      <c r="J415" s="13">
        <f t="shared" si="165"/>
        <v>2.5000000000000001E-2</v>
      </c>
      <c r="K415" s="29">
        <f t="shared" si="171"/>
        <v>45078</v>
      </c>
      <c r="L415" s="2">
        <f t="shared" si="172"/>
        <v>167</v>
      </c>
      <c r="M415" s="17">
        <f t="shared" si="173"/>
        <v>167</v>
      </c>
      <c r="N415" s="12">
        <f t="shared" si="174"/>
        <v>1.0164983750000001</v>
      </c>
      <c r="O415" s="12">
        <f t="shared" ca="1" si="175"/>
        <v>1.1008657879999999</v>
      </c>
      <c r="P415" s="17">
        <f t="shared" si="176"/>
        <v>0</v>
      </c>
      <c r="Q415" s="14">
        <f t="shared" ca="1" si="161"/>
        <v>100.86578799999999</v>
      </c>
      <c r="R415" s="20">
        <f t="shared" si="162"/>
        <v>0</v>
      </c>
      <c r="S415" s="14">
        <f t="shared" si="177"/>
        <v>0</v>
      </c>
      <c r="T415" s="4">
        <f t="shared" si="178"/>
        <v>0</v>
      </c>
      <c r="U415" s="29">
        <f t="shared" si="179"/>
        <v>0</v>
      </c>
      <c r="V415" s="3"/>
      <c r="W415" s="3"/>
      <c r="X415" s="140">
        <f>[2]Plan1!$A485</f>
        <v>51129</v>
      </c>
      <c r="Y415" s="132" t="str">
        <f>[2]Plan1!$C485</f>
        <v>Natal</v>
      </c>
      <c r="Z415" s="12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63"/>
        <v>45323</v>
      </c>
      <c r="B416" s="116">
        <f t="shared" ca="1" si="166"/>
        <v>1101.455226</v>
      </c>
      <c r="C416" s="14">
        <f t="shared" si="167"/>
        <v>1000</v>
      </c>
      <c r="D416" s="95">
        <f t="shared" si="164"/>
        <v>45317</v>
      </c>
      <c r="E416" s="93">
        <f ca="1">IF(D416&lt;$B$1,VLOOKUP(D416,[1]DI!$A$4:$B$15000,2,FALSE),0)</f>
        <v>0.11650000000000001</v>
      </c>
      <c r="F416" s="14">
        <f t="shared" ca="1" si="168"/>
        <v>1.0004373900000001</v>
      </c>
      <c r="G416" s="14">
        <f ca="1">(TRUNC(PRODUCT($F$12:$F415),16))</f>
        <v>1.22067587665927</v>
      </c>
      <c r="H416" s="14">
        <f t="shared" ca="1" si="169"/>
        <v>1.12663375643498</v>
      </c>
      <c r="I416" s="14">
        <f t="shared" ca="1" si="170"/>
        <v>1.08347178</v>
      </c>
      <c r="J416" s="13">
        <f t="shared" si="165"/>
        <v>2.5000000000000001E-2</v>
      </c>
      <c r="K416" s="29">
        <f t="shared" si="171"/>
        <v>45078</v>
      </c>
      <c r="L416" s="2">
        <f t="shared" si="172"/>
        <v>168</v>
      </c>
      <c r="M416" s="17">
        <f t="shared" si="173"/>
        <v>168</v>
      </c>
      <c r="N416" s="12">
        <f t="shared" si="174"/>
        <v>1.016597983</v>
      </c>
      <c r="O416" s="12">
        <f t="shared" ca="1" si="175"/>
        <v>1.1014552259999999</v>
      </c>
      <c r="P416" s="17">
        <f t="shared" si="176"/>
        <v>0</v>
      </c>
      <c r="Q416" s="14">
        <f t="shared" ca="1" si="161"/>
        <v>101.455226</v>
      </c>
      <c r="R416" s="20">
        <f t="shared" si="162"/>
        <v>0</v>
      </c>
      <c r="S416" s="14">
        <f t="shared" si="177"/>
        <v>0</v>
      </c>
      <c r="T416" s="4">
        <f t="shared" si="178"/>
        <v>0</v>
      </c>
      <c r="U416" s="29">
        <f t="shared" si="179"/>
        <v>0</v>
      </c>
      <c r="V416" s="3"/>
      <c r="W416" s="3"/>
      <c r="X416" s="140">
        <f>[2]Plan1!$A486</f>
        <v>51136</v>
      </c>
      <c r="Y416" s="132" t="str">
        <f>[2]Plan1!$C486</f>
        <v>Confraternização Universal</v>
      </c>
      <c r="Z416" s="12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63"/>
        <v>45324</v>
      </c>
      <c r="B417" s="116">
        <f t="shared" ca="1" si="166"/>
        <v>1102.0449719999999</v>
      </c>
      <c r="C417" s="14">
        <f t="shared" si="167"/>
        <v>1000</v>
      </c>
      <c r="D417" s="95">
        <f t="shared" si="164"/>
        <v>45320</v>
      </c>
      <c r="E417" s="93">
        <f ca="1">IF(D417&lt;$B$1,VLOOKUP(D417,[1]DI!$A$4:$B$15000,2,FALSE),0)</f>
        <v>0.11650000000000001</v>
      </c>
      <c r="F417" s="14">
        <f t="shared" ca="1" si="168"/>
        <v>1.0004373900000001</v>
      </c>
      <c r="G417" s="14">
        <f ca="1">(TRUNC(PRODUCT($F$12:$F416),16))</f>
        <v>1.22120978808096</v>
      </c>
      <c r="H417" s="14">
        <f t="shared" ca="1" si="169"/>
        <v>1.12663375643498</v>
      </c>
      <c r="I417" s="14">
        <f t="shared" ca="1" si="170"/>
        <v>1.08394568</v>
      </c>
      <c r="J417" s="13">
        <f t="shared" si="165"/>
        <v>2.5000000000000001E-2</v>
      </c>
      <c r="K417" s="29">
        <f t="shared" si="171"/>
        <v>45078</v>
      </c>
      <c r="L417" s="2">
        <f t="shared" si="172"/>
        <v>169</v>
      </c>
      <c r="M417" s="17">
        <f t="shared" si="173"/>
        <v>169</v>
      </c>
      <c r="N417" s="12">
        <f t="shared" si="174"/>
        <v>1.016697601</v>
      </c>
      <c r="O417" s="12">
        <f t="shared" ca="1" si="175"/>
        <v>1.1020449720000001</v>
      </c>
      <c r="P417" s="17">
        <f t="shared" si="176"/>
        <v>0</v>
      </c>
      <c r="Q417" s="14">
        <f t="shared" ca="1" si="161"/>
        <v>102.044972</v>
      </c>
      <c r="R417" s="20">
        <f t="shared" si="162"/>
        <v>0</v>
      </c>
      <c r="S417" s="14">
        <f t="shared" si="177"/>
        <v>0</v>
      </c>
      <c r="T417" s="4">
        <f t="shared" si="178"/>
        <v>0</v>
      </c>
      <c r="U417" s="29">
        <f t="shared" si="179"/>
        <v>0</v>
      </c>
      <c r="V417" s="3"/>
      <c r="W417" s="3"/>
      <c r="X417" s="140">
        <f>[2]Plan1!$A487</f>
        <v>51179</v>
      </c>
      <c r="Y417" s="132" t="str">
        <f>[2]Plan1!$C487</f>
        <v>Carnaval</v>
      </c>
      <c r="Z417" s="12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63"/>
        <v>45327</v>
      </c>
      <c r="B418" s="116">
        <f t="shared" ca="1" si="166"/>
        <v>1102.6350259999999</v>
      </c>
      <c r="C418" s="14">
        <f t="shared" si="167"/>
        <v>1000</v>
      </c>
      <c r="D418" s="95">
        <f t="shared" si="164"/>
        <v>45321</v>
      </c>
      <c r="E418" s="93">
        <f ca="1">IF(D418&lt;$B$1,VLOOKUP(D418,[1]DI!$A$4:$B$15000,2,FALSE),0)</f>
        <v>0.11650000000000001</v>
      </c>
      <c r="F418" s="14">
        <f t="shared" ca="1" si="168"/>
        <v>1.0004373900000001</v>
      </c>
      <c r="G418" s="14">
        <f ca="1">(TRUNC(PRODUCT($F$12:$F417),16))</f>
        <v>1.22174393303017</v>
      </c>
      <c r="H418" s="14">
        <f t="shared" ca="1" si="169"/>
        <v>1.12663375643498</v>
      </c>
      <c r="I418" s="14">
        <f t="shared" ca="1" si="170"/>
        <v>1.0844197799999999</v>
      </c>
      <c r="J418" s="13">
        <f t="shared" si="165"/>
        <v>2.5000000000000001E-2</v>
      </c>
      <c r="K418" s="29">
        <f t="shared" si="171"/>
        <v>45078</v>
      </c>
      <c r="L418" s="2">
        <f t="shared" si="172"/>
        <v>170</v>
      </c>
      <c r="M418" s="17">
        <f t="shared" si="173"/>
        <v>170</v>
      </c>
      <c r="N418" s="12">
        <f t="shared" si="174"/>
        <v>1.0167972279999999</v>
      </c>
      <c r="O418" s="12">
        <f t="shared" ca="1" si="175"/>
        <v>1.102635026</v>
      </c>
      <c r="P418" s="17">
        <f t="shared" si="176"/>
        <v>0</v>
      </c>
      <c r="Q418" s="14">
        <f t="shared" ca="1" si="161"/>
        <v>102.635026</v>
      </c>
      <c r="R418" s="20">
        <f t="shared" si="162"/>
        <v>0</v>
      </c>
      <c r="S418" s="14">
        <f t="shared" si="177"/>
        <v>0</v>
      </c>
      <c r="T418" s="4">
        <f t="shared" si="178"/>
        <v>0</v>
      </c>
      <c r="U418" s="29">
        <f t="shared" si="179"/>
        <v>0</v>
      </c>
      <c r="V418" s="3"/>
      <c r="W418" s="3"/>
      <c r="X418" s="140">
        <f>[2]Plan1!$A488</f>
        <v>51180</v>
      </c>
      <c r="Y418" s="132" t="str">
        <f>[2]Plan1!$C488</f>
        <v>Carnaval</v>
      </c>
      <c r="Z418" s="12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63"/>
        <v>45328</v>
      </c>
      <c r="B419" s="116">
        <f t="shared" ca="1" si="166"/>
        <v>1103.2254089999999</v>
      </c>
      <c r="C419" s="14">
        <f t="shared" si="167"/>
        <v>1000</v>
      </c>
      <c r="D419" s="95">
        <f t="shared" si="164"/>
        <v>45322</v>
      </c>
      <c r="E419" s="93">
        <f ca="1">IF(D419&lt;$B$1,VLOOKUP(D419,[1]DI!$A$4:$B$15000,2,FALSE),0)</f>
        <v>0.11650000000000001</v>
      </c>
      <c r="F419" s="14">
        <f t="shared" ca="1" si="168"/>
        <v>1.0004373900000001</v>
      </c>
      <c r="G419" s="14">
        <f ca="1">(TRUNC(PRODUCT($F$12:$F418),16))</f>
        <v>1.2222783116090401</v>
      </c>
      <c r="H419" s="14">
        <f t="shared" ca="1" si="169"/>
        <v>1.12663375643498</v>
      </c>
      <c r="I419" s="14">
        <f t="shared" ca="1" si="170"/>
        <v>1.0848941000000001</v>
      </c>
      <c r="J419" s="13">
        <f t="shared" si="165"/>
        <v>2.5000000000000001E-2</v>
      </c>
      <c r="K419" s="29">
        <f t="shared" si="171"/>
        <v>45078</v>
      </c>
      <c r="L419" s="2">
        <f t="shared" si="172"/>
        <v>171</v>
      </c>
      <c r="M419" s="17">
        <f t="shared" si="173"/>
        <v>171</v>
      </c>
      <c r="N419" s="12">
        <f t="shared" si="174"/>
        <v>1.0168968650000001</v>
      </c>
      <c r="O419" s="12">
        <f t="shared" ca="1" si="175"/>
        <v>1.103225409</v>
      </c>
      <c r="P419" s="17">
        <f t="shared" si="176"/>
        <v>0</v>
      </c>
      <c r="Q419" s="14">
        <f t="shared" ca="1" si="161"/>
        <v>103.225409</v>
      </c>
      <c r="R419" s="20">
        <f t="shared" si="162"/>
        <v>0</v>
      </c>
      <c r="S419" s="14">
        <f t="shared" si="177"/>
        <v>0</v>
      </c>
      <c r="T419" s="4">
        <f t="shared" si="178"/>
        <v>0</v>
      </c>
      <c r="U419" s="29">
        <f t="shared" si="179"/>
        <v>0</v>
      </c>
      <c r="V419" s="3"/>
      <c r="W419" s="3"/>
      <c r="X419" s="140">
        <f>[2]Plan1!$A489</f>
        <v>51225</v>
      </c>
      <c r="Y419" s="132" t="str">
        <f>[2]Plan1!$C489</f>
        <v>Paixão de Cristo</v>
      </c>
      <c r="Z419" s="12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63"/>
        <v>45329</v>
      </c>
      <c r="B420" s="116">
        <f t="shared" ca="1" si="166"/>
        <v>1103.816102</v>
      </c>
      <c r="C420" s="14">
        <f t="shared" si="167"/>
        <v>1000</v>
      </c>
      <c r="D420" s="95">
        <f t="shared" si="164"/>
        <v>45323</v>
      </c>
      <c r="E420" s="93">
        <f ca="1">IF(D420&lt;$B$1,VLOOKUP(D420,[1]DI!$A$4:$B$15000,2,FALSE),0)</f>
        <v>0.1115</v>
      </c>
      <c r="F420" s="14">
        <f t="shared" ca="1" si="168"/>
        <v>1.00041957</v>
      </c>
      <c r="G420" s="14">
        <f ca="1">(TRUNC(PRODUCT($F$12:$F419),16))</f>
        <v>1.22281292391975</v>
      </c>
      <c r="H420" s="14">
        <f t="shared" ca="1" si="169"/>
        <v>1.12663375643498</v>
      </c>
      <c r="I420" s="14">
        <f t="shared" ca="1" si="170"/>
        <v>1.0853686199999999</v>
      </c>
      <c r="J420" s="13">
        <f t="shared" si="165"/>
        <v>2.5000000000000001E-2</v>
      </c>
      <c r="K420" s="29">
        <f t="shared" si="171"/>
        <v>45078</v>
      </c>
      <c r="L420" s="2">
        <f t="shared" si="172"/>
        <v>172</v>
      </c>
      <c r="M420" s="17">
        <f t="shared" si="173"/>
        <v>172</v>
      </c>
      <c r="N420" s="12">
        <f t="shared" si="174"/>
        <v>1.016996513</v>
      </c>
      <c r="O420" s="12">
        <f t="shared" ca="1" si="175"/>
        <v>1.1038161019999999</v>
      </c>
      <c r="P420" s="17">
        <f t="shared" si="176"/>
        <v>0</v>
      </c>
      <c r="Q420" s="14">
        <f t="shared" ca="1" si="161"/>
        <v>103.816102</v>
      </c>
      <c r="R420" s="20">
        <f t="shared" si="162"/>
        <v>0</v>
      </c>
      <c r="S420" s="14">
        <f t="shared" si="177"/>
        <v>0</v>
      </c>
      <c r="T420" s="4">
        <f t="shared" si="178"/>
        <v>0</v>
      </c>
      <c r="U420" s="29">
        <f t="shared" si="179"/>
        <v>0</v>
      </c>
      <c r="V420" s="3"/>
      <c r="W420" s="3"/>
      <c r="X420" s="140">
        <f>[2]Plan1!$A490</f>
        <v>51247</v>
      </c>
      <c r="Y420" s="132" t="str">
        <f>[2]Plan1!$C490</f>
        <v>Tiradentes</v>
      </c>
      <c r="Z420" s="12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63"/>
        <v>45330</v>
      </c>
      <c r="B421" s="116">
        <f t="shared" ca="1" si="166"/>
        <v>1104.3874410000001</v>
      </c>
      <c r="C421" s="14">
        <f t="shared" si="167"/>
        <v>1000</v>
      </c>
      <c r="D421" s="95">
        <f t="shared" si="164"/>
        <v>45324</v>
      </c>
      <c r="E421" s="93">
        <f ca="1">IF(D421&lt;$B$1,VLOOKUP(D421,[1]DI!$A$4:$B$15000,2,FALSE),0)</f>
        <v>0.1115</v>
      </c>
      <c r="F421" s="14">
        <f t="shared" ca="1" si="168"/>
        <v>1.00041957</v>
      </c>
      <c r="G421" s="14">
        <f ca="1">(TRUNC(PRODUCT($F$12:$F420),16))</f>
        <v>1.2233259795382401</v>
      </c>
      <c r="H421" s="14">
        <f t="shared" ca="1" si="169"/>
        <v>1.12663375643498</v>
      </c>
      <c r="I421" s="14">
        <f t="shared" ca="1" si="170"/>
        <v>1.0858240100000001</v>
      </c>
      <c r="J421" s="13">
        <f t="shared" si="165"/>
        <v>2.5000000000000001E-2</v>
      </c>
      <c r="K421" s="29">
        <f t="shared" si="171"/>
        <v>45078</v>
      </c>
      <c r="L421" s="2">
        <f t="shared" si="172"/>
        <v>173</v>
      </c>
      <c r="M421" s="17">
        <f t="shared" si="173"/>
        <v>173</v>
      </c>
      <c r="N421" s="12">
        <f t="shared" si="174"/>
        <v>1.017096169</v>
      </c>
      <c r="O421" s="12">
        <f t="shared" ca="1" si="175"/>
        <v>1.1043874410000001</v>
      </c>
      <c r="P421" s="17">
        <f t="shared" si="176"/>
        <v>0</v>
      </c>
      <c r="Q421" s="14">
        <f t="shared" ca="1" si="161"/>
        <v>104.387441</v>
      </c>
      <c r="R421" s="20">
        <f t="shared" si="162"/>
        <v>0</v>
      </c>
      <c r="S421" s="14">
        <f t="shared" si="177"/>
        <v>0</v>
      </c>
      <c r="T421" s="4">
        <f t="shared" si="178"/>
        <v>0</v>
      </c>
      <c r="U421" s="29">
        <f t="shared" si="179"/>
        <v>0</v>
      </c>
      <c r="V421" s="3"/>
      <c r="W421" s="3"/>
      <c r="X421" s="140">
        <f>[2]Plan1!$A491</f>
        <v>51257</v>
      </c>
      <c r="Y421" s="132" t="str">
        <f>[2]Plan1!$C491</f>
        <v>Dia do Trabalho</v>
      </c>
      <c r="Z421" s="12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63"/>
        <v>45331</v>
      </c>
      <c r="B422" s="116">
        <f t="shared" ca="1" si="166"/>
        <v>1104.9590760000001</v>
      </c>
      <c r="C422" s="14">
        <f t="shared" si="167"/>
        <v>1000</v>
      </c>
      <c r="D422" s="95">
        <f t="shared" si="164"/>
        <v>45327</v>
      </c>
      <c r="E422" s="93">
        <f ca="1">IF(D422&lt;$B$1,VLOOKUP(D422,[1]DI!$A$4:$B$15000,2,FALSE),0)</f>
        <v>0.1115</v>
      </c>
      <c r="F422" s="14">
        <f t="shared" ca="1" si="168"/>
        <v>1.00041957</v>
      </c>
      <c r="G422" s="14">
        <f ca="1">(TRUNC(PRODUCT($F$12:$F421),16))</f>
        <v>1.2238392504194799</v>
      </c>
      <c r="H422" s="14">
        <f t="shared" ca="1" si="169"/>
        <v>1.12663375643498</v>
      </c>
      <c r="I422" s="14">
        <f t="shared" ca="1" si="170"/>
        <v>1.08627959</v>
      </c>
      <c r="J422" s="13">
        <f t="shared" si="165"/>
        <v>2.5000000000000001E-2</v>
      </c>
      <c r="K422" s="29">
        <f t="shared" si="171"/>
        <v>45078</v>
      </c>
      <c r="L422" s="2">
        <f t="shared" si="172"/>
        <v>174</v>
      </c>
      <c r="M422" s="17">
        <f t="shared" si="173"/>
        <v>174</v>
      </c>
      <c r="N422" s="12">
        <f t="shared" si="174"/>
        <v>1.017195836</v>
      </c>
      <c r="O422" s="12">
        <f t="shared" ca="1" si="175"/>
        <v>1.1049590760000001</v>
      </c>
      <c r="P422" s="17">
        <f t="shared" si="176"/>
        <v>0</v>
      </c>
      <c r="Q422" s="14">
        <f t="shared" ca="1" si="161"/>
        <v>104.959076</v>
      </c>
      <c r="R422" s="20">
        <f t="shared" si="162"/>
        <v>0</v>
      </c>
      <c r="S422" s="14">
        <f t="shared" si="177"/>
        <v>0</v>
      </c>
      <c r="T422" s="4">
        <f t="shared" si="178"/>
        <v>0</v>
      </c>
      <c r="U422" s="29">
        <f t="shared" si="179"/>
        <v>0</v>
      </c>
      <c r="V422" s="3"/>
      <c r="W422" s="3"/>
      <c r="X422" s="140">
        <f>[2]Plan1!$A492</f>
        <v>51287</v>
      </c>
      <c r="Y422" s="132" t="str">
        <f>[2]Plan1!$C492</f>
        <v>Corpus Christi</v>
      </c>
      <c r="Z422" s="12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63"/>
        <v>45336</v>
      </c>
      <c r="B423" s="116">
        <f t="shared" ca="1" si="166"/>
        <v>1105.5310059999999</v>
      </c>
      <c r="C423" s="14">
        <f t="shared" si="167"/>
        <v>1000</v>
      </c>
      <c r="D423" s="95">
        <f t="shared" si="164"/>
        <v>45328</v>
      </c>
      <c r="E423" s="93">
        <f ca="1">IF(D423&lt;$B$1,VLOOKUP(D423,[1]DI!$A$4:$B$15000,2,FALSE),0)</f>
        <v>0.1115</v>
      </c>
      <c r="F423" s="14">
        <f t="shared" ca="1" si="168"/>
        <v>1.00041957</v>
      </c>
      <c r="G423" s="14">
        <f ca="1">(TRUNC(PRODUCT($F$12:$F422),16))</f>
        <v>1.2243527366537701</v>
      </c>
      <c r="H423" s="14">
        <f t="shared" ca="1" si="169"/>
        <v>1.12663375643498</v>
      </c>
      <c r="I423" s="14">
        <f t="shared" ca="1" si="170"/>
        <v>1.08673536</v>
      </c>
      <c r="J423" s="13">
        <f t="shared" si="165"/>
        <v>2.5000000000000001E-2</v>
      </c>
      <c r="K423" s="29">
        <f t="shared" si="171"/>
        <v>45078</v>
      </c>
      <c r="L423" s="2">
        <f t="shared" si="172"/>
        <v>175</v>
      </c>
      <c r="M423" s="17">
        <f t="shared" si="173"/>
        <v>175</v>
      </c>
      <c r="N423" s="12">
        <f t="shared" si="174"/>
        <v>1.0172955130000001</v>
      </c>
      <c r="O423" s="12">
        <f t="shared" ca="1" si="175"/>
        <v>1.1055310060000001</v>
      </c>
      <c r="P423" s="17">
        <f t="shared" si="176"/>
        <v>0</v>
      </c>
      <c r="Q423" s="14">
        <f t="shared" ca="1" si="161"/>
        <v>105.531006</v>
      </c>
      <c r="R423" s="20">
        <f t="shared" si="162"/>
        <v>0</v>
      </c>
      <c r="S423" s="14">
        <f t="shared" si="177"/>
        <v>0</v>
      </c>
      <c r="T423" s="4">
        <f t="shared" si="178"/>
        <v>0</v>
      </c>
      <c r="U423" s="29">
        <f t="shared" si="179"/>
        <v>0</v>
      </c>
      <c r="V423" s="3"/>
      <c r="W423" s="3"/>
      <c r="X423" s="140">
        <f>[2]Plan1!$A493</f>
        <v>51386</v>
      </c>
      <c r="Y423" s="132" t="str">
        <f>[2]Plan1!$C493</f>
        <v>Independência do Brasil</v>
      </c>
      <c r="Z423" s="12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63"/>
        <v>45337</v>
      </c>
      <c r="B424" s="116">
        <f t="shared" ca="1" si="166"/>
        <v>1106.1032290000001</v>
      </c>
      <c r="C424" s="14">
        <f t="shared" si="167"/>
        <v>1000</v>
      </c>
      <c r="D424" s="95">
        <f t="shared" si="164"/>
        <v>45329</v>
      </c>
      <c r="E424" s="93">
        <f ca="1">IF(D424&lt;$B$1,VLOOKUP(D424,[1]DI!$A$4:$B$15000,2,FALSE),0)</f>
        <v>0.1115</v>
      </c>
      <c r="F424" s="14">
        <f t="shared" ca="1" si="168"/>
        <v>1.00041957</v>
      </c>
      <c r="G424" s="14">
        <f ca="1">(TRUNC(PRODUCT($F$12:$F423),16))</f>
        <v>1.22486643833149</v>
      </c>
      <c r="H424" s="14">
        <f t="shared" ca="1" si="169"/>
        <v>1.12663375643498</v>
      </c>
      <c r="I424" s="14">
        <f t="shared" ca="1" si="170"/>
        <v>1.0871913200000001</v>
      </c>
      <c r="J424" s="13">
        <f t="shared" si="165"/>
        <v>2.5000000000000001E-2</v>
      </c>
      <c r="K424" s="29">
        <f t="shared" si="171"/>
        <v>45078</v>
      </c>
      <c r="L424" s="2">
        <f t="shared" si="172"/>
        <v>176</v>
      </c>
      <c r="M424" s="17">
        <f t="shared" si="173"/>
        <v>176</v>
      </c>
      <c r="N424" s="12">
        <f t="shared" si="174"/>
        <v>1.0173951990000001</v>
      </c>
      <c r="O424" s="12">
        <f t="shared" ca="1" si="175"/>
        <v>1.1061032289999999</v>
      </c>
      <c r="P424" s="17">
        <f t="shared" si="176"/>
        <v>0</v>
      </c>
      <c r="Q424" s="14">
        <f t="shared" ca="1" si="161"/>
        <v>106.103229</v>
      </c>
      <c r="R424" s="20">
        <f t="shared" si="162"/>
        <v>0</v>
      </c>
      <c r="S424" s="14">
        <f t="shared" si="177"/>
        <v>0</v>
      </c>
      <c r="T424" s="4">
        <f t="shared" si="178"/>
        <v>0</v>
      </c>
      <c r="U424" s="29">
        <f t="shared" si="179"/>
        <v>0</v>
      </c>
      <c r="V424" s="3"/>
      <c r="W424" s="3"/>
      <c r="X424" s="140">
        <f>[2]Plan1!$A494</f>
        <v>51421</v>
      </c>
      <c r="Y424" s="132" t="str">
        <f>[2]Plan1!$C494</f>
        <v>Nossa Sr.a Aparecida - Padroeira do Brasil</v>
      </c>
      <c r="Z424" s="12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63"/>
        <v>45338</v>
      </c>
      <c r="B425" s="116">
        <f t="shared" ca="1" si="166"/>
        <v>1106.6757480000001</v>
      </c>
      <c r="C425" s="14">
        <f t="shared" si="167"/>
        <v>1000</v>
      </c>
      <c r="D425" s="95">
        <f t="shared" si="164"/>
        <v>45330</v>
      </c>
      <c r="E425" s="93">
        <f ca="1">IF(D425&lt;$B$1,VLOOKUP(D425,[1]DI!$A$4:$B$15000,2,FALSE),0)</f>
        <v>0.1115</v>
      </c>
      <c r="F425" s="14">
        <f t="shared" ca="1" si="168"/>
        <v>1.00041957</v>
      </c>
      <c r="G425" s="14">
        <f ca="1">(TRUNC(PRODUCT($F$12:$F424),16))</f>
        <v>1.2253803555430201</v>
      </c>
      <c r="H425" s="14">
        <f t="shared" ca="1" si="169"/>
        <v>1.12663375643498</v>
      </c>
      <c r="I425" s="14">
        <f t="shared" ca="1" si="170"/>
        <v>1.0876474700000001</v>
      </c>
      <c r="J425" s="13">
        <f t="shared" si="165"/>
        <v>2.5000000000000001E-2</v>
      </c>
      <c r="K425" s="29">
        <f t="shared" si="171"/>
        <v>45078</v>
      </c>
      <c r="L425" s="2">
        <f t="shared" si="172"/>
        <v>177</v>
      </c>
      <c r="M425" s="17">
        <f t="shared" si="173"/>
        <v>177</v>
      </c>
      <c r="N425" s="12">
        <f t="shared" si="174"/>
        <v>1.017494895</v>
      </c>
      <c r="O425" s="12">
        <f t="shared" ca="1" si="175"/>
        <v>1.106675748</v>
      </c>
      <c r="P425" s="17">
        <f t="shared" si="176"/>
        <v>0</v>
      </c>
      <c r="Q425" s="14">
        <f t="shared" ca="1" si="161"/>
        <v>106.675748</v>
      </c>
      <c r="R425" s="20">
        <f t="shared" si="162"/>
        <v>0</v>
      </c>
      <c r="S425" s="14">
        <f t="shared" si="177"/>
        <v>0</v>
      </c>
      <c r="T425" s="4">
        <f t="shared" si="178"/>
        <v>0</v>
      </c>
      <c r="U425" s="29">
        <f t="shared" si="179"/>
        <v>0</v>
      </c>
      <c r="V425" s="3"/>
      <c r="W425" s="3"/>
      <c r="X425" s="140">
        <f>[2]Plan1!$A495</f>
        <v>51442</v>
      </c>
      <c r="Y425" s="132" t="str">
        <f>[2]Plan1!$C495</f>
        <v>Finados</v>
      </c>
      <c r="Z425" s="12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63"/>
        <v>45341</v>
      </c>
      <c r="B426" s="116">
        <f t="shared" ca="1" si="166"/>
        <v>1107.2485609999999</v>
      </c>
      <c r="C426" s="14">
        <f t="shared" si="167"/>
        <v>1000</v>
      </c>
      <c r="D426" s="95">
        <f t="shared" si="164"/>
        <v>45331</v>
      </c>
      <c r="E426" s="93">
        <f ca="1">IF(D426&lt;$B$1,VLOOKUP(D426,[1]DI!$A$4:$B$15000,2,FALSE),0)</f>
        <v>0.1115</v>
      </c>
      <c r="F426" s="14">
        <f t="shared" ca="1" si="168"/>
        <v>1.00041957</v>
      </c>
      <c r="G426" s="14">
        <f ca="1">(TRUNC(PRODUCT($F$12:$F425),16))</f>
        <v>1.2258944883788001</v>
      </c>
      <c r="H426" s="14">
        <f t="shared" ca="1" si="169"/>
        <v>1.12663375643498</v>
      </c>
      <c r="I426" s="14">
        <f t="shared" ca="1" si="170"/>
        <v>1.08810381</v>
      </c>
      <c r="J426" s="13">
        <f t="shared" si="165"/>
        <v>2.5000000000000001E-2</v>
      </c>
      <c r="K426" s="29">
        <f t="shared" si="171"/>
        <v>45078</v>
      </c>
      <c r="L426" s="2">
        <f t="shared" si="172"/>
        <v>178</v>
      </c>
      <c r="M426" s="17">
        <f t="shared" si="173"/>
        <v>178</v>
      </c>
      <c r="N426" s="12">
        <f t="shared" si="174"/>
        <v>1.0175946</v>
      </c>
      <c r="O426" s="12">
        <f t="shared" ca="1" si="175"/>
        <v>1.107248561</v>
      </c>
      <c r="P426" s="17">
        <f t="shared" si="176"/>
        <v>0</v>
      </c>
      <c r="Q426" s="14">
        <f t="shared" ca="1" si="161"/>
        <v>107.248561</v>
      </c>
      <c r="R426" s="20">
        <f t="shared" si="162"/>
        <v>0</v>
      </c>
      <c r="S426" s="14">
        <f t="shared" si="177"/>
        <v>0</v>
      </c>
      <c r="T426" s="4">
        <f t="shared" si="178"/>
        <v>0</v>
      </c>
      <c r="U426" s="29">
        <f t="shared" si="179"/>
        <v>0</v>
      </c>
      <c r="V426" s="3"/>
      <c r="W426" s="3"/>
      <c r="X426" s="140">
        <f>[2]Plan1!$A496</f>
        <v>51455</v>
      </c>
      <c r="Y426" s="132" t="str">
        <f>[2]Plan1!$C496</f>
        <v>Proclamação da República</v>
      </c>
      <c r="Z426" s="12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63"/>
        <v>45342</v>
      </c>
      <c r="B427" s="116">
        <f t="shared" ca="1" si="166"/>
        <v>1107.8216809999999</v>
      </c>
      <c r="C427" s="14">
        <f t="shared" si="167"/>
        <v>1000</v>
      </c>
      <c r="D427" s="95">
        <f t="shared" si="164"/>
        <v>45336</v>
      </c>
      <c r="E427" s="93">
        <f ca="1">IF(D427&lt;$B$1,VLOOKUP(D427,[1]DI!$A$4:$B$15000,2,FALSE),0)</f>
        <v>0.1115</v>
      </c>
      <c r="F427" s="14">
        <f t="shared" ca="1" si="168"/>
        <v>1.00041957</v>
      </c>
      <c r="G427" s="14">
        <f ca="1">(TRUNC(PRODUCT($F$12:$F426),16))</f>
        <v>1.22640883692929</v>
      </c>
      <c r="H427" s="14">
        <f t="shared" ca="1" si="169"/>
        <v>1.12663375643498</v>
      </c>
      <c r="I427" s="14">
        <f t="shared" ca="1" si="170"/>
        <v>1.0885603500000001</v>
      </c>
      <c r="J427" s="13">
        <f t="shared" si="165"/>
        <v>2.5000000000000001E-2</v>
      </c>
      <c r="K427" s="29">
        <f t="shared" si="171"/>
        <v>45078</v>
      </c>
      <c r="L427" s="2">
        <f t="shared" si="172"/>
        <v>179</v>
      </c>
      <c r="M427" s="17">
        <f t="shared" si="173"/>
        <v>179</v>
      </c>
      <c r="N427" s="12">
        <f t="shared" si="174"/>
        <v>1.017694316</v>
      </c>
      <c r="O427" s="12">
        <f t="shared" ca="1" si="175"/>
        <v>1.1078216809999999</v>
      </c>
      <c r="P427" s="17">
        <f t="shared" si="176"/>
        <v>0</v>
      </c>
      <c r="Q427" s="14">
        <f t="shared" ca="1" si="161"/>
        <v>107.821681</v>
      </c>
      <c r="R427" s="20">
        <f t="shared" si="162"/>
        <v>0</v>
      </c>
      <c r="S427" s="14">
        <f t="shared" si="177"/>
        <v>0</v>
      </c>
      <c r="T427" s="4">
        <f t="shared" si="178"/>
        <v>0</v>
      </c>
      <c r="U427" s="29">
        <f t="shared" si="179"/>
        <v>0</v>
      </c>
      <c r="V427" s="3"/>
      <c r="W427" s="3"/>
      <c r="X427" s="140">
        <f>[2]Plan1!$A497</f>
        <v>51460</v>
      </c>
      <c r="Y427" s="132" t="str">
        <f>[2]Plan1!$C497</f>
        <v>Dia Nacional de Zumbi e da Consciência Negra</v>
      </c>
      <c r="Z427" s="12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63"/>
        <v>45343</v>
      </c>
      <c r="B428" s="116">
        <f t="shared" ca="1" si="166"/>
        <v>1108.3950950000001</v>
      </c>
      <c r="C428" s="14">
        <f t="shared" si="167"/>
        <v>1000</v>
      </c>
      <c r="D428" s="95">
        <f t="shared" si="164"/>
        <v>45337</v>
      </c>
      <c r="E428" s="93">
        <f ca="1">IF(D428&lt;$B$1,VLOOKUP(D428,[1]DI!$A$4:$B$15000,2,FALSE),0)</f>
        <v>0.1115</v>
      </c>
      <c r="F428" s="14">
        <f t="shared" ca="1" si="168"/>
        <v>1.00041957</v>
      </c>
      <c r="G428" s="14">
        <f ca="1">(TRUNC(PRODUCT($F$12:$F427),16))</f>
        <v>1.2269234012850001</v>
      </c>
      <c r="H428" s="14">
        <f t="shared" ca="1" si="169"/>
        <v>1.12663375643498</v>
      </c>
      <c r="I428" s="14">
        <f t="shared" ca="1" si="170"/>
        <v>1.0890170800000001</v>
      </c>
      <c r="J428" s="13">
        <f t="shared" si="165"/>
        <v>2.5000000000000001E-2</v>
      </c>
      <c r="K428" s="29">
        <f t="shared" si="171"/>
        <v>45078</v>
      </c>
      <c r="L428" s="2">
        <f t="shared" si="172"/>
        <v>180</v>
      </c>
      <c r="M428" s="17">
        <f t="shared" si="173"/>
        <v>180</v>
      </c>
      <c r="N428" s="12">
        <f t="shared" si="174"/>
        <v>1.0177940409999999</v>
      </c>
      <c r="O428" s="12">
        <f t="shared" ca="1" si="175"/>
        <v>1.1083950950000001</v>
      </c>
      <c r="P428" s="17">
        <f t="shared" si="176"/>
        <v>0</v>
      </c>
      <c r="Q428" s="14">
        <f t="shared" ca="1" si="161"/>
        <v>108.395095</v>
      </c>
      <c r="R428" s="20">
        <f t="shared" si="162"/>
        <v>0</v>
      </c>
      <c r="S428" s="14">
        <f t="shared" si="177"/>
        <v>0</v>
      </c>
      <c r="T428" s="4">
        <f t="shared" si="178"/>
        <v>0</v>
      </c>
      <c r="U428" s="29">
        <f t="shared" si="179"/>
        <v>0</v>
      </c>
      <c r="V428" s="3"/>
      <c r="W428" s="3"/>
      <c r="X428" s="140">
        <f>[2]Plan1!$A498</f>
        <v>51495</v>
      </c>
      <c r="Y428" s="132" t="str">
        <f>[2]Plan1!$C498</f>
        <v>Natal</v>
      </c>
      <c r="Z428" s="12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63"/>
        <v>45344</v>
      </c>
      <c r="B429" s="116">
        <f t="shared" ca="1" si="166"/>
        <v>1108.9688040000001</v>
      </c>
      <c r="C429" s="14">
        <f t="shared" si="167"/>
        <v>1000</v>
      </c>
      <c r="D429" s="95">
        <f t="shared" si="164"/>
        <v>45338</v>
      </c>
      <c r="E429" s="93">
        <f ca="1">IF(D429&lt;$B$1,VLOOKUP(D429,[1]DI!$A$4:$B$15000,2,FALSE),0)</f>
        <v>0.1115</v>
      </c>
      <c r="F429" s="14">
        <f t="shared" ca="1" si="168"/>
        <v>1.00041957</v>
      </c>
      <c r="G429" s="14">
        <f ca="1">(TRUNC(PRODUCT($F$12:$F428),16))</f>
        <v>1.2274381815364701</v>
      </c>
      <c r="H429" s="14">
        <f t="shared" ca="1" si="169"/>
        <v>1.12663375643498</v>
      </c>
      <c r="I429" s="14">
        <f t="shared" ca="1" si="170"/>
        <v>1.0894740000000001</v>
      </c>
      <c r="J429" s="13">
        <f t="shared" si="165"/>
        <v>2.5000000000000001E-2</v>
      </c>
      <c r="K429" s="29">
        <f t="shared" si="171"/>
        <v>45078</v>
      </c>
      <c r="L429" s="2">
        <f t="shared" si="172"/>
        <v>181</v>
      </c>
      <c r="M429" s="17">
        <f t="shared" si="173"/>
        <v>181</v>
      </c>
      <c r="N429" s="12">
        <f t="shared" si="174"/>
        <v>1.017893776</v>
      </c>
      <c r="O429" s="12">
        <f t="shared" ca="1" si="175"/>
        <v>1.1089688040000001</v>
      </c>
      <c r="P429" s="17">
        <f t="shared" si="176"/>
        <v>0</v>
      </c>
      <c r="Q429" s="14">
        <f t="shared" ca="1" si="161"/>
        <v>108.96880400000001</v>
      </c>
      <c r="R429" s="20">
        <f t="shared" si="162"/>
        <v>0</v>
      </c>
      <c r="S429" s="14">
        <f t="shared" si="177"/>
        <v>0</v>
      </c>
      <c r="T429" s="4">
        <f t="shared" si="178"/>
        <v>0</v>
      </c>
      <c r="U429" s="29">
        <f t="shared" si="179"/>
        <v>0</v>
      </c>
      <c r="V429" s="3"/>
      <c r="W429" s="3"/>
      <c r="X429" s="140">
        <f>[2]Plan1!$A499</f>
        <v>51502</v>
      </c>
      <c r="Y429" s="132" t="str">
        <f>[2]Plan1!$C499</f>
        <v>Confraternização Universal</v>
      </c>
      <c r="Z429" s="12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63"/>
        <v>45345</v>
      </c>
      <c r="B430" s="116">
        <f t="shared" ca="1" si="166"/>
        <v>1109.5428079999999</v>
      </c>
      <c r="C430" s="14">
        <f t="shared" si="167"/>
        <v>1000</v>
      </c>
      <c r="D430" s="95">
        <f t="shared" si="164"/>
        <v>45341</v>
      </c>
      <c r="E430" s="93">
        <f ca="1">IF(D430&lt;$B$1,VLOOKUP(D430,[1]DI!$A$4:$B$15000,2,FALSE),0)</f>
        <v>0.1115</v>
      </c>
      <c r="F430" s="14">
        <f t="shared" ca="1" si="168"/>
        <v>1.00041957</v>
      </c>
      <c r="G430" s="14">
        <f ca="1">(TRUNC(PRODUCT($F$12:$F429),16))</f>
        <v>1.2279531777743</v>
      </c>
      <c r="H430" s="14">
        <f t="shared" ca="1" si="169"/>
        <v>1.12663375643498</v>
      </c>
      <c r="I430" s="14">
        <f t="shared" ca="1" si="170"/>
        <v>1.08993111</v>
      </c>
      <c r="J430" s="13">
        <f t="shared" si="165"/>
        <v>2.5000000000000001E-2</v>
      </c>
      <c r="K430" s="29">
        <f t="shared" si="171"/>
        <v>45078</v>
      </c>
      <c r="L430" s="2">
        <f t="shared" si="172"/>
        <v>182</v>
      </c>
      <c r="M430" s="17">
        <f t="shared" si="173"/>
        <v>182</v>
      </c>
      <c r="N430" s="12">
        <f t="shared" si="174"/>
        <v>1.017993521</v>
      </c>
      <c r="O430" s="12">
        <f t="shared" ca="1" si="175"/>
        <v>1.109542808</v>
      </c>
      <c r="P430" s="17">
        <f t="shared" si="176"/>
        <v>0</v>
      </c>
      <c r="Q430" s="14">
        <f t="shared" ca="1" si="161"/>
        <v>109.54280799999999</v>
      </c>
      <c r="R430" s="20">
        <f t="shared" si="162"/>
        <v>0</v>
      </c>
      <c r="S430" s="14">
        <f t="shared" si="177"/>
        <v>0</v>
      </c>
      <c r="T430" s="4">
        <f t="shared" si="178"/>
        <v>0</v>
      </c>
      <c r="U430" s="29">
        <f t="shared" si="179"/>
        <v>0</v>
      </c>
      <c r="V430" s="3"/>
      <c r="W430" s="3"/>
      <c r="X430" s="140">
        <f>[2]Plan1!$A500</f>
        <v>51564</v>
      </c>
      <c r="Y430" s="132" t="str">
        <f>[2]Plan1!$C500</f>
        <v>Carnaval</v>
      </c>
      <c r="Z430" s="12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63"/>
        <v>45348</v>
      </c>
      <c r="B431" s="116">
        <f t="shared" ca="1" si="166"/>
        <v>1110.117107</v>
      </c>
      <c r="C431" s="14">
        <f t="shared" si="167"/>
        <v>1000</v>
      </c>
      <c r="D431" s="95">
        <f t="shared" si="164"/>
        <v>45342</v>
      </c>
      <c r="E431" s="93">
        <f ca="1">IF(D431&lt;$B$1,VLOOKUP(D431,[1]DI!$A$4:$B$15000,2,FALSE),0)</f>
        <v>0.1115</v>
      </c>
      <c r="F431" s="14">
        <f t="shared" ca="1" si="168"/>
        <v>1.00041957</v>
      </c>
      <c r="G431" s="14">
        <f ca="1">(TRUNC(PRODUCT($F$12:$F430),16))</f>
        <v>1.2284683900891</v>
      </c>
      <c r="H431" s="14">
        <f t="shared" ca="1" si="169"/>
        <v>1.12663375643498</v>
      </c>
      <c r="I431" s="14">
        <f t="shared" ca="1" si="170"/>
        <v>1.0903884100000001</v>
      </c>
      <c r="J431" s="13">
        <f t="shared" si="165"/>
        <v>2.5000000000000001E-2</v>
      </c>
      <c r="K431" s="29">
        <f t="shared" si="171"/>
        <v>45078</v>
      </c>
      <c r="L431" s="2">
        <f t="shared" si="172"/>
        <v>183</v>
      </c>
      <c r="M431" s="17">
        <f t="shared" si="173"/>
        <v>183</v>
      </c>
      <c r="N431" s="12">
        <f t="shared" si="174"/>
        <v>1.018093275</v>
      </c>
      <c r="O431" s="12">
        <f t="shared" ca="1" si="175"/>
        <v>1.110117107</v>
      </c>
      <c r="P431" s="17">
        <f t="shared" si="176"/>
        <v>0</v>
      </c>
      <c r="Q431" s="14">
        <f t="shared" ca="1" si="161"/>
        <v>110.117107</v>
      </c>
      <c r="R431" s="20">
        <f t="shared" si="162"/>
        <v>0</v>
      </c>
      <c r="S431" s="14">
        <f t="shared" si="177"/>
        <v>0</v>
      </c>
      <c r="T431" s="4">
        <f t="shared" si="178"/>
        <v>0</v>
      </c>
      <c r="U431" s="29">
        <f t="shared" si="179"/>
        <v>0</v>
      </c>
      <c r="V431" s="3"/>
      <c r="W431" s="3"/>
      <c r="X431" s="140">
        <f>[2]Plan1!$A501</f>
        <v>51565</v>
      </c>
      <c r="Y431" s="132" t="str">
        <f>[2]Plan1!$C501</f>
        <v>Carnaval</v>
      </c>
      <c r="Z431" s="12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63"/>
        <v>45349</v>
      </c>
      <c r="B432" s="116">
        <f t="shared" ca="1" si="166"/>
        <v>1110.691703</v>
      </c>
      <c r="C432" s="14">
        <f t="shared" si="167"/>
        <v>1000</v>
      </c>
      <c r="D432" s="95">
        <f t="shared" si="164"/>
        <v>45343</v>
      </c>
      <c r="E432" s="93">
        <f ca="1">IF(D432&lt;$B$1,VLOOKUP(D432,[1]DI!$A$4:$B$15000,2,FALSE),0)</f>
        <v>0.1115</v>
      </c>
      <c r="F432" s="14">
        <f t="shared" ca="1" si="168"/>
        <v>1.00041957</v>
      </c>
      <c r="G432" s="14">
        <f ca="1">(TRUNC(PRODUCT($F$12:$F431),16))</f>
        <v>1.2289838185715301</v>
      </c>
      <c r="H432" s="14">
        <f t="shared" ca="1" si="169"/>
        <v>1.12663375643498</v>
      </c>
      <c r="I432" s="14">
        <f t="shared" ca="1" si="170"/>
        <v>1.0908458999999999</v>
      </c>
      <c r="J432" s="13">
        <f t="shared" si="165"/>
        <v>2.5000000000000001E-2</v>
      </c>
      <c r="K432" s="29">
        <f t="shared" si="171"/>
        <v>45078</v>
      </c>
      <c r="L432" s="2">
        <f t="shared" si="172"/>
        <v>184</v>
      </c>
      <c r="M432" s="17">
        <f t="shared" si="173"/>
        <v>184</v>
      </c>
      <c r="N432" s="12">
        <f t="shared" si="174"/>
        <v>1.0181930400000001</v>
      </c>
      <c r="O432" s="12">
        <f t="shared" ca="1" si="175"/>
        <v>1.1106917030000001</v>
      </c>
      <c r="P432" s="17">
        <f t="shared" si="176"/>
        <v>0</v>
      </c>
      <c r="Q432" s="14">
        <f t="shared" ca="1" si="161"/>
        <v>110.691703</v>
      </c>
      <c r="R432" s="20">
        <f t="shared" si="162"/>
        <v>0</v>
      </c>
      <c r="S432" s="14">
        <f t="shared" si="177"/>
        <v>0</v>
      </c>
      <c r="T432" s="4">
        <f t="shared" si="178"/>
        <v>0</v>
      </c>
      <c r="U432" s="29">
        <f t="shared" si="179"/>
        <v>0</v>
      </c>
      <c r="V432" s="3"/>
      <c r="W432" s="3"/>
      <c r="X432" s="140">
        <f>[2]Plan1!$A502</f>
        <v>51610</v>
      </c>
      <c r="Y432" s="132" t="str">
        <f>[2]Plan1!$C502</f>
        <v>Paixão de Cristo</v>
      </c>
      <c r="Z432" s="12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63"/>
        <v>45350</v>
      </c>
      <c r="B433" s="116">
        <f t="shared" ca="1" si="166"/>
        <v>1111.2666039999999</v>
      </c>
      <c r="C433" s="14">
        <f t="shared" si="167"/>
        <v>1000</v>
      </c>
      <c r="D433" s="95">
        <f t="shared" si="164"/>
        <v>45344</v>
      </c>
      <c r="E433" s="93">
        <f ca="1">IF(D433&lt;$B$1,VLOOKUP(D433,[1]DI!$A$4:$B$15000,2,FALSE),0)</f>
        <v>0.1115</v>
      </c>
      <c r="F433" s="14">
        <f t="shared" ca="1" si="168"/>
        <v>1.00041957</v>
      </c>
      <c r="G433" s="14">
        <f ca="1">(TRUNC(PRODUCT($F$12:$F432),16))</f>
        <v>1.22949946331229</v>
      </c>
      <c r="H433" s="14">
        <f t="shared" ca="1" si="169"/>
        <v>1.12663375643498</v>
      </c>
      <c r="I433" s="14">
        <f t="shared" ca="1" si="170"/>
        <v>1.0913035900000001</v>
      </c>
      <c r="J433" s="13">
        <f t="shared" si="165"/>
        <v>2.5000000000000001E-2</v>
      </c>
      <c r="K433" s="29">
        <f t="shared" si="171"/>
        <v>45078</v>
      </c>
      <c r="L433" s="2">
        <f t="shared" si="172"/>
        <v>185</v>
      </c>
      <c r="M433" s="17">
        <f t="shared" si="173"/>
        <v>185</v>
      </c>
      <c r="N433" s="12">
        <f t="shared" si="174"/>
        <v>1.018292814</v>
      </c>
      <c r="O433" s="12">
        <f t="shared" ca="1" si="175"/>
        <v>1.1112666040000001</v>
      </c>
      <c r="P433" s="17">
        <f t="shared" si="176"/>
        <v>0</v>
      </c>
      <c r="Q433" s="14">
        <f t="shared" ca="1" si="161"/>
        <v>111.266604</v>
      </c>
      <c r="R433" s="20">
        <f t="shared" si="162"/>
        <v>0</v>
      </c>
      <c r="S433" s="14">
        <f t="shared" si="177"/>
        <v>0</v>
      </c>
      <c r="T433" s="4">
        <f t="shared" si="178"/>
        <v>0</v>
      </c>
      <c r="U433" s="29">
        <f t="shared" si="179"/>
        <v>0</v>
      </c>
      <c r="V433" s="3"/>
      <c r="W433" s="3"/>
      <c r="X433" s="140">
        <f>[2]Plan1!$A503</f>
        <v>51612</v>
      </c>
      <c r="Y433" s="132" t="str">
        <f>[2]Plan1!$C503</f>
        <v>Tiradentes</v>
      </c>
      <c r="Z433" s="12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63"/>
        <v>45351</v>
      </c>
      <c r="B434" s="116">
        <f t="shared" ca="1" si="166"/>
        <v>1111.8417999999999</v>
      </c>
      <c r="C434" s="14">
        <f t="shared" si="167"/>
        <v>1000</v>
      </c>
      <c r="D434" s="95">
        <f t="shared" si="164"/>
        <v>45345</v>
      </c>
      <c r="E434" s="93">
        <f ca="1">IF(D434&lt;$B$1,VLOOKUP(D434,[1]DI!$A$4:$B$15000,2,FALSE),0)</f>
        <v>0.1115</v>
      </c>
      <c r="F434" s="14">
        <f t="shared" ca="1" si="168"/>
        <v>1.00041957</v>
      </c>
      <c r="G434" s="14">
        <f ca="1">(TRUNC(PRODUCT($F$12:$F433),16))</f>
        <v>1.2300153244021099</v>
      </c>
      <c r="H434" s="14">
        <f t="shared" ca="1" si="169"/>
        <v>1.12663375643498</v>
      </c>
      <c r="I434" s="14">
        <f t="shared" ca="1" si="170"/>
        <v>1.09176147</v>
      </c>
      <c r="J434" s="13">
        <f t="shared" si="165"/>
        <v>2.5000000000000001E-2</v>
      </c>
      <c r="K434" s="29">
        <f t="shared" si="171"/>
        <v>45078</v>
      </c>
      <c r="L434" s="2">
        <f t="shared" si="172"/>
        <v>186</v>
      </c>
      <c r="M434" s="17">
        <f t="shared" si="173"/>
        <v>186</v>
      </c>
      <c r="N434" s="12">
        <f t="shared" si="174"/>
        <v>1.0183925979999999</v>
      </c>
      <c r="O434" s="12">
        <f t="shared" ca="1" si="175"/>
        <v>1.1118418000000001</v>
      </c>
      <c r="P434" s="17">
        <f t="shared" si="176"/>
        <v>0</v>
      </c>
      <c r="Q434" s="14">
        <f t="shared" ca="1" si="161"/>
        <v>111.84180000000001</v>
      </c>
      <c r="R434" s="20">
        <f t="shared" si="162"/>
        <v>0</v>
      </c>
      <c r="S434" s="14">
        <f t="shared" si="177"/>
        <v>0</v>
      </c>
      <c r="T434" s="4">
        <f t="shared" si="178"/>
        <v>0</v>
      </c>
      <c r="U434" s="29">
        <f t="shared" si="179"/>
        <v>0</v>
      </c>
      <c r="V434" s="3"/>
      <c r="W434" s="3"/>
      <c r="X434" s="140">
        <f>[2]Plan1!$A504</f>
        <v>51622</v>
      </c>
      <c r="Y434" s="132" t="str">
        <f>[2]Plan1!$C504</f>
        <v>Dia do Trabalho</v>
      </c>
      <c r="Z434" s="12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63"/>
        <v>45352</v>
      </c>
      <c r="B435" s="116">
        <f t="shared" ca="1" si="166"/>
        <v>1112.417291</v>
      </c>
      <c r="C435" s="14">
        <f t="shared" si="167"/>
        <v>1000</v>
      </c>
      <c r="D435" s="95">
        <f t="shared" si="164"/>
        <v>45348</v>
      </c>
      <c r="E435" s="93">
        <f ca="1">IF(D435&lt;$B$1,VLOOKUP(D435,[1]DI!$A$4:$B$15000,2,FALSE),0)</f>
        <v>0.1115</v>
      </c>
      <c r="F435" s="14">
        <f t="shared" ca="1" si="168"/>
        <v>1.00041957</v>
      </c>
      <c r="G435" s="14">
        <f ca="1">(TRUNC(PRODUCT($F$12:$F434),16))</f>
        <v>1.2305314019317699</v>
      </c>
      <c r="H435" s="14">
        <f t="shared" ca="1" si="169"/>
        <v>1.12663375643498</v>
      </c>
      <c r="I435" s="14">
        <f t="shared" ca="1" si="170"/>
        <v>1.0922195400000001</v>
      </c>
      <c r="J435" s="13">
        <f t="shared" si="165"/>
        <v>2.5000000000000001E-2</v>
      </c>
      <c r="K435" s="29">
        <f t="shared" si="171"/>
        <v>45078</v>
      </c>
      <c r="L435" s="2">
        <f t="shared" si="172"/>
        <v>187</v>
      </c>
      <c r="M435" s="17">
        <f t="shared" si="173"/>
        <v>187</v>
      </c>
      <c r="N435" s="12">
        <f t="shared" si="174"/>
        <v>1.0184923910000001</v>
      </c>
      <c r="O435" s="12">
        <f t="shared" ca="1" si="175"/>
        <v>1.1124172910000001</v>
      </c>
      <c r="P435" s="17">
        <f t="shared" si="176"/>
        <v>0</v>
      </c>
      <c r="Q435" s="14">
        <f t="shared" ca="1" si="161"/>
        <v>112.41729100000001</v>
      </c>
      <c r="R435" s="20">
        <f t="shared" si="162"/>
        <v>0</v>
      </c>
      <c r="S435" s="14">
        <f t="shared" si="177"/>
        <v>0</v>
      </c>
      <c r="T435" s="4">
        <f t="shared" si="178"/>
        <v>0</v>
      </c>
      <c r="U435" s="29">
        <f t="shared" si="179"/>
        <v>0</v>
      </c>
      <c r="V435" s="3"/>
      <c r="W435" s="3"/>
      <c r="X435" s="140">
        <f>[2]Plan1!$A505</f>
        <v>51672</v>
      </c>
      <c r="Y435" s="132" t="str">
        <f>[2]Plan1!$C505</f>
        <v>Corpus Christi</v>
      </c>
      <c r="Z435" s="12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63"/>
        <v>45355</v>
      </c>
      <c r="B436" s="116">
        <f t="shared" ca="1" si="166"/>
        <v>1112.9930790000001</v>
      </c>
      <c r="C436" s="14">
        <f t="shared" si="167"/>
        <v>1000</v>
      </c>
      <c r="D436" s="95">
        <f t="shared" si="164"/>
        <v>45349</v>
      </c>
      <c r="E436" s="93">
        <f ca="1">IF(D436&lt;$B$1,VLOOKUP(D436,[1]DI!$A$4:$B$15000,2,FALSE),0)</f>
        <v>0.1115</v>
      </c>
      <c r="F436" s="14">
        <f t="shared" ca="1" si="168"/>
        <v>1.00041957</v>
      </c>
      <c r="G436" s="14">
        <f ca="1">(TRUNC(PRODUCT($F$12:$F435),16))</f>
        <v>1.23104769599208</v>
      </c>
      <c r="H436" s="14">
        <f t="shared" ca="1" si="169"/>
        <v>1.12663375643498</v>
      </c>
      <c r="I436" s="14">
        <f t="shared" ca="1" si="170"/>
        <v>1.0926777999999999</v>
      </c>
      <c r="J436" s="13">
        <f t="shared" si="165"/>
        <v>2.5000000000000001E-2</v>
      </c>
      <c r="K436" s="29">
        <f t="shared" si="171"/>
        <v>45078</v>
      </c>
      <c r="L436" s="2">
        <f t="shared" si="172"/>
        <v>188</v>
      </c>
      <c r="M436" s="17">
        <f t="shared" si="173"/>
        <v>188</v>
      </c>
      <c r="N436" s="12">
        <f t="shared" si="174"/>
        <v>1.0185921950000001</v>
      </c>
      <c r="O436" s="12">
        <f t="shared" ca="1" si="175"/>
        <v>1.112993079</v>
      </c>
      <c r="P436" s="17">
        <f t="shared" si="176"/>
        <v>0</v>
      </c>
      <c r="Q436" s="14">
        <f t="shared" ca="1" si="161"/>
        <v>112.99307899999999</v>
      </c>
      <c r="R436" s="20">
        <f t="shared" si="162"/>
        <v>0</v>
      </c>
      <c r="S436" s="14">
        <f t="shared" si="177"/>
        <v>0</v>
      </c>
      <c r="T436" s="4">
        <f t="shared" si="178"/>
        <v>0</v>
      </c>
      <c r="U436" s="29">
        <f t="shared" si="179"/>
        <v>0</v>
      </c>
      <c r="V436" s="3"/>
      <c r="W436" s="3"/>
      <c r="X436" s="140">
        <f>[2]Plan1!$A506</f>
        <v>51751</v>
      </c>
      <c r="Y436" s="132" t="str">
        <f>[2]Plan1!$C506</f>
        <v>Independência do Brasil</v>
      </c>
      <c r="Z436" s="12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63"/>
        <v>45356</v>
      </c>
      <c r="B437" s="116">
        <f t="shared" ca="1" si="166"/>
        <v>1113.569172</v>
      </c>
      <c r="C437" s="14">
        <f t="shared" si="167"/>
        <v>1000</v>
      </c>
      <c r="D437" s="95">
        <f t="shared" si="164"/>
        <v>45350</v>
      </c>
      <c r="E437" s="93">
        <f ca="1">IF(D437&lt;$B$1,VLOOKUP(D437,[1]DI!$A$4:$B$15000,2,FALSE),0)</f>
        <v>0.1115</v>
      </c>
      <c r="F437" s="14">
        <f t="shared" ca="1" si="168"/>
        <v>1.00041957</v>
      </c>
      <c r="G437" s="14">
        <f ca="1">(TRUNC(PRODUCT($F$12:$F436),16))</f>
        <v>1.2315642066738901</v>
      </c>
      <c r="H437" s="14">
        <f t="shared" ca="1" si="169"/>
        <v>1.12663375643498</v>
      </c>
      <c r="I437" s="14">
        <f t="shared" ca="1" si="170"/>
        <v>1.0931362600000001</v>
      </c>
      <c r="J437" s="13">
        <f t="shared" si="165"/>
        <v>2.5000000000000001E-2</v>
      </c>
      <c r="K437" s="29">
        <f t="shared" si="171"/>
        <v>45078</v>
      </c>
      <c r="L437" s="2">
        <f t="shared" si="172"/>
        <v>189</v>
      </c>
      <c r="M437" s="17">
        <f t="shared" si="173"/>
        <v>189</v>
      </c>
      <c r="N437" s="12">
        <f t="shared" si="174"/>
        <v>1.0186920079999999</v>
      </c>
      <c r="O437" s="12">
        <f t="shared" ca="1" si="175"/>
        <v>1.1135691720000001</v>
      </c>
      <c r="P437" s="17">
        <f t="shared" si="176"/>
        <v>0</v>
      </c>
      <c r="Q437" s="14">
        <f t="shared" ca="1" si="161"/>
        <v>113.56917199999999</v>
      </c>
      <c r="R437" s="20">
        <f t="shared" si="162"/>
        <v>0</v>
      </c>
      <c r="S437" s="14">
        <f t="shared" si="177"/>
        <v>0</v>
      </c>
      <c r="T437" s="4">
        <f t="shared" si="178"/>
        <v>0</v>
      </c>
      <c r="U437" s="29">
        <f t="shared" si="179"/>
        <v>0</v>
      </c>
      <c r="V437" s="3"/>
      <c r="W437" s="3"/>
      <c r="X437" s="140">
        <f>[2]Plan1!$A507</f>
        <v>51786</v>
      </c>
      <c r="Y437" s="132" t="str">
        <f>[2]Plan1!$C507</f>
        <v>Nossa Sr.a Aparecida - Padroeira do Brasil</v>
      </c>
      <c r="Z437" s="12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63"/>
        <v>45357</v>
      </c>
      <c r="B438" s="116">
        <f t="shared" ca="1" si="166"/>
        <v>1114.1455510000001</v>
      </c>
      <c r="C438" s="14">
        <f t="shared" si="167"/>
        <v>1000</v>
      </c>
      <c r="D438" s="95">
        <f t="shared" si="164"/>
        <v>45351</v>
      </c>
      <c r="E438" s="93">
        <f ca="1">IF(D438&lt;$B$1,VLOOKUP(D438,[1]DI!$A$4:$B$15000,2,FALSE),0)</f>
        <v>0.1115</v>
      </c>
      <c r="F438" s="14">
        <f t="shared" ca="1" si="168"/>
        <v>1.00041957</v>
      </c>
      <c r="G438" s="14">
        <f ca="1">(TRUNC(PRODUCT($F$12:$F437),16))</f>
        <v>1.2320809340680801</v>
      </c>
      <c r="H438" s="14">
        <f t="shared" ca="1" si="169"/>
        <v>1.12663375643498</v>
      </c>
      <c r="I438" s="14">
        <f t="shared" ca="1" si="170"/>
        <v>1.0935949</v>
      </c>
      <c r="J438" s="13">
        <f t="shared" si="165"/>
        <v>2.5000000000000001E-2</v>
      </c>
      <c r="K438" s="29">
        <f t="shared" si="171"/>
        <v>45078</v>
      </c>
      <c r="L438" s="2">
        <f t="shared" si="172"/>
        <v>190</v>
      </c>
      <c r="M438" s="17">
        <f t="shared" si="173"/>
        <v>190</v>
      </c>
      <c r="N438" s="12">
        <f t="shared" si="174"/>
        <v>1.0187918309999999</v>
      </c>
      <c r="O438" s="12">
        <f t="shared" ca="1" si="175"/>
        <v>1.114145551</v>
      </c>
      <c r="P438" s="17">
        <f t="shared" si="176"/>
        <v>0</v>
      </c>
      <c r="Q438" s="14">
        <f t="shared" ca="1" si="161"/>
        <v>114.145551</v>
      </c>
      <c r="R438" s="20">
        <f t="shared" si="162"/>
        <v>0</v>
      </c>
      <c r="S438" s="14">
        <f t="shared" si="177"/>
        <v>0</v>
      </c>
      <c r="T438" s="4">
        <f t="shared" si="178"/>
        <v>0</v>
      </c>
      <c r="U438" s="29">
        <f t="shared" si="179"/>
        <v>0</v>
      </c>
      <c r="V438" s="3"/>
      <c r="W438" s="3"/>
      <c r="X438" s="140">
        <f>[2]Plan1!$A508</f>
        <v>51807</v>
      </c>
      <c r="Y438" s="132" t="str">
        <f>[2]Plan1!$C508</f>
        <v>Finados</v>
      </c>
      <c r="Z438" s="12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63"/>
        <v>45358</v>
      </c>
      <c r="B439" s="116">
        <f t="shared" ca="1" si="166"/>
        <v>1114.7222360000001</v>
      </c>
      <c r="C439" s="14">
        <f t="shared" si="167"/>
        <v>1000</v>
      </c>
      <c r="D439" s="95">
        <f t="shared" si="164"/>
        <v>45352</v>
      </c>
      <c r="E439" s="93">
        <f ca="1">IF(D439&lt;$B$1,VLOOKUP(D439,[1]DI!$A$4:$B$15000,2,FALSE),0)</f>
        <v>0.1115</v>
      </c>
      <c r="F439" s="14">
        <f t="shared" ca="1" si="168"/>
        <v>1.00041957</v>
      </c>
      <c r="G439" s="14">
        <f ca="1">(TRUNC(PRODUCT($F$12:$F438),16))</f>
        <v>1.23259787826559</v>
      </c>
      <c r="H439" s="14">
        <f t="shared" ca="1" si="169"/>
        <v>1.12663375643498</v>
      </c>
      <c r="I439" s="14">
        <f t="shared" ca="1" si="170"/>
        <v>1.0940537400000001</v>
      </c>
      <c r="J439" s="13">
        <f t="shared" si="165"/>
        <v>2.5000000000000001E-2</v>
      </c>
      <c r="K439" s="29">
        <f t="shared" si="171"/>
        <v>45078</v>
      </c>
      <c r="L439" s="2">
        <f t="shared" si="172"/>
        <v>191</v>
      </c>
      <c r="M439" s="17">
        <f t="shared" si="173"/>
        <v>191</v>
      </c>
      <c r="N439" s="12">
        <f t="shared" si="174"/>
        <v>1.0188916640000001</v>
      </c>
      <c r="O439" s="12">
        <f t="shared" ca="1" si="175"/>
        <v>1.114722236</v>
      </c>
      <c r="P439" s="17">
        <f t="shared" si="176"/>
        <v>0</v>
      </c>
      <c r="Q439" s="14">
        <f t="shared" ca="1" si="161"/>
        <v>114.722236</v>
      </c>
      <c r="R439" s="20">
        <f t="shared" si="162"/>
        <v>0</v>
      </c>
      <c r="S439" s="14">
        <f t="shared" si="177"/>
        <v>0</v>
      </c>
      <c r="T439" s="4">
        <f t="shared" si="178"/>
        <v>0</v>
      </c>
      <c r="U439" s="29">
        <f t="shared" si="179"/>
        <v>0</v>
      </c>
      <c r="V439" s="3"/>
      <c r="W439" s="3"/>
      <c r="X439" s="140">
        <f>[2]Plan1!$A509</f>
        <v>51820</v>
      </c>
      <c r="Y439" s="132" t="str">
        <f>[2]Plan1!$C509</f>
        <v>Proclamação da República</v>
      </c>
      <c r="Z439" s="12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63"/>
        <v>45359</v>
      </c>
      <c r="B440" s="116">
        <f t="shared" ca="1" si="166"/>
        <v>1115.299227</v>
      </c>
      <c r="C440" s="14">
        <f t="shared" si="167"/>
        <v>1000</v>
      </c>
      <c r="D440" s="95">
        <f t="shared" si="164"/>
        <v>45355</v>
      </c>
      <c r="E440" s="93">
        <f ca="1">IF(D440&lt;$B$1,VLOOKUP(D440,[1]DI!$A$4:$B$15000,2,FALSE),0)</f>
        <v>0.1115</v>
      </c>
      <c r="F440" s="14">
        <f t="shared" ca="1" si="168"/>
        <v>1.00041957</v>
      </c>
      <c r="G440" s="14">
        <f ca="1">(TRUNC(PRODUCT($F$12:$F439),16))</f>
        <v>1.23311503935737</v>
      </c>
      <c r="H440" s="14">
        <f t="shared" ca="1" si="169"/>
        <v>1.12663375643498</v>
      </c>
      <c r="I440" s="14">
        <f t="shared" ca="1" si="170"/>
        <v>1.0945127800000001</v>
      </c>
      <c r="J440" s="13">
        <f t="shared" si="165"/>
        <v>2.5000000000000001E-2</v>
      </c>
      <c r="K440" s="29">
        <f t="shared" si="171"/>
        <v>45078</v>
      </c>
      <c r="L440" s="2">
        <f t="shared" si="172"/>
        <v>192</v>
      </c>
      <c r="M440" s="17">
        <f t="shared" si="173"/>
        <v>192</v>
      </c>
      <c r="N440" s="12">
        <f t="shared" si="174"/>
        <v>1.018991507</v>
      </c>
      <c r="O440" s="12">
        <f t="shared" ca="1" si="175"/>
        <v>1.1152992269999999</v>
      </c>
      <c r="P440" s="17">
        <f t="shared" si="176"/>
        <v>0</v>
      </c>
      <c r="Q440" s="14">
        <f t="shared" ca="1" si="161"/>
        <v>115.299227</v>
      </c>
      <c r="R440" s="20">
        <f t="shared" si="162"/>
        <v>0</v>
      </c>
      <c r="S440" s="14">
        <f t="shared" si="177"/>
        <v>0</v>
      </c>
      <c r="T440" s="4">
        <f t="shared" si="178"/>
        <v>0</v>
      </c>
      <c r="U440" s="29">
        <f t="shared" si="179"/>
        <v>0</v>
      </c>
      <c r="V440" s="3"/>
      <c r="W440" s="3"/>
      <c r="X440" s="140">
        <f>[2]Plan1!$A510</f>
        <v>51825</v>
      </c>
      <c r="Y440" s="132" t="str">
        <f>[2]Plan1!$C510</f>
        <v>Dia Nacional de Zumbi e da Consciência Negra</v>
      </c>
      <c r="Z440" s="12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63"/>
        <v>45362</v>
      </c>
      <c r="B441" s="116">
        <f t="shared" ca="1" si="166"/>
        <v>1115.8765040000001</v>
      </c>
      <c r="C441" s="14">
        <f t="shared" si="167"/>
        <v>1000</v>
      </c>
      <c r="D441" s="95">
        <f t="shared" si="164"/>
        <v>45356</v>
      </c>
      <c r="E441" s="93">
        <f ca="1">IF(D441&lt;$B$1,VLOOKUP(D441,[1]DI!$A$4:$B$15000,2,FALSE),0)</f>
        <v>0.1115</v>
      </c>
      <c r="F441" s="14">
        <f t="shared" ca="1" si="168"/>
        <v>1.00041957</v>
      </c>
      <c r="G441" s="14">
        <f ca="1">(TRUNC(PRODUCT($F$12:$F440),16))</f>
        <v>1.23363241743443</v>
      </c>
      <c r="H441" s="14">
        <f t="shared" ca="1" si="169"/>
        <v>1.12663375643498</v>
      </c>
      <c r="I441" s="14">
        <f t="shared" ca="1" si="170"/>
        <v>1.0949720000000001</v>
      </c>
      <c r="J441" s="13">
        <f t="shared" si="165"/>
        <v>2.5000000000000001E-2</v>
      </c>
      <c r="K441" s="29">
        <f t="shared" si="171"/>
        <v>45078</v>
      </c>
      <c r="L441" s="2">
        <f t="shared" si="172"/>
        <v>193</v>
      </c>
      <c r="M441" s="17">
        <f t="shared" si="173"/>
        <v>193</v>
      </c>
      <c r="N441" s="12">
        <f t="shared" si="174"/>
        <v>1.0190913589999999</v>
      </c>
      <c r="O441" s="12">
        <f t="shared" ca="1" si="175"/>
        <v>1.115876504</v>
      </c>
      <c r="P441" s="17">
        <f t="shared" si="176"/>
        <v>0</v>
      </c>
      <c r="Q441" s="14">
        <f t="shared" ca="1" si="161"/>
        <v>115.876504</v>
      </c>
      <c r="R441" s="20">
        <f t="shared" si="162"/>
        <v>0</v>
      </c>
      <c r="S441" s="14">
        <f t="shared" si="177"/>
        <v>0</v>
      </c>
      <c r="T441" s="4">
        <f t="shared" si="178"/>
        <v>0</v>
      </c>
      <c r="U441" s="29">
        <f t="shared" si="179"/>
        <v>0</v>
      </c>
      <c r="V441" s="3"/>
      <c r="W441" s="3"/>
      <c r="X441" s="140">
        <f>[2]Plan1!$A511</f>
        <v>51860</v>
      </c>
      <c r="Y441" s="132" t="str">
        <f>[2]Plan1!$C511</f>
        <v>Natal</v>
      </c>
      <c r="Z441" s="12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63"/>
        <v>45363</v>
      </c>
      <c r="B442" s="116">
        <f t="shared" ca="1" si="166"/>
        <v>1116.454086</v>
      </c>
      <c r="C442" s="14">
        <f t="shared" si="167"/>
        <v>1000</v>
      </c>
      <c r="D442" s="95">
        <f t="shared" si="164"/>
        <v>45357</v>
      </c>
      <c r="E442" s="93">
        <f ca="1">IF(D442&lt;$B$1,VLOOKUP(D442,[1]DI!$A$4:$B$15000,2,FALSE),0)</f>
        <v>0.1115</v>
      </c>
      <c r="F442" s="14">
        <f t="shared" ca="1" si="168"/>
        <v>1.00041957</v>
      </c>
      <c r="G442" s="14">
        <f ca="1">(TRUNC(PRODUCT($F$12:$F441),16))</f>
        <v>1.23415001258782</v>
      </c>
      <c r="H442" s="14">
        <f t="shared" ca="1" si="169"/>
        <v>1.12663375643498</v>
      </c>
      <c r="I442" s="14">
        <f t="shared" ca="1" si="170"/>
        <v>1.0954314199999999</v>
      </c>
      <c r="J442" s="13">
        <f t="shared" si="165"/>
        <v>2.5000000000000001E-2</v>
      </c>
      <c r="K442" s="29">
        <f t="shared" si="171"/>
        <v>45078</v>
      </c>
      <c r="L442" s="2">
        <f t="shared" si="172"/>
        <v>194</v>
      </c>
      <c r="M442" s="17">
        <f t="shared" si="173"/>
        <v>194</v>
      </c>
      <c r="N442" s="12">
        <f t="shared" si="174"/>
        <v>1.019191221</v>
      </c>
      <c r="O442" s="12">
        <f t="shared" ca="1" si="175"/>
        <v>1.1164540860000001</v>
      </c>
      <c r="P442" s="17">
        <f t="shared" si="176"/>
        <v>0</v>
      </c>
      <c r="Q442" s="14">
        <f t="shared" ref="Q442:Q505" ca="1" si="180">TRUNC(((O442-1)*C442),8)</f>
        <v>116.454086</v>
      </c>
      <c r="R442" s="20">
        <f t="shared" si="162"/>
        <v>0</v>
      </c>
      <c r="S442" s="14">
        <f t="shared" si="177"/>
        <v>0</v>
      </c>
      <c r="T442" s="4">
        <f t="shared" si="178"/>
        <v>0</v>
      </c>
      <c r="U442" s="29">
        <f t="shared" si="179"/>
        <v>0</v>
      </c>
      <c r="V442" s="3"/>
      <c r="W442" s="3"/>
      <c r="X442" s="140">
        <f>[2]Plan1!$A512</f>
        <v>51867</v>
      </c>
      <c r="Y442" s="132" t="str">
        <f>[2]Plan1!$C512</f>
        <v>Confraternização Universal</v>
      </c>
      <c r="Z442" s="12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63"/>
        <v>45364</v>
      </c>
      <c r="B443" s="116">
        <f t="shared" ca="1" si="166"/>
        <v>1117.031966</v>
      </c>
      <c r="C443" s="14">
        <f t="shared" si="167"/>
        <v>1000</v>
      </c>
      <c r="D443" s="95">
        <f t="shared" si="164"/>
        <v>45358</v>
      </c>
      <c r="E443" s="93">
        <f ca="1">IF(D443&lt;$B$1,VLOOKUP(D443,[1]DI!$A$4:$B$15000,2,FALSE),0)</f>
        <v>0.1115</v>
      </c>
      <c r="F443" s="14">
        <f t="shared" ca="1" si="168"/>
        <v>1.00041957</v>
      </c>
      <c r="G443" s="14">
        <f ca="1">(TRUNC(PRODUCT($F$12:$F442),16))</f>
        <v>1.2346678249086001</v>
      </c>
      <c r="H443" s="14">
        <f t="shared" ca="1" si="169"/>
        <v>1.12663375643498</v>
      </c>
      <c r="I443" s="14">
        <f t="shared" ca="1" si="170"/>
        <v>1.09589103</v>
      </c>
      <c r="J443" s="13">
        <f t="shared" si="165"/>
        <v>2.5000000000000001E-2</v>
      </c>
      <c r="K443" s="29">
        <f t="shared" si="171"/>
        <v>45078</v>
      </c>
      <c r="L443" s="2">
        <f t="shared" si="172"/>
        <v>195</v>
      </c>
      <c r="M443" s="17">
        <f t="shared" si="173"/>
        <v>195</v>
      </c>
      <c r="N443" s="12">
        <f t="shared" si="174"/>
        <v>1.0192910930000001</v>
      </c>
      <c r="O443" s="12">
        <f t="shared" ca="1" si="175"/>
        <v>1.1170319660000001</v>
      </c>
      <c r="P443" s="17">
        <f t="shared" si="176"/>
        <v>0</v>
      </c>
      <c r="Q443" s="14">
        <f t="shared" ca="1" si="180"/>
        <v>117.031966</v>
      </c>
      <c r="R443" s="20">
        <f t="shared" si="162"/>
        <v>0</v>
      </c>
      <c r="S443" s="14">
        <f t="shared" si="177"/>
        <v>0</v>
      </c>
      <c r="T443" s="4">
        <f t="shared" si="178"/>
        <v>0</v>
      </c>
      <c r="U443" s="29">
        <f t="shared" si="179"/>
        <v>0</v>
      </c>
      <c r="V443" s="3"/>
      <c r="W443" s="3"/>
      <c r="X443" s="140">
        <f>[2]Plan1!$A513</f>
        <v>51914</v>
      </c>
      <c r="Y443" s="132" t="str">
        <f>[2]Plan1!$C513</f>
        <v>Carnaval</v>
      </c>
      <c r="Z443" s="12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63"/>
        <v>45365</v>
      </c>
      <c r="B444" s="116">
        <f t="shared" ca="1" si="166"/>
        <v>1117.610142</v>
      </c>
      <c r="C444" s="14">
        <f t="shared" si="167"/>
        <v>1000</v>
      </c>
      <c r="D444" s="95">
        <f t="shared" si="164"/>
        <v>45359</v>
      </c>
      <c r="E444" s="93">
        <f ca="1">IF(D444&lt;$B$1,VLOOKUP(D444,[1]DI!$A$4:$B$15000,2,FALSE),0)</f>
        <v>0.1115</v>
      </c>
      <c r="F444" s="14">
        <f t="shared" ca="1" si="168"/>
        <v>1.00041957</v>
      </c>
      <c r="G444" s="14">
        <f ca="1">(TRUNC(PRODUCT($F$12:$F443),16))</f>
        <v>1.2351858544879</v>
      </c>
      <c r="H444" s="14">
        <f t="shared" ca="1" si="169"/>
        <v>1.12663375643498</v>
      </c>
      <c r="I444" s="14">
        <f t="shared" ca="1" si="170"/>
        <v>1.09635083</v>
      </c>
      <c r="J444" s="13">
        <f t="shared" si="165"/>
        <v>2.5000000000000001E-2</v>
      </c>
      <c r="K444" s="29">
        <f t="shared" si="171"/>
        <v>45078</v>
      </c>
      <c r="L444" s="2">
        <f t="shared" si="172"/>
        <v>196</v>
      </c>
      <c r="M444" s="17">
        <f t="shared" si="173"/>
        <v>196</v>
      </c>
      <c r="N444" s="12">
        <f t="shared" si="174"/>
        <v>1.0193909750000001</v>
      </c>
      <c r="O444" s="12">
        <f t="shared" ca="1" si="175"/>
        <v>1.117610142</v>
      </c>
      <c r="P444" s="17">
        <f t="shared" si="176"/>
        <v>0</v>
      </c>
      <c r="Q444" s="14">
        <f t="shared" ca="1" si="180"/>
        <v>117.610142</v>
      </c>
      <c r="R444" s="20">
        <f t="shared" si="162"/>
        <v>0</v>
      </c>
      <c r="S444" s="14">
        <f t="shared" si="177"/>
        <v>0</v>
      </c>
      <c r="T444" s="4">
        <f t="shared" si="178"/>
        <v>0</v>
      </c>
      <c r="U444" s="29">
        <f t="shared" si="179"/>
        <v>0</v>
      </c>
      <c r="V444" s="3"/>
      <c r="W444" s="3"/>
      <c r="X444" s="140">
        <f>[2]Plan1!$A514</f>
        <v>51915</v>
      </c>
      <c r="Y444" s="132" t="str">
        <f>[2]Plan1!$C514</f>
        <v>Carnaval</v>
      </c>
      <c r="Z444" s="12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63"/>
        <v>45366</v>
      </c>
      <c r="B445" s="116">
        <f t="shared" ca="1" si="166"/>
        <v>1118.188623</v>
      </c>
      <c r="C445" s="14">
        <f t="shared" si="167"/>
        <v>1000</v>
      </c>
      <c r="D445" s="95">
        <f t="shared" si="164"/>
        <v>45362</v>
      </c>
      <c r="E445" s="93">
        <f ca="1">IF(D445&lt;$B$1,VLOOKUP(D445,[1]DI!$A$4:$B$15000,2,FALSE),0)</f>
        <v>0.1115</v>
      </c>
      <c r="F445" s="14">
        <f t="shared" ca="1" si="168"/>
        <v>1.00041957</v>
      </c>
      <c r="G445" s="14">
        <f ca="1">(TRUNC(PRODUCT($F$12:$F444),16))</f>
        <v>1.2357041014168599</v>
      </c>
      <c r="H445" s="14">
        <f t="shared" ca="1" si="169"/>
        <v>1.12663375643498</v>
      </c>
      <c r="I445" s="14">
        <f t="shared" ca="1" si="170"/>
        <v>1.0968108299999999</v>
      </c>
      <c r="J445" s="13">
        <f t="shared" si="165"/>
        <v>2.5000000000000001E-2</v>
      </c>
      <c r="K445" s="29">
        <f t="shared" si="171"/>
        <v>45078</v>
      </c>
      <c r="L445" s="2">
        <f t="shared" si="172"/>
        <v>197</v>
      </c>
      <c r="M445" s="17">
        <f t="shared" si="173"/>
        <v>197</v>
      </c>
      <c r="N445" s="12">
        <f t="shared" si="174"/>
        <v>1.0194908659999999</v>
      </c>
      <c r="O445" s="12">
        <f t="shared" ca="1" si="175"/>
        <v>1.118188623</v>
      </c>
      <c r="P445" s="17">
        <f t="shared" si="176"/>
        <v>0</v>
      </c>
      <c r="Q445" s="14">
        <f t="shared" ca="1" si="180"/>
        <v>118.18862300000001</v>
      </c>
      <c r="R445" s="20">
        <f t="shared" si="162"/>
        <v>0</v>
      </c>
      <c r="S445" s="14">
        <f t="shared" si="177"/>
        <v>0</v>
      </c>
      <c r="T445" s="4">
        <f t="shared" si="178"/>
        <v>0</v>
      </c>
      <c r="U445" s="29">
        <f t="shared" si="179"/>
        <v>0</v>
      </c>
      <c r="V445" s="3"/>
      <c r="W445" s="3"/>
      <c r="X445" s="140">
        <f>[2]Plan1!$A515</f>
        <v>51960</v>
      </c>
      <c r="Y445" s="132" t="str">
        <f>[2]Plan1!$C515</f>
        <v>Paixão de Cristo</v>
      </c>
      <c r="Z445" s="12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63"/>
        <v>45369</v>
      </c>
      <c r="B446" s="116">
        <f t="shared" ca="1" si="166"/>
        <v>1118.7674019999999</v>
      </c>
      <c r="C446" s="14">
        <f t="shared" si="167"/>
        <v>1000</v>
      </c>
      <c r="D446" s="95">
        <f t="shared" si="164"/>
        <v>45363</v>
      </c>
      <c r="E446" s="93">
        <f ca="1">IF(D446&lt;$B$1,VLOOKUP(D446,[1]DI!$A$4:$B$15000,2,FALSE),0)</f>
        <v>0.1115</v>
      </c>
      <c r="F446" s="14">
        <f t="shared" ca="1" si="168"/>
        <v>1.00041957</v>
      </c>
      <c r="G446" s="14">
        <f ca="1">(TRUNC(PRODUCT($F$12:$F445),16))</f>
        <v>1.2362225657866901</v>
      </c>
      <c r="H446" s="14">
        <f t="shared" ca="1" si="169"/>
        <v>1.12663375643498</v>
      </c>
      <c r="I446" s="14">
        <f t="shared" ca="1" si="170"/>
        <v>1.09727102</v>
      </c>
      <c r="J446" s="13">
        <f t="shared" si="165"/>
        <v>2.5000000000000001E-2</v>
      </c>
      <c r="K446" s="29">
        <f t="shared" si="171"/>
        <v>45078</v>
      </c>
      <c r="L446" s="2">
        <f t="shared" si="172"/>
        <v>198</v>
      </c>
      <c r="M446" s="17">
        <f t="shared" si="173"/>
        <v>198</v>
      </c>
      <c r="N446" s="12">
        <f t="shared" si="174"/>
        <v>1.019590768</v>
      </c>
      <c r="O446" s="12">
        <f t="shared" ca="1" si="175"/>
        <v>1.118767402</v>
      </c>
      <c r="P446" s="17">
        <f t="shared" si="176"/>
        <v>0</v>
      </c>
      <c r="Q446" s="14">
        <f t="shared" ca="1" si="180"/>
        <v>118.767402</v>
      </c>
      <c r="R446" s="20">
        <f t="shared" si="162"/>
        <v>0</v>
      </c>
      <c r="S446" s="14">
        <f t="shared" si="177"/>
        <v>0</v>
      </c>
      <c r="T446" s="4">
        <f t="shared" si="178"/>
        <v>0</v>
      </c>
      <c r="U446" s="29">
        <f t="shared" si="179"/>
        <v>0</v>
      </c>
      <c r="V446" s="3"/>
      <c r="W446" s="3"/>
      <c r="X446" s="140">
        <f>[2]Plan1!$A516</f>
        <v>51977</v>
      </c>
      <c r="Y446" s="132" t="str">
        <f>[2]Plan1!$C516</f>
        <v>Tiradentes</v>
      </c>
      <c r="Z446" s="12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63"/>
        <v>45370</v>
      </c>
      <c r="B447" s="116">
        <f t="shared" ca="1" si="166"/>
        <v>1119.346477</v>
      </c>
      <c r="C447" s="14">
        <f t="shared" si="167"/>
        <v>1000</v>
      </c>
      <c r="D447" s="95">
        <f t="shared" si="164"/>
        <v>45364</v>
      </c>
      <c r="E447" s="93">
        <f ca="1">IF(D447&lt;$B$1,VLOOKUP(D447,[1]DI!$A$4:$B$15000,2,FALSE),0)</f>
        <v>0.1115</v>
      </c>
      <c r="F447" s="14">
        <f t="shared" ca="1" si="168"/>
        <v>1.00041957</v>
      </c>
      <c r="G447" s="14">
        <f ca="1">(TRUNC(PRODUCT($F$12:$F446),16))</f>
        <v>1.2367412476886199</v>
      </c>
      <c r="H447" s="14">
        <f t="shared" ca="1" si="169"/>
        <v>1.12663375643498</v>
      </c>
      <c r="I447" s="14">
        <f t="shared" ca="1" si="170"/>
        <v>1.0977314</v>
      </c>
      <c r="J447" s="13">
        <f t="shared" si="165"/>
        <v>2.5000000000000001E-2</v>
      </c>
      <c r="K447" s="29">
        <f t="shared" si="171"/>
        <v>45078</v>
      </c>
      <c r="L447" s="2">
        <f t="shared" si="172"/>
        <v>199</v>
      </c>
      <c r="M447" s="17">
        <f t="shared" si="173"/>
        <v>199</v>
      </c>
      <c r="N447" s="12">
        <f t="shared" si="174"/>
        <v>1.019690679</v>
      </c>
      <c r="O447" s="12">
        <f t="shared" ca="1" si="175"/>
        <v>1.1193464769999999</v>
      </c>
      <c r="P447" s="17">
        <f t="shared" si="176"/>
        <v>0</v>
      </c>
      <c r="Q447" s="14">
        <f t="shared" ca="1" si="180"/>
        <v>119.34647699999999</v>
      </c>
      <c r="R447" s="20">
        <f t="shared" si="162"/>
        <v>0</v>
      </c>
      <c r="S447" s="14">
        <f t="shared" si="177"/>
        <v>0</v>
      </c>
      <c r="T447" s="4">
        <f t="shared" si="178"/>
        <v>0</v>
      </c>
      <c r="U447" s="29">
        <f t="shared" si="179"/>
        <v>0</v>
      </c>
      <c r="V447" s="3"/>
      <c r="W447" s="3"/>
      <c r="X447" s="140">
        <f>[2]Plan1!$A517</f>
        <v>51987</v>
      </c>
      <c r="Y447" s="132" t="str">
        <f>[2]Plan1!$C517</f>
        <v>Dia do Trabalho</v>
      </c>
      <c r="Z447" s="12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63"/>
        <v>45371</v>
      </c>
      <c r="B448" s="116">
        <f t="shared" ca="1" si="166"/>
        <v>1119.925847</v>
      </c>
      <c r="C448" s="14">
        <f t="shared" si="167"/>
        <v>1000</v>
      </c>
      <c r="D448" s="95">
        <f t="shared" si="164"/>
        <v>45365</v>
      </c>
      <c r="E448" s="93">
        <f ca="1">IF(D448&lt;$B$1,VLOOKUP(D448,[1]DI!$A$4:$B$15000,2,FALSE),0)</f>
        <v>0.1115</v>
      </c>
      <c r="F448" s="14">
        <f t="shared" ca="1" si="168"/>
        <v>1.00041957</v>
      </c>
      <c r="G448" s="14">
        <f ca="1">(TRUNC(PRODUCT($F$12:$F447),16))</f>
        <v>1.23726014721391</v>
      </c>
      <c r="H448" s="14">
        <f t="shared" ca="1" si="169"/>
        <v>1.12663375643498</v>
      </c>
      <c r="I448" s="14">
        <f t="shared" ca="1" si="170"/>
        <v>1.09819197</v>
      </c>
      <c r="J448" s="13">
        <f t="shared" si="165"/>
        <v>2.5000000000000001E-2</v>
      </c>
      <c r="K448" s="29">
        <f t="shared" si="171"/>
        <v>45078</v>
      </c>
      <c r="L448" s="2">
        <f t="shared" si="172"/>
        <v>200</v>
      </c>
      <c r="M448" s="17">
        <f t="shared" si="173"/>
        <v>200</v>
      </c>
      <c r="N448" s="12">
        <f t="shared" si="174"/>
        <v>1.019790599</v>
      </c>
      <c r="O448" s="12">
        <f t="shared" ca="1" si="175"/>
        <v>1.119925847</v>
      </c>
      <c r="P448" s="17">
        <f t="shared" si="176"/>
        <v>0</v>
      </c>
      <c r="Q448" s="14">
        <f t="shared" ca="1" si="180"/>
        <v>119.925847</v>
      </c>
      <c r="R448" s="20">
        <f t="shared" si="162"/>
        <v>0</v>
      </c>
      <c r="S448" s="14">
        <f t="shared" si="177"/>
        <v>0</v>
      </c>
      <c r="T448" s="4">
        <f t="shared" si="178"/>
        <v>0</v>
      </c>
      <c r="U448" s="29">
        <f t="shared" si="179"/>
        <v>0</v>
      </c>
      <c r="V448" s="3"/>
      <c r="W448" s="3"/>
      <c r="X448" s="140">
        <f>[2]Plan1!$A518</f>
        <v>52022</v>
      </c>
      <c r="Y448" s="132" t="str">
        <f>[2]Plan1!$C518</f>
        <v>Corpus Christi</v>
      </c>
      <c r="Z448" s="12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63"/>
        <v>45372</v>
      </c>
      <c r="B449" s="116">
        <f t="shared" ca="1" si="166"/>
        <v>1120.505525</v>
      </c>
      <c r="C449" s="14">
        <f t="shared" si="167"/>
        <v>1000</v>
      </c>
      <c r="D449" s="95">
        <f t="shared" si="164"/>
        <v>45366</v>
      </c>
      <c r="E449" s="93">
        <f ca="1">IF(D449&lt;$B$1,VLOOKUP(D449,[1]DI!$A$4:$B$15000,2,FALSE),0)</f>
        <v>0.1115</v>
      </c>
      <c r="F449" s="14">
        <f t="shared" ca="1" si="168"/>
        <v>1.00041957</v>
      </c>
      <c r="G449" s="14">
        <f ca="1">(TRUNC(PRODUCT($F$12:$F448),16))</f>
        <v>1.2377792644538801</v>
      </c>
      <c r="H449" s="14">
        <f t="shared" ca="1" si="169"/>
        <v>1.12663375643498</v>
      </c>
      <c r="I449" s="14">
        <f t="shared" ca="1" si="170"/>
        <v>1.0986527399999999</v>
      </c>
      <c r="J449" s="13">
        <f t="shared" si="165"/>
        <v>2.5000000000000001E-2</v>
      </c>
      <c r="K449" s="29">
        <f t="shared" si="171"/>
        <v>45078</v>
      </c>
      <c r="L449" s="2">
        <f t="shared" si="172"/>
        <v>201</v>
      </c>
      <c r="M449" s="17">
        <f t="shared" si="173"/>
        <v>201</v>
      </c>
      <c r="N449" s="12">
        <f t="shared" si="174"/>
        <v>1.0198905300000001</v>
      </c>
      <c r="O449" s="12">
        <f t="shared" ca="1" si="175"/>
        <v>1.120505525</v>
      </c>
      <c r="P449" s="17">
        <f t="shared" si="176"/>
        <v>0</v>
      </c>
      <c r="Q449" s="14">
        <f t="shared" ca="1" si="180"/>
        <v>120.50552500000001</v>
      </c>
      <c r="R449" s="20">
        <f t="shared" si="162"/>
        <v>0</v>
      </c>
      <c r="S449" s="14">
        <f t="shared" si="177"/>
        <v>0</v>
      </c>
      <c r="T449" s="4">
        <f t="shared" si="178"/>
        <v>0</v>
      </c>
      <c r="U449" s="29">
        <f t="shared" si="179"/>
        <v>0</v>
      </c>
      <c r="V449" s="3"/>
      <c r="W449" s="3"/>
      <c r="X449" s="140">
        <f>[2]Plan1!$A519</f>
        <v>52116</v>
      </c>
      <c r="Y449" s="132" t="str">
        <f>[2]Plan1!$C519</f>
        <v>Independência do Brasil</v>
      </c>
      <c r="Z449" s="12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63"/>
        <v>45373</v>
      </c>
      <c r="B450" s="116">
        <f t="shared" ca="1" si="166"/>
        <v>1121.085501</v>
      </c>
      <c r="C450" s="14">
        <f t="shared" si="167"/>
        <v>1000</v>
      </c>
      <c r="D450" s="95">
        <f t="shared" si="164"/>
        <v>45369</v>
      </c>
      <c r="E450" s="93">
        <f ca="1">IF(D450&lt;$B$1,VLOOKUP(D450,[1]DI!$A$4:$B$15000,2,FALSE),0)</f>
        <v>0.1115</v>
      </c>
      <c r="F450" s="14">
        <f t="shared" ca="1" si="168"/>
        <v>1.00041957</v>
      </c>
      <c r="G450" s="14">
        <f ca="1">(TRUNC(PRODUCT($F$12:$F449),16))</f>
        <v>1.2382985994998701</v>
      </c>
      <c r="H450" s="14">
        <f t="shared" ca="1" si="169"/>
        <v>1.12663375643498</v>
      </c>
      <c r="I450" s="14">
        <f t="shared" ca="1" si="170"/>
        <v>1.0991137</v>
      </c>
      <c r="J450" s="13">
        <f t="shared" si="165"/>
        <v>2.5000000000000001E-2</v>
      </c>
      <c r="K450" s="29">
        <f t="shared" si="171"/>
        <v>45078</v>
      </c>
      <c r="L450" s="2">
        <f t="shared" si="172"/>
        <v>202</v>
      </c>
      <c r="M450" s="17">
        <f t="shared" si="173"/>
        <v>202</v>
      </c>
      <c r="N450" s="12">
        <f t="shared" si="174"/>
        <v>1.0199904710000001</v>
      </c>
      <c r="O450" s="12">
        <f t="shared" ca="1" si="175"/>
        <v>1.121085501</v>
      </c>
      <c r="P450" s="17">
        <f t="shared" si="176"/>
        <v>0</v>
      </c>
      <c r="Q450" s="14">
        <f t="shared" ca="1" si="180"/>
        <v>121.08550099999999</v>
      </c>
      <c r="R450" s="20">
        <f t="shared" si="162"/>
        <v>0</v>
      </c>
      <c r="S450" s="14">
        <f t="shared" si="177"/>
        <v>0</v>
      </c>
      <c r="T450" s="4">
        <f t="shared" si="178"/>
        <v>0</v>
      </c>
      <c r="U450" s="29">
        <f t="shared" si="179"/>
        <v>0</v>
      </c>
      <c r="V450" s="3"/>
      <c r="W450" s="3"/>
      <c r="X450" s="140">
        <f>[2]Plan1!$A520</f>
        <v>52151</v>
      </c>
      <c r="Y450" s="132" t="str">
        <f>[2]Plan1!$C520</f>
        <v>Nossa Sr.a Aparecida - Padroeira do Brasil</v>
      </c>
      <c r="Z450" s="12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63"/>
        <v>45376</v>
      </c>
      <c r="B451" s="116">
        <f t="shared" ca="1" si="166"/>
        <v>1121.665782</v>
      </c>
      <c r="C451" s="14">
        <f t="shared" si="167"/>
        <v>1000</v>
      </c>
      <c r="D451" s="95">
        <f t="shared" si="164"/>
        <v>45370</v>
      </c>
      <c r="E451" s="93">
        <f ca="1">IF(D451&lt;$B$1,VLOOKUP(D451,[1]DI!$A$4:$B$15000,2,FALSE),0)</f>
        <v>0.1115</v>
      </c>
      <c r="F451" s="14">
        <f t="shared" ca="1" si="168"/>
        <v>1.00041957</v>
      </c>
      <c r="G451" s="14">
        <f ca="1">(TRUNC(PRODUCT($F$12:$F450),16))</f>
        <v>1.23881815244326</v>
      </c>
      <c r="H451" s="14">
        <f t="shared" ca="1" si="169"/>
        <v>1.12663375643498</v>
      </c>
      <c r="I451" s="14">
        <f t="shared" ca="1" si="170"/>
        <v>1.0995748599999999</v>
      </c>
      <c r="J451" s="13">
        <f t="shared" si="165"/>
        <v>2.5000000000000001E-2</v>
      </c>
      <c r="K451" s="29">
        <f t="shared" si="171"/>
        <v>45078</v>
      </c>
      <c r="L451" s="2">
        <f t="shared" si="172"/>
        <v>203</v>
      </c>
      <c r="M451" s="17">
        <f t="shared" si="173"/>
        <v>203</v>
      </c>
      <c r="N451" s="12">
        <f t="shared" si="174"/>
        <v>1.0200904209999999</v>
      </c>
      <c r="O451" s="12">
        <f t="shared" ca="1" si="175"/>
        <v>1.121665782</v>
      </c>
      <c r="P451" s="17">
        <f t="shared" si="176"/>
        <v>0</v>
      </c>
      <c r="Q451" s="14">
        <f t="shared" ca="1" si="180"/>
        <v>121.66578199999999</v>
      </c>
      <c r="R451" s="20">
        <f t="shared" si="162"/>
        <v>0</v>
      </c>
      <c r="S451" s="14">
        <f t="shared" si="177"/>
        <v>0</v>
      </c>
      <c r="T451" s="4">
        <f t="shared" si="178"/>
        <v>0</v>
      </c>
      <c r="U451" s="29">
        <f t="shared" si="179"/>
        <v>0</v>
      </c>
      <c r="V451" s="3"/>
      <c r="W451" s="3"/>
      <c r="X451" s="140">
        <f>[2]Plan1!$A521</f>
        <v>52172</v>
      </c>
      <c r="Y451" s="132" t="str">
        <f>[2]Plan1!$C521</f>
        <v>Finados</v>
      </c>
      <c r="Z451" s="12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63"/>
        <v>45377</v>
      </c>
      <c r="B452" s="116">
        <f t="shared" ca="1" si="166"/>
        <v>1122.2463600000001</v>
      </c>
      <c r="C452" s="14">
        <f t="shared" si="167"/>
        <v>1000</v>
      </c>
      <c r="D452" s="95">
        <f t="shared" si="164"/>
        <v>45371</v>
      </c>
      <c r="E452" s="93">
        <f ca="1">IF(D452&lt;$B$1,VLOOKUP(D452,[1]DI!$A$4:$B$15000,2,FALSE),0)</f>
        <v>0.1115</v>
      </c>
      <c r="F452" s="14">
        <f t="shared" ca="1" si="168"/>
        <v>1.00041957</v>
      </c>
      <c r="G452" s="14">
        <f ca="1">(TRUNC(PRODUCT($F$12:$F451),16))</f>
        <v>1.23933792337548</v>
      </c>
      <c r="H452" s="14">
        <f t="shared" ca="1" si="169"/>
        <v>1.12663375643498</v>
      </c>
      <c r="I452" s="14">
        <f t="shared" ca="1" si="170"/>
        <v>1.1000362100000001</v>
      </c>
      <c r="J452" s="13">
        <f t="shared" si="165"/>
        <v>2.5000000000000001E-2</v>
      </c>
      <c r="K452" s="29">
        <f t="shared" si="171"/>
        <v>45078</v>
      </c>
      <c r="L452" s="2">
        <f t="shared" si="172"/>
        <v>204</v>
      </c>
      <c r="M452" s="17">
        <f t="shared" si="173"/>
        <v>204</v>
      </c>
      <c r="N452" s="12">
        <f t="shared" si="174"/>
        <v>1.0201903809999999</v>
      </c>
      <c r="O452" s="12">
        <f t="shared" ca="1" si="175"/>
        <v>1.1222463600000001</v>
      </c>
      <c r="P452" s="17">
        <f t="shared" si="176"/>
        <v>0</v>
      </c>
      <c r="Q452" s="14">
        <f t="shared" ca="1" si="180"/>
        <v>122.24636</v>
      </c>
      <c r="R452" s="20">
        <f t="shared" si="162"/>
        <v>0</v>
      </c>
      <c r="S452" s="14">
        <f t="shared" si="177"/>
        <v>0</v>
      </c>
      <c r="T452" s="4">
        <f t="shared" si="178"/>
        <v>0</v>
      </c>
      <c r="U452" s="29">
        <f t="shared" si="179"/>
        <v>0</v>
      </c>
      <c r="V452" s="3"/>
      <c r="W452" s="3"/>
      <c r="X452" s="140">
        <f>[2]Plan1!$A522</f>
        <v>52185</v>
      </c>
      <c r="Y452" s="132" t="str">
        <f>[2]Plan1!$C522</f>
        <v>Proclamação da República</v>
      </c>
      <c r="Z452" s="12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63"/>
        <v>45378</v>
      </c>
      <c r="B453" s="116">
        <f t="shared" ca="1" si="166"/>
        <v>1122.8272360000001</v>
      </c>
      <c r="C453" s="14">
        <f t="shared" si="167"/>
        <v>1000</v>
      </c>
      <c r="D453" s="95">
        <f t="shared" si="164"/>
        <v>45372</v>
      </c>
      <c r="E453" s="93">
        <f ca="1">IF(D453&lt;$B$1,VLOOKUP(D453,[1]DI!$A$4:$B$15000,2,FALSE),0)</f>
        <v>0.1065</v>
      </c>
      <c r="F453" s="14">
        <f t="shared" ca="1" si="168"/>
        <v>1.00040168</v>
      </c>
      <c r="G453" s="14">
        <f ca="1">(TRUNC(PRODUCT($F$12:$F452),16))</f>
        <v>1.23985791238799</v>
      </c>
      <c r="H453" s="14">
        <f t="shared" ca="1" si="169"/>
        <v>1.12663375643498</v>
      </c>
      <c r="I453" s="14">
        <f t="shared" ca="1" si="170"/>
        <v>1.1004977499999999</v>
      </c>
      <c r="J453" s="13">
        <f t="shared" si="165"/>
        <v>2.5000000000000001E-2</v>
      </c>
      <c r="K453" s="29">
        <f t="shared" si="171"/>
        <v>45078</v>
      </c>
      <c r="L453" s="2">
        <f t="shared" si="172"/>
        <v>205</v>
      </c>
      <c r="M453" s="17">
        <f t="shared" si="173"/>
        <v>205</v>
      </c>
      <c r="N453" s="12">
        <f t="shared" si="174"/>
        <v>1.0202903510000001</v>
      </c>
      <c r="O453" s="12">
        <f t="shared" ca="1" si="175"/>
        <v>1.122827236</v>
      </c>
      <c r="P453" s="17">
        <f t="shared" si="176"/>
        <v>0</v>
      </c>
      <c r="Q453" s="14">
        <f t="shared" ca="1" si="180"/>
        <v>122.827236</v>
      </c>
      <c r="R453" s="20">
        <f t="shared" si="162"/>
        <v>0</v>
      </c>
      <c r="S453" s="14">
        <f t="shared" si="177"/>
        <v>0</v>
      </c>
      <c r="T453" s="4">
        <f t="shared" si="178"/>
        <v>0</v>
      </c>
      <c r="U453" s="29">
        <f t="shared" si="179"/>
        <v>0</v>
      </c>
      <c r="V453" s="3"/>
      <c r="W453" s="3"/>
      <c r="X453" s="140">
        <f>[2]Plan1!$A523</f>
        <v>52190</v>
      </c>
      <c r="Y453" s="132" t="str">
        <f>[2]Plan1!$C523</f>
        <v>Dia Nacional de Zumbi e da Consciência Negra</v>
      </c>
      <c r="Z453" s="12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63"/>
        <v>45379</v>
      </c>
      <c r="B454" s="116">
        <f t="shared" ca="1" si="166"/>
        <v>1123.388326</v>
      </c>
      <c r="C454" s="14">
        <f t="shared" si="167"/>
        <v>1000</v>
      </c>
      <c r="D454" s="95">
        <f t="shared" si="164"/>
        <v>45373</v>
      </c>
      <c r="E454" s="93">
        <f ca="1">IF(D454&lt;$B$1,VLOOKUP(D454,[1]DI!$A$4:$B$15000,2,FALSE),0)</f>
        <v>0.1065</v>
      </c>
      <c r="F454" s="14">
        <f t="shared" ca="1" si="168"/>
        <v>1.00040168</v>
      </c>
      <c r="G454" s="14">
        <f ca="1">(TRUNC(PRODUCT($F$12:$F453),16))</f>
        <v>1.24035593851424</v>
      </c>
      <c r="H454" s="14">
        <f t="shared" ca="1" si="169"/>
        <v>1.12663375643498</v>
      </c>
      <c r="I454" s="14">
        <f t="shared" ca="1" si="170"/>
        <v>1.1009397999999999</v>
      </c>
      <c r="J454" s="13">
        <f t="shared" si="165"/>
        <v>2.5000000000000001E-2</v>
      </c>
      <c r="K454" s="29">
        <f t="shared" si="171"/>
        <v>45078</v>
      </c>
      <c r="L454" s="2">
        <f t="shared" si="172"/>
        <v>206</v>
      </c>
      <c r="M454" s="17">
        <f t="shared" si="173"/>
        <v>206</v>
      </c>
      <c r="N454" s="12">
        <f t="shared" si="174"/>
        <v>1.0203903299999999</v>
      </c>
      <c r="O454" s="12">
        <f t="shared" ca="1" si="175"/>
        <v>1.1233883259999999</v>
      </c>
      <c r="P454" s="17">
        <f t="shared" si="176"/>
        <v>0</v>
      </c>
      <c r="Q454" s="14">
        <f t="shared" ca="1" si="180"/>
        <v>123.38832600000001</v>
      </c>
      <c r="R454" s="20">
        <f t="shared" si="162"/>
        <v>0</v>
      </c>
      <c r="S454" s="14">
        <f t="shared" si="177"/>
        <v>0</v>
      </c>
      <c r="T454" s="4">
        <f t="shared" si="178"/>
        <v>0</v>
      </c>
      <c r="U454" s="29">
        <f t="shared" si="179"/>
        <v>0</v>
      </c>
      <c r="V454" s="3"/>
      <c r="W454" s="3"/>
      <c r="X454" s="140">
        <f>[2]Plan1!$A524</f>
        <v>52225</v>
      </c>
      <c r="Y454" s="132" t="str">
        <f>[2]Plan1!$C524</f>
        <v>Natal</v>
      </c>
      <c r="Z454" s="12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63"/>
        <v>45383</v>
      </c>
      <c r="B455" s="116">
        <f t="shared" ca="1" si="166"/>
        <v>1123.9496899999999</v>
      </c>
      <c r="C455" s="14">
        <f t="shared" si="167"/>
        <v>1000</v>
      </c>
      <c r="D455" s="95">
        <f t="shared" si="164"/>
        <v>45376</v>
      </c>
      <c r="E455" s="93">
        <f ca="1">IF(D455&lt;$B$1,VLOOKUP(D455,[1]DI!$A$4:$B$15000,2,FALSE),0)</f>
        <v>0.1065</v>
      </c>
      <c r="F455" s="14">
        <f t="shared" ca="1" si="168"/>
        <v>1.00040168</v>
      </c>
      <c r="G455" s="14">
        <f ca="1">(TRUNC(PRODUCT($F$12:$F454),16))</f>
        <v>1.2408541646876201</v>
      </c>
      <c r="H455" s="14">
        <f t="shared" ca="1" si="169"/>
        <v>1.12663375643498</v>
      </c>
      <c r="I455" s="14">
        <f t="shared" ca="1" si="170"/>
        <v>1.10138202</v>
      </c>
      <c r="J455" s="13">
        <f t="shared" si="165"/>
        <v>2.5000000000000001E-2</v>
      </c>
      <c r="K455" s="29">
        <f t="shared" si="171"/>
        <v>45078</v>
      </c>
      <c r="L455" s="2">
        <f t="shared" si="172"/>
        <v>207</v>
      </c>
      <c r="M455" s="17">
        <f t="shared" si="173"/>
        <v>207</v>
      </c>
      <c r="N455" s="12">
        <f t="shared" si="174"/>
        <v>1.02049032</v>
      </c>
      <c r="O455" s="12">
        <f t="shared" ca="1" si="175"/>
        <v>1.1239496899999999</v>
      </c>
      <c r="P455" s="17">
        <f t="shared" si="176"/>
        <v>0</v>
      </c>
      <c r="Q455" s="14">
        <f t="shared" ca="1" si="180"/>
        <v>123.94969</v>
      </c>
      <c r="R455" s="20">
        <f t="shared" si="162"/>
        <v>0</v>
      </c>
      <c r="S455" s="14">
        <f t="shared" si="177"/>
        <v>0</v>
      </c>
      <c r="T455" s="4">
        <f t="shared" si="178"/>
        <v>0</v>
      </c>
      <c r="U455" s="29">
        <f t="shared" si="179"/>
        <v>0</v>
      </c>
      <c r="V455" s="3"/>
      <c r="W455" s="3"/>
      <c r="X455" s="140">
        <f>[2]Plan1!$A525</f>
        <v>52232</v>
      </c>
      <c r="Y455" s="132" t="str">
        <f>[2]Plan1!$C525</f>
        <v>Confraternização Universal</v>
      </c>
      <c r="Z455" s="12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15">
        <f t="shared" si="163"/>
        <v>45384</v>
      </c>
      <c r="B456" s="116">
        <f t="shared" ca="1" si="166"/>
        <v>1124.511346</v>
      </c>
      <c r="C456" s="14">
        <f t="shared" si="167"/>
        <v>1000</v>
      </c>
      <c r="D456" s="95">
        <f t="shared" si="164"/>
        <v>45377</v>
      </c>
      <c r="E456" s="93">
        <f ca="1">IF(D456&lt;$B$1,VLOOKUP(D456,[1]DI!$A$4:$B$15000,2,FALSE),0)</f>
        <v>0.1065</v>
      </c>
      <c r="F456" s="14">
        <f t="shared" ca="1" si="168"/>
        <v>1.00040168</v>
      </c>
      <c r="G456" s="14">
        <f ca="1">(TRUNC(PRODUCT($F$12:$F455),16))</f>
        <v>1.2413525909884899</v>
      </c>
      <c r="H456" s="14">
        <f t="shared" ca="1" si="169"/>
        <v>1.12663375643498</v>
      </c>
      <c r="I456" s="14">
        <f t="shared" ca="1" si="170"/>
        <v>1.10182443</v>
      </c>
      <c r="J456" s="13">
        <f t="shared" si="165"/>
        <v>2.5000000000000001E-2</v>
      </c>
      <c r="K456" s="29">
        <f t="shared" si="171"/>
        <v>45078</v>
      </c>
      <c r="L456" s="2">
        <f t="shared" si="172"/>
        <v>208</v>
      </c>
      <c r="M456" s="17">
        <f t="shared" si="173"/>
        <v>208</v>
      </c>
      <c r="N456" s="12">
        <f t="shared" si="174"/>
        <v>1.0205903190000001</v>
      </c>
      <c r="O456" s="12">
        <f t="shared" ca="1" si="175"/>
        <v>1.124511346</v>
      </c>
      <c r="P456" s="17">
        <f t="shared" si="176"/>
        <v>0</v>
      </c>
      <c r="Q456" s="14">
        <f t="shared" ca="1" si="180"/>
        <v>124.511346</v>
      </c>
      <c r="R456" s="20">
        <f t="shared" si="162"/>
        <v>0</v>
      </c>
      <c r="S456" s="14">
        <f t="shared" si="177"/>
        <v>0</v>
      </c>
      <c r="T456" s="4">
        <f t="shared" si="178"/>
        <v>0</v>
      </c>
      <c r="U456" s="29">
        <f t="shared" si="179"/>
        <v>0</v>
      </c>
      <c r="V456" s="3"/>
      <c r="W456" s="3"/>
      <c r="X456" s="140">
        <f>[2]Plan1!$A526</f>
        <v>52271</v>
      </c>
      <c r="Y456" s="132" t="str">
        <f>[2]Plan1!$C526</f>
        <v>Carnaval</v>
      </c>
      <c r="Z456" s="12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15">
        <f t="shared" si="163"/>
        <v>45385</v>
      </c>
      <c r="B457" s="116">
        <f t="shared" ca="1" si="166"/>
        <v>1125.0732760000001</v>
      </c>
      <c r="C457" s="14">
        <f t="shared" si="167"/>
        <v>1000</v>
      </c>
      <c r="D457" s="95">
        <f t="shared" si="164"/>
        <v>45378</v>
      </c>
      <c r="E457" s="93">
        <f ca="1">IF(D457&lt;$B$1,VLOOKUP(D457,[1]DI!$A$4:$B$15000,2,FALSE),0)</f>
        <v>0.1065</v>
      </c>
      <c r="F457" s="14">
        <f t="shared" ca="1" si="168"/>
        <v>1.00040168</v>
      </c>
      <c r="G457" s="14">
        <f ca="1">(TRUNC(PRODUCT($F$12:$F456),16))</f>
        <v>1.24185121749724</v>
      </c>
      <c r="H457" s="14">
        <f t="shared" ca="1" si="169"/>
        <v>1.12663375643498</v>
      </c>
      <c r="I457" s="14">
        <f t="shared" ca="1" si="170"/>
        <v>1.10226701</v>
      </c>
      <c r="J457" s="13">
        <f t="shared" si="165"/>
        <v>2.5000000000000001E-2</v>
      </c>
      <c r="K457" s="29">
        <f t="shared" si="171"/>
        <v>45078</v>
      </c>
      <c r="L457" s="2">
        <f t="shared" si="172"/>
        <v>209</v>
      </c>
      <c r="M457" s="17">
        <f t="shared" si="173"/>
        <v>209</v>
      </c>
      <c r="N457" s="12">
        <f t="shared" si="174"/>
        <v>1.0206903279999999</v>
      </c>
      <c r="O457" s="12">
        <f t="shared" ca="1" si="175"/>
        <v>1.125073276</v>
      </c>
      <c r="P457" s="17">
        <f t="shared" si="176"/>
        <v>0</v>
      </c>
      <c r="Q457" s="14">
        <f t="shared" ca="1" si="180"/>
        <v>125.07327600000001</v>
      </c>
      <c r="R457" s="20">
        <f t="shared" si="162"/>
        <v>0</v>
      </c>
      <c r="S457" s="14">
        <f t="shared" si="177"/>
        <v>0</v>
      </c>
      <c r="T457" s="4">
        <f t="shared" si="178"/>
        <v>0</v>
      </c>
      <c r="U457" s="29">
        <f t="shared" si="179"/>
        <v>0</v>
      </c>
      <c r="V457" s="3"/>
      <c r="W457" s="3"/>
      <c r="X457" s="140">
        <f>[2]Plan1!$A527</f>
        <v>52272</v>
      </c>
      <c r="Y457" s="132" t="str">
        <f>[2]Plan1!$C527</f>
        <v>Carnaval</v>
      </c>
      <c r="Z457" s="12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15">
        <f t="shared" si="163"/>
        <v>45386</v>
      </c>
      <c r="B458" s="116">
        <f t="shared" ca="1" si="166"/>
        <v>1125.635479</v>
      </c>
      <c r="C458" s="14">
        <f t="shared" si="167"/>
        <v>1000</v>
      </c>
      <c r="D458" s="95">
        <f t="shared" si="164"/>
        <v>45379</v>
      </c>
      <c r="E458" s="93">
        <f ca="1">IF(D458&lt;$B$1,VLOOKUP(D458,[1]DI!$A$4:$B$15000,2,FALSE),0)</f>
        <v>0.1065</v>
      </c>
      <c r="F458" s="14">
        <f t="shared" ca="1" si="168"/>
        <v>1.00040168</v>
      </c>
      <c r="G458" s="14">
        <f ca="1">(TRUNC(PRODUCT($F$12:$F457),16))</f>
        <v>1.2423500442942901</v>
      </c>
      <c r="H458" s="14">
        <f t="shared" ca="1" si="169"/>
        <v>1.12663375643498</v>
      </c>
      <c r="I458" s="14">
        <f t="shared" ca="1" si="170"/>
        <v>1.10270976</v>
      </c>
      <c r="J458" s="13">
        <f t="shared" si="165"/>
        <v>2.5000000000000001E-2</v>
      </c>
      <c r="K458" s="29">
        <f t="shared" si="171"/>
        <v>45078</v>
      </c>
      <c r="L458" s="2">
        <f t="shared" si="172"/>
        <v>210</v>
      </c>
      <c r="M458" s="17">
        <f t="shared" si="173"/>
        <v>210</v>
      </c>
      <c r="N458" s="12">
        <f t="shared" si="174"/>
        <v>1.0207903469999999</v>
      </c>
      <c r="O458" s="12">
        <f t="shared" ca="1" si="175"/>
        <v>1.125635479</v>
      </c>
      <c r="P458" s="17">
        <f t="shared" si="176"/>
        <v>0</v>
      </c>
      <c r="Q458" s="14">
        <f t="shared" ca="1" si="180"/>
        <v>125.635479</v>
      </c>
      <c r="R458" s="20">
        <f t="shared" si="162"/>
        <v>0</v>
      </c>
      <c r="S458" s="14">
        <f t="shared" si="177"/>
        <v>0</v>
      </c>
      <c r="T458" s="4">
        <f t="shared" si="178"/>
        <v>0</v>
      </c>
      <c r="U458" s="29">
        <f t="shared" si="179"/>
        <v>0</v>
      </c>
      <c r="V458" s="3"/>
      <c r="W458" s="3"/>
      <c r="X458" s="140">
        <f>[2]Plan1!$A528</f>
        <v>52317</v>
      </c>
      <c r="Y458" s="132" t="str">
        <f>[2]Plan1!$C528</f>
        <v>Paixão de Cristo</v>
      </c>
      <c r="Z458" s="12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15">
        <f t="shared" si="163"/>
        <v>45387</v>
      </c>
      <c r="B459" s="116">
        <f t="shared" ca="1" si="166"/>
        <v>1126.197975</v>
      </c>
      <c r="C459" s="14">
        <f t="shared" si="167"/>
        <v>1000</v>
      </c>
      <c r="D459" s="95">
        <f t="shared" si="164"/>
        <v>45383</v>
      </c>
      <c r="E459" s="93">
        <f ca="1">IF(D459&lt;$B$1,VLOOKUP(D459,[1]DI!$A$4:$B$15000,2,FALSE),0)</f>
        <v>0.1065</v>
      </c>
      <c r="F459" s="14">
        <f t="shared" ca="1" si="168"/>
        <v>1.00040168</v>
      </c>
      <c r="G459" s="14">
        <f ca="1">(TRUNC(PRODUCT($F$12:$F458),16))</f>
        <v>1.2428490714600799</v>
      </c>
      <c r="H459" s="14">
        <f t="shared" ca="1" si="169"/>
        <v>1.12663375643498</v>
      </c>
      <c r="I459" s="14">
        <f t="shared" ca="1" si="170"/>
        <v>1.1031527000000001</v>
      </c>
      <c r="J459" s="13">
        <f t="shared" si="165"/>
        <v>2.5000000000000001E-2</v>
      </c>
      <c r="K459" s="29">
        <f t="shared" si="171"/>
        <v>45078</v>
      </c>
      <c r="L459" s="2">
        <f t="shared" si="172"/>
        <v>211</v>
      </c>
      <c r="M459" s="17">
        <f t="shared" si="173"/>
        <v>211</v>
      </c>
      <c r="N459" s="12">
        <f t="shared" si="174"/>
        <v>1.0208903760000001</v>
      </c>
      <c r="O459" s="12">
        <f t="shared" ca="1" si="175"/>
        <v>1.126197975</v>
      </c>
      <c r="P459" s="17">
        <f t="shared" si="176"/>
        <v>0</v>
      </c>
      <c r="Q459" s="14">
        <f t="shared" ca="1" si="180"/>
        <v>126.197975</v>
      </c>
      <c r="R459" s="20">
        <f t="shared" si="162"/>
        <v>0</v>
      </c>
      <c r="S459" s="14">
        <f t="shared" si="177"/>
        <v>0</v>
      </c>
      <c r="T459" s="4">
        <f t="shared" si="178"/>
        <v>0</v>
      </c>
      <c r="U459" s="29">
        <f t="shared" si="179"/>
        <v>0</v>
      </c>
      <c r="V459" s="3"/>
      <c r="W459" s="3"/>
      <c r="X459" s="140">
        <f>[2]Plan1!$A529</f>
        <v>52342</v>
      </c>
      <c r="Y459" s="132" t="str">
        <f>[2]Plan1!$C529</f>
        <v>Tiradentes</v>
      </c>
      <c r="Z459" s="12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15">
        <f t="shared" si="163"/>
        <v>45390</v>
      </c>
      <c r="B460" s="116">
        <f t="shared" ca="1" si="166"/>
        <v>1126.760753</v>
      </c>
      <c r="C460" s="14">
        <f t="shared" si="167"/>
        <v>1000</v>
      </c>
      <c r="D460" s="95">
        <f t="shared" si="164"/>
        <v>45384</v>
      </c>
      <c r="E460" s="93">
        <f ca="1">IF(D460&lt;$B$1,VLOOKUP(D460,[1]DI!$A$4:$B$15000,2,FALSE),0)</f>
        <v>0.1065</v>
      </c>
      <c r="F460" s="14">
        <f t="shared" ca="1" si="168"/>
        <v>1.00040168</v>
      </c>
      <c r="G460" s="14">
        <f ca="1">(TRUNC(PRODUCT($F$12:$F459),16))</f>
        <v>1.2433482990750999</v>
      </c>
      <c r="H460" s="14">
        <f t="shared" ca="1" si="169"/>
        <v>1.12663375643498</v>
      </c>
      <c r="I460" s="14">
        <f t="shared" ca="1" si="170"/>
        <v>1.10359582</v>
      </c>
      <c r="J460" s="13">
        <f t="shared" si="165"/>
        <v>2.5000000000000001E-2</v>
      </c>
      <c r="K460" s="29">
        <f t="shared" si="171"/>
        <v>45078</v>
      </c>
      <c r="L460" s="2">
        <f t="shared" si="172"/>
        <v>212</v>
      </c>
      <c r="M460" s="17">
        <f t="shared" si="173"/>
        <v>212</v>
      </c>
      <c r="N460" s="12">
        <f t="shared" si="174"/>
        <v>1.0209904139999999</v>
      </c>
      <c r="O460" s="12">
        <f t="shared" ca="1" si="175"/>
        <v>1.1267607529999999</v>
      </c>
      <c r="P460" s="17">
        <f t="shared" si="176"/>
        <v>0</v>
      </c>
      <c r="Q460" s="14">
        <f t="shared" ca="1" si="180"/>
        <v>126.76075299999999</v>
      </c>
      <c r="R460" s="20">
        <f t="shared" ref="R460:R523" si="181">IF($P460&gt;0,VLOOKUP($P460,$X$12:$AD$150,7),0)</f>
        <v>0</v>
      </c>
      <c r="S460" s="14">
        <f t="shared" si="177"/>
        <v>0</v>
      </c>
      <c r="T460" s="4">
        <f t="shared" si="178"/>
        <v>0</v>
      </c>
      <c r="U460" s="29">
        <f t="shared" si="179"/>
        <v>0</v>
      </c>
      <c r="V460" s="3"/>
      <c r="W460" s="3"/>
      <c r="X460" s="140">
        <f>[2]Plan1!$A530</f>
        <v>52352</v>
      </c>
      <c r="Y460" s="132" t="str">
        <f>[2]Plan1!$C530</f>
        <v>Dia do Trabalho</v>
      </c>
      <c r="Z460" s="12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15">
        <f t="shared" ref="A461:A524" si="182">WORKDAY($A460,1,$X$166:$X$544)</f>
        <v>45391</v>
      </c>
      <c r="B461" s="116">
        <f t="shared" ca="1" si="166"/>
        <v>1127.323805</v>
      </c>
      <c r="C461" s="14">
        <f t="shared" si="167"/>
        <v>1000</v>
      </c>
      <c r="D461" s="95">
        <f t="shared" ref="D461:D524" si="183">WORKDAY($A461,-4,$X$160:$X$544)</f>
        <v>45385</v>
      </c>
      <c r="E461" s="93">
        <f ca="1">IF(D461&lt;$B$1,VLOOKUP(D461,[1]DI!$A$4:$B$15000,2,FALSE),0)</f>
        <v>0.1065</v>
      </c>
      <c r="F461" s="14">
        <f t="shared" ca="1" si="168"/>
        <v>1.00040168</v>
      </c>
      <c r="G461" s="14">
        <f ca="1">(TRUNC(PRODUCT($F$12:$F460),16))</f>
        <v>1.24384772721987</v>
      </c>
      <c r="H461" s="14">
        <f t="shared" ca="1" si="169"/>
        <v>1.12663375643498</v>
      </c>
      <c r="I461" s="14">
        <f t="shared" ca="1" si="170"/>
        <v>1.10403911</v>
      </c>
      <c r="J461" s="13">
        <f t="shared" ref="J461:J524" si="184">J460</f>
        <v>2.5000000000000001E-2</v>
      </c>
      <c r="K461" s="29">
        <f t="shared" si="171"/>
        <v>45078</v>
      </c>
      <c r="L461" s="2">
        <f t="shared" si="172"/>
        <v>213</v>
      </c>
      <c r="M461" s="17">
        <f t="shared" si="173"/>
        <v>213</v>
      </c>
      <c r="N461" s="12">
        <f t="shared" si="174"/>
        <v>1.0210904620000001</v>
      </c>
      <c r="O461" s="12">
        <f t="shared" ca="1" si="175"/>
        <v>1.1273238050000001</v>
      </c>
      <c r="P461" s="17">
        <f t="shared" si="176"/>
        <v>0</v>
      </c>
      <c r="Q461" s="14">
        <f t="shared" ca="1" si="180"/>
        <v>127.32380499999999</v>
      </c>
      <c r="R461" s="20">
        <f t="shared" si="181"/>
        <v>0</v>
      </c>
      <c r="S461" s="14">
        <f t="shared" si="177"/>
        <v>0</v>
      </c>
      <c r="T461" s="4">
        <f t="shared" si="178"/>
        <v>0</v>
      </c>
      <c r="U461" s="29">
        <f t="shared" si="179"/>
        <v>0</v>
      </c>
      <c r="V461" s="3"/>
      <c r="W461" s="3"/>
      <c r="X461" s="140">
        <f>[2]Plan1!$A531</f>
        <v>52379</v>
      </c>
      <c r="Y461" s="132" t="str">
        <f>[2]Plan1!$C531</f>
        <v>Corpus Christi</v>
      </c>
      <c r="Z461" s="12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15">
        <f t="shared" si="182"/>
        <v>45392</v>
      </c>
      <c r="B462" s="116">
        <f t="shared" ca="1" si="166"/>
        <v>1127.88714</v>
      </c>
      <c r="C462" s="14">
        <f t="shared" si="167"/>
        <v>1000</v>
      </c>
      <c r="D462" s="95">
        <f t="shared" si="183"/>
        <v>45386</v>
      </c>
      <c r="E462" s="93">
        <f ca="1">IF(D462&lt;$B$1,VLOOKUP(D462,[1]DI!$A$4:$B$15000,2,FALSE),0)</f>
        <v>0.1065</v>
      </c>
      <c r="F462" s="14">
        <f t="shared" ca="1" si="168"/>
        <v>1.00040168</v>
      </c>
      <c r="G462" s="14">
        <f ca="1">(TRUNC(PRODUCT($F$12:$F461),16))</f>
        <v>1.2443473559749401</v>
      </c>
      <c r="H462" s="14">
        <f t="shared" ca="1" si="169"/>
        <v>1.12663375643498</v>
      </c>
      <c r="I462" s="14">
        <f t="shared" ca="1" si="170"/>
        <v>1.10448258</v>
      </c>
      <c r="J462" s="13">
        <f t="shared" si="184"/>
        <v>2.5000000000000001E-2</v>
      </c>
      <c r="K462" s="29">
        <f t="shared" si="171"/>
        <v>45078</v>
      </c>
      <c r="L462" s="2">
        <f t="shared" si="172"/>
        <v>214</v>
      </c>
      <c r="M462" s="17">
        <f t="shared" si="173"/>
        <v>214</v>
      </c>
      <c r="N462" s="12">
        <f t="shared" si="174"/>
        <v>1.02119052</v>
      </c>
      <c r="O462" s="12">
        <f t="shared" ca="1" si="175"/>
        <v>1.1278871399999999</v>
      </c>
      <c r="P462" s="17">
        <f t="shared" si="176"/>
        <v>0</v>
      </c>
      <c r="Q462" s="14">
        <f t="shared" ca="1" si="180"/>
        <v>127.88714</v>
      </c>
      <c r="R462" s="20">
        <f t="shared" si="181"/>
        <v>0</v>
      </c>
      <c r="S462" s="14">
        <f t="shared" si="177"/>
        <v>0</v>
      </c>
      <c r="T462" s="4">
        <f t="shared" si="178"/>
        <v>0</v>
      </c>
      <c r="U462" s="29">
        <f t="shared" si="179"/>
        <v>0</v>
      </c>
      <c r="V462" s="3"/>
      <c r="W462" s="3"/>
      <c r="X462" s="140">
        <f>[2]Plan1!$A532</f>
        <v>52481</v>
      </c>
      <c r="Y462" s="132" t="str">
        <f>[2]Plan1!$C532</f>
        <v>Independência do Brasil</v>
      </c>
      <c r="Z462" s="12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15">
        <f t="shared" si="182"/>
        <v>45393</v>
      </c>
      <c r="B463" s="116">
        <f t="shared" ref="B463:B526" ca="1" si="185">IF(D463&lt;=TODAY(),C463+Q463,IF(AND(D463&gt;TODAY(),A463&lt;=$B$1),IF(VLOOKUP(TODAY(),$A$10:$E$5000,4,FALSE)=0,"n.d",C463+Q463),"n.d"))</f>
        <v>1128.4507590000001</v>
      </c>
      <c r="C463" s="14">
        <f t="shared" ref="C463:C526" si="186">(C462-S462)</f>
        <v>1000</v>
      </c>
      <c r="D463" s="95">
        <f t="shared" si="183"/>
        <v>45387</v>
      </c>
      <c r="E463" s="93">
        <f ca="1">IF(D463&lt;$B$1,VLOOKUP(D463,[1]DI!$A$4:$B$15000,2,FALSE),0)</f>
        <v>0.1065</v>
      </c>
      <c r="F463" s="14">
        <f t="shared" ref="F463:F526" ca="1" si="187">ROUND(((1+E463)^(1/252)),8)</f>
        <v>1.00040168</v>
      </c>
      <c r="G463" s="14">
        <f ca="1">(TRUNC(PRODUCT($F$12:$F462),16))</f>
        <v>1.24484718542089</v>
      </c>
      <c r="H463" s="14">
        <f t="shared" ref="H463:H526" ca="1" si="188">IF(P462&gt;0,G462,H462)</f>
        <v>1.12663375643498</v>
      </c>
      <c r="I463" s="14">
        <f t="shared" ref="I463:I526" ca="1" si="189">ROUND(G463/H463,8)</f>
        <v>1.10492623</v>
      </c>
      <c r="J463" s="13">
        <f t="shared" si="184"/>
        <v>2.5000000000000001E-2</v>
      </c>
      <c r="K463" s="29">
        <f t="shared" ref="K463:K526" si="190">IF(P462&gt;0,VLOOKUP(P462,X$12:AH$150,2),K462)</f>
        <v>45078</v>
      </c>
      <c r="L463" s="2">
        <f t="shared" ref="L463:L526" si="191">IF(A463&gt;K463,IF(NETWORKDAYS(K463,A463,$X$160:$X$544)-1=0,1,NETWORKDAYS(K463,A463,$X$160:$X$544)-1),0)</f>
        <v>215</v>
      </c>
      <c r="M463" s="17">
        <f t="shared" ref="M463:M526" si="192">IF(AND(L463=1,L462=1),1,IF(L463&gt;0,IF(L463=L462,L463+1,L463),0))</f>
        <v>215</v>
      </c>
      <c r="N463" s="12">
        <f t="shared" ref="N463:N526" si="193">ROUND((J463+1)^(M463/252),9)</f>
        <v>1.0212905880000001</v>
      </c>
      <c r="O463" s="12">
        <f t="shared" ref="O463:O526" ca="1" si="194">ROUND(I463*N463,9)</f>
        <v>1.1284507589999999</v>
      </c>
      <c r="P463" s="17">
        <f t="shared" ref="P463:P526" si="195">IF(VLOOKUP(A463,Y$12:AF$150,8)=VLOOKUP(A462,Y$12:AF$150,8),0,VLOOKUP(A463,Y$12:AF$150,8))</f>
        <v>0</v>
      </c>
      <c r="Q463" s="14">
        <f t="shared" ca="1" si="180"/>
        <v>128.45075900000001</v>
      </c>
      <c r="R463" s="20">
        <f t="shared" si="181"/>
        <v>0</v>
      </c>
      <c r="S463" s="14">
        <f t="shared" ref="S463:S526" si="196">IF(R463&gt;0,TRUNC(R463*C463,8),0)</f>
        <v>0</v>
      </c>
      <c r="T463" s="4">
        <f t="shared" ref="T463:T526" si="197">IF(P462&gt;0,VLOOKUP(P462,X$12:AH$150,10),T462)</f>
        <v>0</v>
      </c>
      <c r="U463" s="29">
        <f t="shared" ref="U463:U526" si="198">IF(P462&gt;0,VLOOKUP(P462,X$12:AH$150,11),U462)</f>
        <v>0</v>
      </c>
      <c r="V463" s="3"/>
      <c r="W463" s="3"/>
      <c r="X463" s="140">
        <f>[2]Plan1!$A533</f>
        <v>52516</v>
      </c>
      <c r="Y463" s="132" t="str">
        <f>[2]Plan1!$C533</f>
        <v>Nossa Sr.a Aparecida - Padroeira do Brasil</v>
      </c>
      <c r="Z463" s="12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15">
        <f t="shared" si="182"/>
        <v>45394</v>
      </c>
      <c r="B464" s="116">
        <f t="shared" ca="1" si="185"/>
        <v>1129.0146520000001</v>
      </c>
      <c r="C464" s="14">
        <f t="shared" si="186"/>
        <v>1000</v>
      </c>
      <c r="D464" s="95">
        <f t="shared" si="183"/>
        <v>45390</v>
      </c>
      <c r="E464" s="93">
        <f ca="1">IF(D464&lt;$B$1,VLOOKUP(D464,[1]DI!$A$4:$B$15000,2,FALSE),0)</f>
        <v>0.1065</v>
      </c>
      <c r="F464" s="14">
        <f t="shared" ca="1" si="187"/>
        <v>1.00040168</v>
      </c>
      <c r="G464" s="14">
        <f ca="1">(TRUNC(PRODUCT($F$12:$F463),16))</f>
        <v>1.2453472156383301</v>
      </c>
      <c r="H464" s="14">
        <f t="shared" ca="1" si="188"/>
        <v>1.12663375643498</v>
      </c>
      <c r="I464" s="14">
        <f t="shared" ca="1" si="189"/>
        <v>1.1053700500000001</v>
      </c>
      <c r="J464" s="13">
        <f t="shared" si="184"/>
        <v>2.5000000000000001E-2</v>
      </c>
      <c r="K464" s="29">
        <f t="shared" si="190"/>
        <v>45078</v>
      </c>
      <c r="L464" s="2">
        <f t="shared" si="191"/>
        <v>216</v>
      </c>
      <c r="M464" s="17">
        <f t="shared" si="192"/>
        <v>216</v>
      </c>
      <c r="N464" s="12">
        <f t="shared" si="193"/>
        <v>1.0213906660000001</v>
      </c>
      <c r="O464" s="12">
        <f t="shared" ca="1" si="194"/>
        <v>1.129014652</v>
      </c>
      <c r="P464" s="17">
        <f t="shared" si="195"/>
        <v>0</v>
      </c>
      <c r="Q464" s="14">
        <f t="shared" ca="1" si="180"/>
        <v>129.01465200000001</v>
      </c>
      <c r="R464" s="20">
        <f t="shared" si="181"/>
        <v>0</v>
      </c>
      <c r="S464" s="14">
        <f t="shared" si="196"/>
        <v>0</v>
      </c>
      <c r="T464" s="4">
        <f t="shared" si="197"/>
        <v>0</v>
      </c>
      <c r="U464" s="29">
        <f t="shared" si="198"/>
        <v>0</v>
      </c>
      <c r="V464" s="3"/>
      <c r="W464" s="3"/>
      <c r="X464" s="140">
        <f>[2]Plan1!$A534</f>
        <v>52537</v>
      </c>
      <c r="Y464" s="132" t="str">
        <f>[2]Plan1!$C534</f>
        <v>Finados</v>
      </c>
      <c r="Z464" s="12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15">
        <f t="shared" si="182"/>
        <v>45397</v>
      </c>
      <c r="B465" s="116">
        <f t="shared" ca="1" si="185"/>
        <v>1129.578837</v>
      </c>
      <c r="C465" s="14">
        <f t="shared" si="186"/>
        <v>1000</v>
      </c>
      <c r="D465" s="95">
        <f t="shared" si="183"/>
        <v>45391</v>
      </c>
      <c r="E465" s="93">
        <f ca="1">IF(D465&lt;$B$1,VLOOKUP(D465,[1]DI!$A$4:$B$15000,2,FALSE),0)</f>
        <v>0.1065</v>
      </c>
      <c r="F465" s="14">
        <f t="shared" ca="1" si="187"/>
        <v>1.00040168</v>
      </c>
      <c r="G465" s="14">
        <f ca="1">(TRUNC(PRODUCT($F$12:$F464),16))</f>
        <v>1.2458474467079099</v>
      </c>
      <c r="H465" s="14">
        <f t="shared" ca="1" si="188"/>
        <v>1.12663375643498</v>
      </c>
      <c r="I465" s="14">
        <f t="shared" ca="1" si="189"/>
        <v>1.1058140599999999</v>
      </c>
      <c r="J465" s="13">
        <f t="shared" si="184"/>
        <v>2.5000000000000001E-2</v>
      </c>
      <c r="K465" s="29">
        <f t="shared" si="190"/>
        <v>45078</v>
      </c>
      <c r="L465" s="2">
        <f t="shared" si="191"/>
        <v>217</v>
      </c>
      <c r="M465" s="17">
        <f t="shared" si="192"/>
        <v>217</v>
      </c>
      <c r="N465" s="12">
        <f t="shared" si="193"/>
        <v>1.0214907529999999</v>
      </c>
      <c r="O465" s="12">
        <f t="shared" ca="1" si="194"/>
        <v>1.1295788369999999</v>
      </c>
      <c r="P465" s="17">
        <f t="shared" si="195"/>
        <v>0</v>
      </c>
      <c r="Q465" s="14">
        <f t="shared" ca="1" si="180"/>
        <v>129.57883699999999</v>
      </c>
      <c r="R465" s="20">
        <f t="shared" si="181"/>
        <v>0</v>
      </c>
      <c r="S465" s="14">
        <f t="shared" si="196"/>
        <v>0</v>
      </c>
      <c r="T465" s="4">
        <f t="shared" si="197"/>
        <v>0</v>
      </c>
      <c r="U465" s="29">
        <f t="shared" si="198"/>
        <v>0</v>
      </c>
      <c r="V465" s="3"/>
      <c r="W465" s="3"/>
      <c r="X465" s="140">
        <f>[2]Plan1!$A535</f>
        <v>52550</v>
      </c>
      <c r="Y465" s="132" t="str">
        <f>[2]Plan1!$C535</f>
        <v>Proclamação da República</v>
      </c>
      <c r="Z465" s="12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15">
        <f t="shared" si="182"/>
        <v>45398</v>
      </c>
      <c r="B466" s="116">
        <f t="shared" ca="1" si="185"/>
        <v>1130.143296</v>
      </c>
      <c r="C466" s="14">
        <f t="shared" si="186"/>
        <v>1000</v>
      </c>
      <c r="D466" s="95">
        <f t="shared" si="183"/>
        <v>45392</v>
      </c>
      <c r="E466" s="93">
        <f ca="1">IF(D466&lt;$B$1,VLOOKUP(D466,[1]DI!$A$4:$B$15000,2,FALSE),0)</f>
        <v>0.1065</v>
      </c>
      <c r="F466" s="14">
        <f t="shared" ca="1" si="187"/>
        <v>1.00040168</v>
      </c>
      <c r="G466" s="14">
        <f ca="1">(TRUNC(PRODUCT($F$12:$F465),16))</f>
        <v>1.2463478787103</v>
      </c>
      <c r="H466" s="14">
        <f t="shared" ca="1" si="188"/>
        <v>1.12663375643498</v>
      </c>
      <c r="I466" s="14">
        <f t="shared" ca="1" si="189"/>
        <v>1.1062582400000001</v>
      </c>
      <c r="J466" s="13">
        <f t="shared" si="184"/>
        <v>2.5000000000000001E-2</v>
      </c>
      <c r="K466" s="29">
        <f t="shared" si="190"/>
        <v>45078</v>
      </c>
      <c r="L466" s="2">
        <f t="shared" si="191"/>
        <v>218</v>
      </c>
      <c r="M466" s="17">
        <f t="shared" si="192"/>
        <v>218</v>
      </c>
      <c r="N466" s="12">
        <f t="shared" si="193"/>
        <v>1.0215908499999999</v>
      </c>
      <c r="O466" s="12">
        <f t="shared" ca="1" si="194"/>
        <v>1.130143296</v>
      </c>
      <c r="P466" s="17">
        <f t="shared" si="195"/>
        <v>0</v>
      </c>
      <c r="Q466" s="14">
        <f t="shared" ca="1" si="180"/>
        <v>130.14329599999999</v>
      </c>
      <c r="R466" s="20">
        <f t="shared" si="181"/>
        <v>0</v>
      </c>
      <c r="S466" s="14">
        <f t="shared" si="196"/>
        <v>0</v>
      </c>
      <c r="T466" s="4">
        <f t="shared" si="197"/>
        <v>0</v>
      </c>
      <c r="U466" s="29">
        <f t="shared" si="198"/>
        <v>0</v>
      </c>
      <c r="V466" s="3"/>
      <c r="W466" s="3"/>
      <c r="X466" s="140">
        <f>[2]Plan1!$A536</f>
        <v>52555</v>
      </c>
      <c r="Y466" s="132" t="str">
        <f>[2]Plan1!$C536</f>
        <v>Dia Nacional de Zumbi e da Consciência Negra</v>
      </c>
      <c r="Z466" s="12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15">
        <f t="shared" si="182"/>
        <v>45399</v>
      </c>
      <c r="B467" s="116">
        <f t="shared" ca="1" si="185"/>
        <v>1130.70804</v>
      </c>
      <c r="C467" s="14">
        <f t="shared" si="186"/>
        <v>1000</v>
      </c>
      <c r="D467" s="95">
        <f t="shared" si="183"/>
        <v>45393</v>
      </c>
      <c r="E467" s="93">
        <f ca="1">IF(D467&lt;$B$1,VLOOKUP(D467,[1]DI!$A$4:$B$15000,2,FALSE),0)</f>
        <v>0.1065</v>
      </c>
      <c r="F467" s="14">
        <f t="shared" ca="1" si="187"/>
        <v>1.00040168</v>
      </c>
      <c r="G467" s="14">
        <f ca="1">(TRUNC(PRODUCT($F$12:$F466),16))</f>
        <v>1.24684851172622</v>
      </c>
      <c r="H467" s="14">
        <f t="shared" ca="1" si="188"/>
        <v>1.12663375643498</v>
      </c>
      <c r="I467" s="14">
        <f t="shared" ca="1" si="189"/>
        <v>1.1067026</v>
      </c>
      <c r="J467" s="13">
        <f t="shared" si="184"/>
        <v>2.5000000000000001E-2</v>
      </c>
      <c r="K467" s="29">
        <f t="shared" si="190"/>
        <v>45078</v>
      </c>
      <c r="L467" s="2">
        <f t="shared" si="191"/>
        <v>219</v>
      </c>
      <c r="M467" s="17">
        <f t="shared" si="192"/>
        <v>219</v>
      </c>
      <c r="N467" s="12">
        <f t="shared" si="193"/>
        <v>1.021690958</v>
      </c>
      <c r="O467" s="12">
        <f t="shared" ca="1" si="194"/>
        <v>1.13070804</v>
      </c>
      <c r="P467" s="17">
        <f t="shared" si="195"/>
        <v>0</v>
      </c>
      <c r="Q467" s="14">
        <f t="shared" ca="1" si="180"/>
        <v>130.70804000000001</v>
      </c>
      <c r="R467" s="20">
        <f t="shared" si="181"/>
        <v>0</v>
      </c>
      <c r="S467" s="14">
        <f t="shared" si="196"/>
        <v>0</v>
      </c>
      <c r="T467" s="4">
        <f t="shared" si="197"/>
        <v>0</v>
      </c>
      <c r="U467" s="29">
        <f t="shared" si="198"/>
        <v>0</v>
      </c>
      <c r="V467" s="3"/>
      <c r="W467" s="3"/>
      <c r="X467" s="140">
        <f>[2]Plan1!$A537</f>
        <v>52590</v>
      </c>
      <c r="Y467" s="132" t="str">
        <f>[2]Plan1!$C537</f>
        <v>Natal</v>
      </c>
      <c r="Z467" s="12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82"/>
        <v>45400</v>
      </c>
      <c r="B468" s="116">
        <f t="shared" ca="1" si="185"/>
        <v>1131.2730650000001</v>
      </c>
      <c r="C468" s="14">
        <f t="shared" si="186"/>
        <v>1000</v>
      </c>
      <c r="D468" s="95">
        <f t="shared" si="183"/>
        <v>45394</v>
      </c>
      <c r="E468" s="93">
        <f ca="1">IF(D468&lt;$B$1,VLOOKUP(D468,[1]DI!$A$4:$B$15000,2,FALSE),0)</f>
        <v>0.1065</v>
      </c>
      <c r="F468" s="14">
        <f t="shared" ca="1" si="187"/>
        <v>1.00040168</v>
      </c>
      <c r="G468" s="14">
        <f ca="1">(TRUNC(PRODUCT($F$12:$F467),16))</f>
        <v>1.24734934583641</v>
      </c>
      <c r="H468" s="14">
        <f t="shared" ca="1" si="188"/>
        <v>1.12663375643498</v>
      </c>
      <c r="I468" s="14">
        <f t="shared" ca="1" si="189"/>
        <v>1.1071471399999999</v>
      </c>
      <c r="J468" s="13">
        <f t="shared" si="184"/>
        <v>2.5000000000000001E-2</v>
      </c>
      <c r="K468" s="29">
        <f t="shared" si="190"/>
        <v>45078</v>
      </c>
      <c r="L468" s="2">
        <f t="shared" si="191"/>
        <v>220</v>
      </c>
      <c r="M468" s="17">
        <f t="shared" si="192"/>
        <v>220</v>
      </c>
      <c r="N468" s="12">
        <f t="shared" si="193"/>
        <v>1.021791074</v>
      </c>
      <c r="O468" s="12">
        <f t="shared" ca="1" si="194"/>
        <v>1.131273065</v>
      </c>
      <c r="P468" s="17">
        <f t="shared" si="195"/>
        <v>0</v>
      </c>
      <c r="Q468" s="14">
        <f t="shared" ca="1" si="180"/>
        <v>131.273065</v>
      </c>
      <c r="R468" s="20">
        <f t="shared" si="181"/>
        <v>0</v>
      </c>
      <c r="S468" s="14">
        <f t="shared" si="196"/>
        <v>0</v>
      </c>
      <c r="T468" s="4">
        <f t="shared" si="197"/>
        <v>0</v>
      </c>
      <c r="U468" s="29">
        <f t="shared" si="198"/>
        <v>0</v>
      </c>
      <c r="V468" s="3"/>
      <c r="W468" s="3"/>
      <c r="X468" s="140">
        <f>[2]Plan1!$A538</f>
        <v>52597</v>
      </c>
      <c r="Y468" s="132" t="str">
        <f>[2]Plan1!$C538</f>
        <v>Confraternização Universal</v>
      </c>
      <c r="Z468" s="12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82"/>
        <v>45401</v>
      </c>
      <c r="B469" s="116">
        <f t="shared" ca="1" si="185"/>
        <v>1131.8383759999999</v>
      </c>
      <c r="C469" s="14">
        <f t="shared" si="186"/>
        <v>1000</v>
      </c>
      <c r="D469" s="95">
        <f t="shared" si="183"/>
        <v>45397</v>
      </c>
      <c r="E469" s="93">
        <f ca="1">IF(D469&lt;$B$1,VLOOKUP(D469,[1]DI!$A$4:$B$15000,2,FALSE),0)</f>
        <v>0.1065</v>
      </c>
      <c r="F469" s="14">
        <f t="shared" ca="1" si="187"/>
        <v>1.00040168</v>
      </c>
      <c r="G469" s="14">
        <f ca="1">(TRUNC(PRODUCT($F$12:$F468),16))</f>
        <v>1.2478503811216499</v>
      </c>
      <c r="H469" s="14">
        <f t="shared" ca="1" si="188"/>
        <v>1.12663375643498</v>
      </c>
      <c r="I469" s="14">
        <f t="shared" ca="1" si="189"/>
        <v>1.1075918600000001</v>
      </c>
      <c r="J469" s="13">
        <f t="shared" si="184"/>
        <v>2.5000000000000001E-2</v>
      </c>
      <c r="K469" s="29">
        <f t="shared" si="190"/>
        <v>45078</v>
      </c>
      <c r="L469" s="2">
        <f t="shared" si="191"/>
        <v>221</v>
      </c>
      <c r="M469" s="17">
        <f t="shared" si="192"/>
        <v>221</v>
      </c>
      <c r="N469" s="12">
        <f t="shared" si="193"/>
        <v>1.0218912010000001</v>
      </c>
      <c r="O469" s="12">
        <f t="shared" ca="1" si="194"/>
        <v>1.1318383759999999</v>
      </c>
      <c r="P469" s="17">
        <f t="shared" si="195"/>
        <v>0</v>
      </c>
      <c r="Q469" s="14">
        <f t="shared" ca="1" si="180"/>
        <v>131.83837600000001</v>
      </c>
      <c r="R469" s="20">
        <f t="shared" si="181"/>
        <v>0</v>
      </c>
      <c r="S469" s="14">
        <f t="shared" si="196"/>
        <v>0</v>
      </c>
      <c r="T469" s="4">
        <f t="shared" si="197"/>
        <v>0</v>
      </c>
      <c r="U469" s="29">
        <f t="shared" si="198"/>
        <v>0</v>
      </c>
      <c r="V469" s="3"/>
      <c r="W469" s="3"/>
      <c r="X469" s="140">
        <f>[2]Plan1!$A539</f>
        <v>52656</v>
      </c>
      <c r="Y469" s="132" t="str">
        <f>[2]Plan1!$C539</f>
        <v>Carnaval</v>
      </c>
      <c r="Z469" s="12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82"/>
        <v>45404</v>
      </c>
      <c r="B470" s="116">
        <f t="shared" ca="1" si="185"/>
        <v>1132.403971</v>
      </c>
      <c r="C470" s="14">
        <f t="shared" si="186"/>
        <v>1000</v>
      </c>
      <c r="D470" s="95">
        <f t="shared" si="183"/>
        <v>45398</v>
      </c>
      <c r="E470" s="93">
        <f ca="1">IF(D470&lt;$B$1,VLOOKUP(D470,[1]DI!$A$4:$B$15000,2,FALSE),0)</f>
        <v>0.1065</v>
      </c>
      <c r="F470" s="14">
        <f t="shared" ca="1" si="187"/>
        <v>1.00040168</v>
      </c>
      <c r="G470" s="14">
        <f ca="1">(TRUNC(PRODUCT($F$12:$F469),16))</f>
        <v>1.2483516176627401</v>
      </c>
      <c r="H470" s="14">
        <f t="shared" ca="1" si="188"/>
        <v>1.12663375643498</v>
      </c>
      <c r="I470" s="14">
        <f t="shared" ca="1" si="189"/>
        <v>1.1080367600000001</v>
      </c>
      <c r="J470" s="13">
        <f t="shared" si="184"/>
        <v>2.5000000000000001E-2</v>
      </c>
      <c r="K470" s="29">
        <f t="shared" si="190"/>
        <v>45078</v>
      </c>
      <c r="L470" s="2">
        <f t="shared" si="191"/>
        <v>222</v>
      </c>
      <c r="M470" s="17">
        <f t="shared" si="192"/>
        <v>222</v>
      </c>
      <c r="N470" s="12">
        <f t="shared" si="193"/>
        <v>1.0219913380000001</v>
      </c>
      <c r="O470" s="12">
        <f t="shared" ca="1" si="194"/>
        <v>1.132403971</v>
      </c>
      <c r="P470" s="17">
        <f t="shared" si="195"/>
        <v>0</v>
      </c>
      <c r="Q470" s="14">
        <f t="shared" ca="1" si="180"/>
        <v>132.40397100000001</v>
      </c>
      <c r="R470" s="20">
        <f t="shared" si="181"/>
        <v>0</v>
      </c>
      <c r="S470" s="14">
        <f t="shared" si="196"/>
        <v>0</v>
      </c>
      <c r="T470" s="4">
        <f t="shared" si="197"/>
        <v>0</v>
      </c>
      <c r="U470" s="29">
        <f t="shared" si="198"/>
        <v>0</v>
      </c>
      <c r="V470" s="3"/>
      <c r="W470" s="3"/>
      <c r="X470" s="140">
        <f>[2]Plan1!$A540</f>
        <v>52657</v>
      </c>
      <c r="Y470" s="132" t="str">
        <f>[2]Plan1!$C540</f>
        <v>Carnaval</v>
      </c>
      <c r="Z470" s="12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82"/>
        <v>45405</v>
      </c>
      <c r="B471" s="116">
        <f t="shared" ca="1" si="185"/>
        <v>1132.9698490000001</v>
      </c>
      <c r="C471" s="14">
        <f t="shared" si="186"/>
        <v>1000</v>
      </c>
      <c r="D471" s="95">
        <f t="shared" si="183"/>
        <v>45399</v>
      </c>
      <c r="E471" s="93">
        <f ca="1">IF(D471&lt;$B$1,VLOOKUP(D471,[1]DI!$A$4:$B$15000,2,FALSE),0)</f>
        <v>0.1065</v>
      </c>
      <c r="F471" s="14">
        <f t="shared" ca="1" si="187"/>
        <v>1.00040168</v>
      </c>
      <c r="G471" s="14">
        <f ca="1">(TRUNC(PRODUCT($F$12:$F470),16))</f>
        <v>1.24885305554052</v>
      </c>
      <c r="H471" s="14">
        <f t="shared" ca="1" si="188"/>
        <v>1.12663375643498</v>
      </c>
      <c r="I471" s="14">
        <f t="shared" ca="1" si="189"/>
        <v>1.1084818400000001</v>
      </c>
      <c r="J471" s="13">
        <f t="shared" si="184"/>
        <v>2.5000000000000001E-2</v>
      </c>
      <c r="K471" s="29">
        <f t="shared" si="190"/>
        <v>45078</v>
      </c>
      <c r="L471" s="2">
        <f t="shared" si="191"/>
        <v>223</v>
      </c>
      <c r="M471" s="17">
        <f t="shared" si="192"/>
        <v>223</v>
      </c>
      <c r="N471" s="12">
        <f t="shared" si="193"/>
        <v>1.0220914839999999</v>
      </c>
      <c r="O471" s="12">
        <f t="shared" ca="1" si="194"/>
        <v>1.132969849</v>
      </c>
      <c r="P471" s="17">
        <f t="shared" si="195"/>
        <v>0</v>
      </c>
      <c r="Q471" s="14">
        <f t="shared" ca="1" si="180"/>
        <v>132.96984900000001</v>
      </c>
      <c r="R471" s="20">
        <f t="shared" si="181"/>
        <v>0</v>
      </c>
      <c r="S471" s="14">
        <f t="shared" si="196"/>
        <v>0</v>
      </c>
      <c r="T471" s="4">
        <f t="shared" si="197"/>
        <v>0</v>
      </c>
      <c r="U471" s="29">
        <f t="shared" si="198"/>
        <v>0</v>
      </c>
      <c r="V471" s="3"/>
      <c r="W471" s="3"/>
      <c r="X471" s="140">
        <f>[2]Plan1!$A541</f>
        <v>52702</v>
      </c>
      <c r="Y471" s="132" t="str">
        <f>[2]Plan1!$C541</f>
        <v>Paixão de Cristo</v>
      </c>
      <c r="Z471" s="12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82"/>
        <v>45406</v>
      </c>
      <c r="B472" s="116">
        <f t="shared" ca="1" si="185"/>
        <v>1133.5360009999999</v>
      </c>
      <c r="C472" s="14">
        <f t="shared" si="186"/>
        <v>1000</v>
      </c>
      <c r="D472" s="95">
        <f t="shared" si="183"/>
        <v>45400</v>
      </c>
      <c r="E472" s="93">
        <f ca="1">IF(D472&lt;$B$1,VLOOKUP(D472,[1]DI!$A$4:$B$15000,2,FALSE),0)</f>
        <v>0.1065</v>
      </c>
      <c r="F472" s="14">
        <f t="shared" ca="1" si="187"/>
        <v>1.00040168</v>
      </c>
      <c r="G472" s="14">
        <f ca="1">(TRUNC(PRODUCT($F$12:$F471),16))</f>
        <v>1.24935469483587</v>
      </c>
      <c r="H472" s="14">
        <f t="shared" ca="1" si="188"/>
        <v>1.12663375643498</v>
      </c>
      <c r="I472" s="14">
        <f t="shared" ca="1" si="189"/>
        <v>1.1089270899999999</v>
      </c>
      <c r="J472" s="13">
        <f t="shared" si="184"/>
        <v>2.5000000000000001E-2</v>
      </c>
      <c r="K472" s="29">
        <f t="shared" si="190"/>
        <v>45078</v>
      </c>
      <c r="L472" s="2">
        <f t="shared" si="191"/>
        <v>224</v>
      </c>
      <c r="M472" s="17">
        <f t="shared" si="192"/>
        <v>224</v>
      </c>
      <c r="N472" s="12">
        <f t="shared" si="193"/>
        <v>1.02219164</v>
      </c>
      <c r="O472" s="12">
        <f t="shared" ca="1" si="194"/>
        <v>1.133536001</v>
      </c>
      <c r="P472" s="17">
        <f t="shared" si="195"/>
        <v>0</v>
      </c>
      <c r="Q472" s="14">
        <f t="shared" ca="1" si="180"/>
        <v>133.536001</v>
      </c>
      <c r="R472" s="20">
        <f t="shared" si="181"/>
        <v>0</v>
      </c>
      <c r="S472" s="14">
        <f t="shared" si="196"/>
        <v>0</v>
      </c>
      <c r="T472" s="4">
        <f t="shared" si="197"/>
        <v>0</v>
      </c>
      <c r="U472" s="29">
        <f t="shared" si="198"/>
        <v>0</v>
      </c>
      <c r="V472" s="3"/>
      <c r="W472" s="3"/>
      <c r="X472" s="140">
        <f>[2]Plan1!$A542</f>
        <v>52708</v>
      </c>
      <c r="Y472" s="132" t="str">
        <f>[2]Plan1!$C542</f>
        <v>Tiradentes</v>
      </c>
      <c r="Z472" s="12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82"/>
        <v>45407</v>
      </c>
      <c r="B473" s="116">
        <f t="shared" ca="1" si="185"/>
        <v>1134.102447</v>
      </c>
      <c r="C473" s="14">
        <f t="shared" si="186"/>
        <v>1000</v>
      </c>
      <c r="D473" s="95">
        <f t="shared" si="183"/>
        <v>45401</v>
      </c>
      <c r="E473" s="93">
        <f ca="1">IF(D473&lt;$B$1,VLOOKUP(D473,[1]DI!$A$4:$B$15000,2,FALSE),0)</f>
        <v>0.1065</v>
      </c>
      <c r="F473" s="14">
        <f t="shared" ca="1" si="187"/>
        <v>1.00040168</v>
      </c>
      <c r="G473" s="14">
        <f ca="1">(TRUNC(PRODUCT($F$12:$F472),16))</f>
        <v>1.24985653562969</v>
      </c>
      <c r="H473" s="14">
        <f t="shared" ca="1" si="188"/>
        <v>1.12663375643498</v>
      </c>
      <c r="I473" s="14">
        <f t="shared" ca="1" si="189"/>
        <v>1.1093725299999999</v>
      </c>
      <c r="J473" s="13">
        <f t="shared" si="184"/>
        <v>2.5000000000000001E-2</v>
      </c>
      <c r="K473" s="29">
        <f t="shared" si="190"/>
        <v>45078</v>
      </c>
      <c r="L473" s="2">
        <f t="shared" si="191"/>
        <v>225</v>
      </c>
      <c r="M473" s="17">
        <f t="shared" si="192"/>
        <v>225</v>
      </c>
      <c r="N473" s="12">
        <f t="shared" si="193"/>
        <v>1.0222918059999999</v>
      </c>
      <c r="O473" s="12">
        <f t="shared" ca="1" si="194"/>
        <v>1.1341024470000001</v>
      </c>
      <c r="P473" s="17">
        <f t="shared" si="195"/>
        <v>0</v>
      </c>
      <c r="Q473" s="14">
        <f t="shared" ca="1" si="180"/>
        <v>134.10244700000001</v>
      </c>
      <c r="R473" s="20">
        <f t="shared" si="181"/>
        <v>0</v>
      </c>
      <c r="S473" s="14">
        <f t="shared" si="196"/>
        <v>0</v>
      </c>
      <c r="T473" s="4">
        <f t="shared" si="197"/>
        <v>0</v>
      </c>
      <c r="U473" s="29">
        <f t="shared" si="198"/>
        <v>0</v>
      </c>
      <c r="V473" s="3"/>
      <c r="W473" s="3"/>
      <c r="X473" s="140">
        <f>[2]Plan1!$A543</f>
        <v>52718</v>
      </c>
      <c r="Y473" s="132" t="str">
        <f>[2]Plan1!$C543</f>
        <v>Dia do Trabalho</v>
      </c>
      <c r="Z473" s="12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82"/>
        <v>45408</v>
      </c>
      <c r="B474" s="116">
        <f t="shared" ca="1" si="185"/>
        <v>1134.6691679999999</v>
      </c>
      <c r="C474" s="14">
        <f t="shared" si="186"/>
        <v>1000</v>
      </c>
      <c r="D474" s="95">
        <f t="shared" si="183"/>
        <v>45404</v>
      </c>
      <c r="E474" s="93">
        <f ca="1">IF(D474&lt;$B$1,VLOOKUP(D474,[1]DI!$A$4:$B$15000,2,FALSE),0)</f>
        <v>0.1065</v>
      </c>
      <c r="F474" s="14">
        <f t="shared" ca="1" si="187"/>
        <v>1.00040168</v>
      </c>
      <c r="G474" s="14">
        <f ca="1">(TRUNC(PRODUCT($F$12:$F473),16))</f>
        <v>1.2503585780029201</v>
      </c>
      <c r="H474" s="14">
        <f t="shared" ca="1" si="188"/>
        <v>1.12663375643498</v>
      </c>
      <c r="I474" s="14">
        <f t="shared" ca="1" si="189"/>
        <v>1.10981814</v>
      </c>
      <c r="J474" s="13">
        <f t="shared" si="184"/>
        <v>2.5000000000000001E-2</v>
      </c>
      <c r="K474" s="29">
        <f t="shared" si="190"/>
        <v>45078</v>
      </c>
      <c r="L474" s="2">
        <f t="shared" si="191"/>
        <v>226</v>
      </c>
      <c r="M474" s="17">
        <f t="shared" si="192"/>
        <v>226</v>
      </c>
      <c r="N474" s="12">
        <f t="shared" si="193"/>
        <v>1.022391982</v>
      </c>
      <c r="O474" s="12">
        <f t="shared" ca="1" si="194"/>
        <v>1.1346691680000001</v>
      </c>
      <c r="P474" s="17">
        <f t="shared" si="195"/>
        <v>0</v>
      </c>
      <c r="Q474" s="14">
        <f t="shared" ca="1" si="180"/>
        <v>134.66916800000001</v>
      </c>
      <c r="R474" s="20">
        <f t="shared" si="181"/>
        <v>0</v>
      </c>
      <c r="S474" s="14">
        <f t="shared" si="196"/>
        <v>0</v>
      </c>
      <c r="T474" s="4">
        <f t="shared" si="197"/>
        <v>0</v>
      </c>
      <c r="U474" s="29">
        <f t="shared" si="198"/>
        <v>0</v>
      </c>
      <c r="V474" s="3"/>
      <c r="W474" s="3"/>
      <c r="X474" s="140">
        <f>[2]Plan1!$A544</f>
        <v>52764</v>
      </c>
      <c r="Y474" s="132" t="str">
        <f>[2]Plan1!$C544</f>
        <v>Corpus Christi</v>
      </c>
      <c r="Z474" s="12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82"/>
        <v>45411</v>
      </c>
      <c r="B475" s="116">
        <f t="shared" ca="1" si="185"/>
        <v>1135.2361719999999</v>
      </c>
      <c r="C475" s="14">
        <f t="shared" si="186"/>
        <v>1000</v>
      </c>
      <c r="D475" s="95">
        <f t="shared" si="183"/>
        <v>45405</v>
      </c>
      <c r="E475" s="93">
        <f ca="1">IF(D475&lt;$B$1,VLOOKUP(D475,[1]DI!$A$4:$B$15000,2,FALSE),0)</f>
        <v>0.1065</v>
      </c>
      <c r="F475" s="14">
        <f t="shared" ca="1" si="187"/>
        <v>1.00040168</v>
      </c>
      <c r="G475" s="14">
        <f ca="1">(TRUNC(PRODUCT($F$12:$F474),16))</f>
        <v>1.25086082203654</v>
      </c>
      <c r="H475" s="14">
        <f t="shared" ca="1" si="188"/>
        <v>1.12663375643498</v>
      </c>
      <c r="I475" s="14">
        <f t="shared" ca="1" si="189"/>
        <v>1.1102639299999999</v>
      </c>
      <c r="J475" s="13">
        <f t="shared" si="184"/>
        <v>2.5000000000000001E-2</v>
      </c>
      <c r="K475" s="29">
        <f t="shared" si="190"/>
        <v>45078</v>
      </c>
      <c r="L475" s="2">
        <f t="shared" si="191"/>
        <v>227</v>
      </c>
      <c r="M475" s="17">
        <f t="shared" si="192"/>
        <v>227</v>
      </c>
      <c r="N475" s="12">
        <f t="shared" si="193"/>
        <v>1.022492167</v>
      </c>
      <c r="O475" s="12">
        <f t="shared" ca="1" si="194"/>
        <v>1.1352361719999999</v>
      </c>
      <c r="P475" s="17">
        <f t="shared" si="195"/>
        <v>0</v>
      </c>
      <c r="Q475" s="14">
        <f t="shared" ca="1" si="180"/>
        <v>135.23617200000001</v>
      </c>
      <c r="R475" s="20">
        <f t="shared" si="181"/>
        <v>0</v>
      </c>
      <c r="S475" s="14">
        <f t="shared" si="196"/>
        <v>0</v>
      </c>
      <c r="T475" s="4">
        <f t="shared" si="197"/>
        <v>0</v>
      </c>
      <c r="U475" s="29">
        <f t="shared" si="198"/>
        <v>0</v>
      </c>
      <c r="V475" s="3"/>
      <c r="W475" s="3"/>
      <c r="X475" s="140">
        <f>[2]Plan1!$A545</f>
        <v>52847</v>
      </c>
      <c r="Y475" s="132" t="str">
        <f>[2]Plan1!$C545</f>
        <v>Independência do Brasil</v>
      </c>
      <c r="Z475" s="12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82"/>
        <v>45412</v>
      </c>
      <c r="B476" s="116">
        <f t="shared" ca="1" si="185"/>
        <v>1135.803461</v>
      </c>
      <c r="C476" s="14">
        <f t="shared" si="186"/>
        <v>1000</v>
      </c>
      <c r="D476" s="95">
        <f t="shared" si="183"/>
        <v>45406</v>
      </c>
      <c r="E476" s="93">
        <f ca="1">IF(D476&lt;$B$1,VLOOKUP(D476,[1]DI!$A$4:$B$15000,2,FALSE),0)</f>
        <v>0.1065</v>
      </c>
      <c r="F476" s="14">
        <f t="shared" ca="1" si="187"/>
        <v>1.00040168</v>
      </c>
      <c r="G476" s="14">
        <f ca="1">(TRUNC(PRODUCT($F$12:$F475),16))</f>
        <v>1.2513632678115301</v>
      </c>
      <c r="H476" s="14">
        <f t="shared" ca="1" si="188"/>
        <v>1.12663375643498</v>
      </c>
      <c r="I476" s="14">
        <f t="shared" ca="1" si="189"/>
        <v>1.1107099</v>
      </c>
      <c r="J476" s="13">
        <f t="shared" si="184"/>
        <v>2.5000000000000001E-2</v>
      </c>
      <c r="K476" s="29">
        <f t="shared" si="190"/>
        <v>45078</v>
      </c>
      <c r="L476" s="2">
        <f t="shared" si="191"/>
        <v>228</v>
      </c>
      <c r="M476" s="17">
        <f t="shared" si="192"/>
        <v>228</v>
      </c>
      <c r="N476" s="12">
        <f t="shared" si="193"/>
        <v>1.022592363</v>
      </c>
      <c r="O476" s="12">
        <f t="shared" ca="1" si="194"/>
        <v>1.1358034610000001</v>
      </c>
      <c r="P476" s="17">
        <f t="shared" si="195"/>
        <v>0</v>
      </c>
      <c r="Q476" s="14">
        <f t="shared" ca="1" si="180"/>
        <v>135.803461</v>
      </c>
      <c r="R476" s="20">
        <f t="shared" si="181"/>
        <v>0</v>
      </c>
      <c r="S476" s="14">
        <f t="shared" si="196"/>
        <v>0</v>
      </c>
      <c r="T476" s="4">
        <f t="shared" si="197"/>
        <v>0</v>
      </c>
      <c r="U476" s="29">
        <f t="shared" si="198"/>
        <v>0</v>
      </c>
      <c r="V476" s="3"/>
      <c r="W476" s="3"/>
      <c r="X476" s="140">
        <f>[2]Plan1!$A546</f>
        <v>52882</v>
      </c>
      <c r="Y476" s="132" t="str">
        <f>[2]Plan1!$C546</f>
        <v>Nossa Sr.a Aparecida - Padroeira do Brasil</v>
      </c>
      <c r="Z476" s="12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82"/>
        <v>45414</v>
      </c>
      <c r="B477" s="116">
        <f t="shared" ca="1" si="185"/>
        <v>1136.371034</v>
      </c>
      <c r="C477" s="14">
        <f t="shared" si="186"/>
        <v>1000</v>
      </c>
      <c r="D477" s="95">
        <f t="shared" si="183"/>
        <v>45407</v>
      </c>
      <c r="E477" s="93">
        <f ca="1">IF(D477&lt;$B$1,VLOOKUP(D477,[1]DI!$A$4:$B$15000,2,FALSE),0)</f>
        <v>0.1065</v>
      </c>
      <c r="F477" s="14">
        <f t="shared" ca="1" si="187"/>
        <v>1.00040168</v>
      </c>
      <c r="G477" s="14">
        <f ca="1">(TRUNC(PRODUCT($F$12:$F476),16))</f>
        <v>1.25186591540895</v>
      </c>
      <c r="H477" s="14">
        <f t="shared" ca="1" si="188"/>
        <v>1.12663375643498</v>
      </c>
      <c r="I477" s="14">
        <f t="shared" ca="1" si="189"/>
        <v>1.11115605</v>
      </c>
      <c r="J477" s="13">
        <f t="shared" si="184"/>
        <v>2.5000000000000001E-2</v>
      </c>
      <c r="K477" s="29">
        <f t="shared" si="190"/>
        <v>45078</v>
      </c>
      <c r="L477" s="2">
        <f t="shared" si="191"/>
        <v>229</v>
      </c>
      <c r="M477" s="17">
        <f t="shared" si="192"/>
        <v>229</v>
      </c>
      <c r="N477" s="12">
        <f t="shared" si="193"/>
        <v>1.0226925680000001</v>
      </c>
      <c r="O477" s="12">
        <f t="shared" ca="1" si="194"/>
        <v>1.1363710339999999</v>
      </c>
      <c r="P477" s="17">
        <f t="shared" si="195"/>
        <v>0</v>
      </c>
      <c r="Q477" s="14">
        <f t="shared" ca="1" si="180"/>
        <v>136.37103400000001</v>
      </c>
      <c r="R477" s="20">
        <f t="shared" si="181"/>
        <v>0</v>
      </c>
      <c r="S477" s="14">
        <f t="shared" si="196"/>
        <v>0</v>
      </c>
      <c r="T477" s="4">
        <f t="shared" si="197"/>
        <v>0</v>
      </c>
      <c r="U477" s="29">
        <f t="shared" si="198"/>
        <v>0</v>
      </c>
      <c r="V477" s="3"/>
      <c r="W477" s="3"/>
      <c r="X477" s="140">
        <f>[2]Plan1!$A547</f>
        <v>52903</v>
      </c>
      <c r="Y477" s="132" t="str">
        <f>[2]Plan1!$C547</f>
        <v>Finados</v>
      </c>
      <c r="Z477" s="12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82"/>
        <v>45415</v>
      </c>
      <c r="B478" s="116">
        <f t="shared" ca="1" si="185"/>
        <v>1136.9388920000001</v>
      </c>
      <c r="C478" s="14">
        <f t="shared" si="186"/>
        <v>1000</v>
      </c>
      <c r="D478" s="95">
        <f t="shared" si="183"/>
        <v>45408</v>
      </c>
      <c r="E478" s="93">
        <f ca="1">IF(D478&lt;$B$1,VLOOKUP(D478,[1]DI!$A$4:$B$15000,2,FALSE),0)</f>
        <v>0.1065</v>
      </c>
      <c r="F478" s="14">
        <f t="shared" ca="1" si="187"/>
        <v>1.00040168</v>
      </c>
      <c r="G478" s="14">
        <f ca="1">(TRUNC(PRODUCT($F$12:$F477),16))</f>
        <v>1.2523687649098501</v>
      </c>
      <c r="H478" s="14">
        <f t="shared" ca="1" si="188"/>
        <v>1.12663375643498</v>
      </c>
      <c r="I478" s="14">
        <f t="shared" ca="1" si="189"/>
        <v>1.1116023799999999</v>
      </c>
      <c r="J478" s="13">
        <f t="shared" si="184"/>
        <v>2.5000000000000001E-2</v>
      </c>
      <c r="K478" s="29">
        <f t="shared" si="190"/>
        <v>45078</v>
      </c>
      <c r="L478" s="2">
        <f t="shared" si="191"/>
        <v>230</v>
      </c>
      <c r="M478" s="17">
        <f t="shared" si="192"/>
        <v>230</v>
      </c>
      <c r="N478" s="12">
        <f t="shared" si="193"/>
        <v>1.0227927830000001</v>
      </c>
      <c r="O478" s="12">
        <f t="shared" ca="1" si="194"/>
        <v>1.1369388920000001</v>
      </c>
      <c r="P478" s="17">
        <f t="shared" si="195"/>
        <v>0</v>
      </c>
      <c r="Q478" s="14">
        <f t="shared" ca="1" si="180"/>
        <v>136.93889200000001</v>
      </c>
      <c r="R478" s="20">
        <f t="shared" si="181"/>
        <v>0</v>
      </c>
      <c r="S478" s="14">
        <f t="shared" si="196"/>
        <v>0</v>
      </c>
      <c r="T478" s="4">
        <f t="shared" si="197"/>
        <v>0</v>
      </c>
      <c r="U478" s="29">
        <f t="shared" si="198"/>
        <v>0</v>
      </c>
      <c r="V478" s="3"/>
      <c r="W478" s="3"/>
      <c r="X478" s="140">
        <f>[2]Plan1!$A548</f>
        <v>52916</v>
      </c>
      <c r="Y478" s="132" t="str">
        <f>[2]Plan1!$C548</f>
        <v>Proclamação da República</v>
      </c>
      <c r="Z478" s="12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82"/>
        <v>45418</v>
      </c>
      <c r="B479" s="116">
        <f t="shared" ca="1" si="185"/>
        <v>1137.507034</v>
      </c>
      <c r="C479" s="14">
        <f t="shared" si="186"/>
        <v>1000</v>
      </c>
      <c r="D479" s="95">
        <f t="shared" si="183"/>
        <v>45411</v>
      </c>
      <c r="E479" s="93">
        <f ca="1">IF(D479&lt;$B$1,VLOOKUP(D479,[1]DI!$A$4:$B$15000,2,FALSE),0)</f>
        <v>0.1065</v>
      </c>
      <c r="F479" s="14">
        <f t="shared" ca="1" si="187"/>
        <v>1.00040168</v>
      </c>
      <c r="G479" s="14">
        <f ca="1">(TRUNC(PRODUCT($F$12:$F478),16))</f>
        <v>1.2528718163953401</v>
      </c>
      <c r="H479" s="14">
        <f t="shared" ca="1" si="188"/>
        <v>1.12663375643498</v>
      </c>
      <c r="I479" s="14">
        <f t="shared" ca="1" si="189"/>
        <v>1.1120488900000001</v>
      </c>
      <c r="J479" s="13">
        <f t="shared" si="184"/>
        <v>2.5000000000000001E-2</v>
      </c>
      <c r="K479" s="29">
        <f t="shared" si="190"/>
        <v>45078</v>
      </c>
      <c r="L479" s="2">
        <f t="shared" si="191"/>
        <v>231</v>
      </c>
      <c r="M479" s="17">
        <f t="shared" si="192"/>
        <v>231</v>
      </c>
      <c r="N479" s="12">
        <f t="shared" si="193"/>
        <v>1.022893008</v>
      </c>
      <c r="O479" s="12">
        <f t="shared" ca="1" si="194"/>
        <v>1.137507034</v>
      </c>
      <c r="P479" s="17">
        <f t="shared" si="195"/>
        <v>0</v>
      </c>
      <c r="Q479" s="14">
        <f t="shared" ca="1" si="180"/>
        <v>137.507034</v>
      </c>
      <c r="R479" s="20">
        <f t="shared" si="181"/>
        <v>0</v>
      </c>
      <c r="S479" s="14">
        <f t="shared" si="196"/>
        <v>0</v>
      </c>
      <c r="T479" s="4">
        <f t="shared" si="197"/>
        <v>0</v>
      </c>
      <c r="U479" s="29">
        <f t="shared" si="198"/>
        <v>0</v>
      </c>
      <c r="V479" s="3"/>
      <c r="W479" s="3"/>
      <c r="X479" s="140">
        <f>[2]Plan1!$A549</f>
        <v>52921</v>
      </c>
      <c r="Y479" s="132" t="str">
        <f>[2]Plan1!$C549</f>
        <v>Dia Nacional de Zumbi e da Consciência Negra</v>
      </c>
      <c r="Z479" s="12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82"/>
        <v>45419</v>
      </c>
      <c r="B480" s="116">
        <f t="shared" ca="1" si="185"/>
        <v>1138.0754609999999</v>
      </c>
      <c r="C480" s="14">
        <f t="shared" si="186"/>
        <v>1000</v>
      </c>
      <c r="D480" s="95">
        <f t="shared" si="183"/>
        <v>45412</v>
      </c>
      <c r="E480" s="93">
        <f ca="1">IF(D480&lt;$B$1,VLOOKUP(D480,[1]DI!$A$4:$B$15000,2,FALSE),0)</f>
        <v>0.1065</v>
      </c>
      <c r="F480" s="14">
        <f t="shared" ca="1" si="187"/>
        <v>1.00040168</v>
      </c>
      <c r="G480" s="14">
        <f ca="1">(TRUNC(PRODUCT($F$12:$F479),16))</f>
        <v>1.25337506994655</v>
      </c>
      <c r="H480" s="14">
        <f t="shared" ca="1" si="188"/>
        <v>1.12663375643498</v>
      </c>
      <c r="I480" s="14">
        <f t="shared" ca="1" si="189"/>
        <v>1.11249558</v>
      </c>
      <c r="J480" s="13">
        <f t="shared" si="184"/>
        <v>2.5000000000000001E-2</v>
      </c>
      <c r="K480" s="29">
        <f t="shared" si="190"/>
        <v>45078</v>
      </c>
      <c r="L480" s="2">
        <f t="shared" si="191"/>
        <v>232</v>
      </c>
      <c r="M480" s="17">
        <f t="shared" si="192"/>
        <v>232</v>
      </c>
      <c r="N480" s="12">
        <f t="shared" si="193"/>
        <v>1.0229932429999999</v>
      </c>
      <c r="O480" s="12">
        <f t="shared" ca="1" si="194"/>
        <v>1.1380754609999999</v>
      </c>
      <c r="P480" s="17">
        <f t="shared" si="195"/>
        <v>0</v>
      </c>
      <c r="Q480" s="14">
        <f t="shared" ca="1" si="180"/>
        <v>138.07546099999999</v>
      </c>
      <c r="R480" s="20">
        <f t="shared" si="181"/>
        <v>0</v>
      </c>
      <c r="S480" s="14">
        <f t="shared" si="196"/>
        <v>0</v>
      </c>
      <c r="T480" s="4">
        <f t="shared" si="197"/>
        <v>0</v>
      </c>
      <c r="U480" s="29">
        <f t="shared" si="198"/>
        <v>0</v>
      </c>
      <c r="V480" s="3"/>
      <c r="W480" s="3"/>
      <c r="X480" s="140">
        <f>[2]Plan1!$A550</f>
        <v>52956</v>
      </c>
      <c r="Y480" s="132" t="str">
        <f>[2]Plan1!$C550</f>
        <v>Natal</v>
      </c>
      <c r="Z480" s="12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82"/>
        <v>45420</v>
      </c>
      <c r="B481" s="116">
        <f t="shared" ca="1" si="185"/>
        <v>1138.6441620000001</v>
      </c>
      <c r="C481" s="14">
        <f t="shared" si="186"/>
        <v>1000</v>
      </c>
      <c r="D481" s="95">
        <f t="shared" si="183"/>
        <v>45414</v>
      </c>
      <c r="E481" s="93">
        <f ca="1">IF(D481&lt;$B$1,VLOOKUP(D481,[1]DI!$A$4:$B$15000,2,FALSE),0)</f>
        <v>0.1065</v>
      </c>
      <c r="F481" s="14">
        <f t="shared" ca="1" si="187"/>
        <v>1.00040168</v>
      </c>
      <c r="G481" s="14">
        <f ca="1">(TRUNC(PRODUCT($F$12:$F480),16))</f>
        <v>1.2538785256446401</v>
      </c>
      <c r="H481" s="14">
        <f t="shared" ca="1" si="188"/>
        <v>1.12663375643498</v>
      </c>
      <c r="I481" s="14">
        <f t="shared" ca="1" si="189"/>
        <v>1.1129424400000001</v>
      </c>
      <c r="J481" s="13">
        <f t="shared" si="184"/>
        <v>2.5000000000000001E-2</v>
      </c>
      <c r="K481" s="29">
        <f t="shared" si="190"/>
        <v>45078</v>
      </c>
      <c r="L481" s="2">
        <f t="shared" si="191"/>
        <v>233</v>
      </c>
      <c r="M481" s="17">
        <f t="shared" si="192"/>
        <v>233</v>
      </c>
      <c r="N481" s="12">
        <f t="shared" si="193"/>
        <v>1.0230934869999999</v>
      </c>
      <c r="O481" s="12">
        <f t="shared" ca="1" si="194"/>
        <v>1.1386441620000001</v>
      </c>
      <c r="P481" s="17">
        <f t="shared" si="195"/>
        <v>0</v>
      </c>
      <c r="Q481" s="14">
        <f t="shared" ca="1" si="180"/>
        <v>138.64416199999999</v>
      </c>
      <c r="R481" s="20">
        <f t="shared" si="181"/>
        <v>0</v>
      </c>
      <c r="S481" s="14">
        <f t="shared" si="196"/>
        <v>0</v>
      </c>
      <c r="T481" s="4">
        <f t="shared" si="197"/>
        <v>0</v>
      </c>
      <c r="U481" s="29">
        <f t="shared" si="198"/>
        <v>0</v>
      </c>
      <c r="V481" s="3"/>
      <c r="W481" s="3"/>
      <c r="X481" s="140">
        <f>[2]Plan1!$A551</f>
        <v>52963</v>
      </c>
      <c r="Y481" s="132" t="str">
        <f>[2]Plan1!$C551</f>
        <v>Confraternização Universal</v>
      </c>
      <c r="Z481" s="12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82"/>
        <v>45421</v>
      </c>
      <c r="B482" s="116">
        <f t="shared" ca="1" si="185"/>
        <v>1139.2131569999999</v>
      </c>
      <c r="C482" s="14">
        <f t="shared" si="186"/>
        <v>1000</v>
      </c>
      <c r="D482" s="95">
        <f t="shared" si="183"/>
        <v>45415</v>
      </c>
      <c r="E482" s="93">
        <f ca="1">IF(D482&lt;$B$1,VLOOKUP(D482,[1]DI!$A$4:$B$15000,2,FALSE),0)</f>
        <v>0.1065</v>
      </c>
      <c r="F482" s="14">
        <f t="shared" ca="1" si="187"/>
        <v>1.00040168</v>
      </c>
      <c r="G482" s="14">
        <f ca="1">(TRUNC(PRODUCT($F$12:$F481),16))</f>
        <v>1.25438218357082</v>
      </c>
      <c r="H482" s="14">
        <f t="shared" ca="1" si="188"/>
        <v>1.12663375643498</v>
      </c>
      <c r="I482" s="14">
        <f t="shared" ca="1" si="189"/>
        <v>1.1133894900000001</v>
      </c>
      <c r="J482" s="13">
        <f t="shared" si="184"/>
        <v>2.5000000000000001E-2</v>
      </c>
      <c r="K482" s="29">
        <f t="shared" si="190"/>
        <v>45078</v>
      </c>
      <c r="L482" s="2">
        <f t="shared" si="191"/>
        <v>234</v>
      </c>
      <c r="M482" s="17">
        <f t="shared" si="192"/>
        <v>234</v>
      </c>
      <c r="N482" s="12">
        <f t="shared" si="193"/>
        <v>1.023193741</v>
      </c>
      <c r="O482" s="12">
        <f t="shared" ca="1" si="194"/>
        <v>1.1392131569999999</v>
      </c>
      <c r="P482" s="17">
        <f t="shared" si="195"/>
        <v>0</v>
      </c>
      <c r="Q482" s="14">
        <f t="shared" ca="1" si="180"/>
        <v>139.213157</v>
      </c>
      <c r="R482" s="20">
        <f t="shared" si="181"/>
        <v>0</v>
      </c>
      <c r="S482" s="14">
        <f t="shared" si="196"/>
        <v>0</v>
      </c>
      <c r="T482" s="4">
        <f t="shared" si="197"/>
        <v>0</v>
      </c>
      <c r="U482" s="29">
        <f t="shared" si="198"/>
        <v>0</v>
      </c>
      <c r="V482" s="3"/>
      <c r="W482" s="3"/>
      <c r="X482" s="140">
        <f>[2]Plan1!$A552</f>
        <v>53013</v>
      </c>
      <c r="Y482" s="132" t="str">
        <f>[2]Plan1!$C552</f>
        <v>Carnaval</v>
      </c>
      <c r="Z482" s="12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82"/>
        <v>45422</v>
      </c>
      <c r="B483" s="116">
        <f t="shared" ca="1" si="185"/>
        <v>1139.7824390000001</v>
      </c>
      <c r="C483" s="14">
        <f t="shared" si="186"/>
        <v>1000</v>
      </c>
      <c r="D483" s="95">
        <f t="shared" si="183"/>
        <v>45418</v>
      </c>
      <c r="E483" s="93">
        <f ca="1">IF(D483&lt;$B$1,VLOOKUP(D483,[1]DI!$A$4:$B$15000,2,FALSE),0)</f>
        <v>0.1065</v>
      </c>
      <c r="F483" s="14">
        <f t="shared" ca="1" si="187"/>
        <v>1.00040168</v>
      </c>
      <c r="G483" s="14">
        <f ca="1">(TRUNC(PRODUCT($F$12:$F482),16))</f>
        <v>1.2548860438063201</v>
      </c>
      <c r="H483" s="14">
        <f t="shared" ca="1" si="188"/>
        <v>1.12663375643498</v>
      </c>
      <c r="I483" s="14">
        <f t="shared" ca="1" si="189"/>
        <v>1.1138367199999999</v>
      </c>
      <c r="J483" s="13">
        <f t="shared" si="184"/>
        <v>2.5000000000000001E-2</v>
      </c>
      <c r="K483" s="29">
        <f t="shared" si="190"/>
        <v>45078</v>
      </c>
      <c r="L483" s="2">
        <f t="shared" si="191"/>
        <v>235</v>
      </c>
      <c r="M483" s="17">
        <f t="shared" si="192"/>
        <v>235</v>
      </c>
      <c r="N483" s="12">
        <f t="shared" si="193"/>
        <v>1.023294006</v>
      </c>
      <c r="O483" s="12">
        <f t="shared" ca="1" si="194"/>
        <v>1.139782439</v>
      </c>
      <c r="P483" s="17">
        <f t="shared" si="195"/>
        <v>0</v>
      </c>
      <c r="Q483" s="14">
        <f t="shared" ca="1" si="180"/>
        <v>139.78243900000001</v>
      </c>
      <c r="R483" s="20">
        <f t="shared" si="181"/>
        <v>0</v>
      </c>
      <c r="S483" s="14">
        <f t="shared" si="196"/>
        <v>0</v>
      </c>
      <c r="T483" s="4">
        <f t="shared" si="197"/>
        <v>0</v>
      </c>
      <c r="U483" s="29">
        <f t="shared" si="198"/>
        <v>0</v>
      </c>
      <c r="V483" s="3"/>
      <c r="W483" s="3"/>
      <c r="X483" s="140">
        <f>[2]Plan1!$A553</f>
        <v>53014</v>
      </c>
      <c r="Y483" s="132" t="str">
        <f>[2]Plan1!$C553</f>
        <v>Carnaval</v>
      </c>
      <c r="Z483" s="12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82"/>
        <v>45425</v>
      </c>
      <c r="B484" s="116">
        <f t="shared" ca="1" si="185"/>
        <v>1140.3519940000001</v>
      </c>
      <c r="C484" s="14">
        <f t="shared" si="186"/>
        <v>1000</v>
      </c>
      <c r="D484" s="95">
        <f t="shared" si="183"/>
        <v>45419</v>
      </c>
      <c r="E484" s="93">
        <f ca="1">IF(D484&lt;$B$1,VLOOKUP(D484,[1]DI!$A$4:$B$15000,2,FALSE),0)</f>
        <v>0.1065</v>
      </c>
      <c r="F484" s="14">
        <f t="shared" ca="1" si="187"/>
        <v>1.00040168</v>
      </c>
      <c r="G484" s="14">
        <f ca="1">(TRUNC(PRODUCT($F$12:$F483),16))</f>
        <v>1.2553901064324</v>
      </c>
      <c r="H484" s="14">
        <f t="shared" ca="1" si="188"/>
        <v>1.12663375643498</v>
      </c>
      <c r="I484" s="14">
        <f t="shared" ca="1" si="189"/>
        <v>1.11428412</v>
      </c>
      <c r="J484" s="13">
        <f t="shared" si="184"/>
        <v>2.5000000000000001E-2</v>
      </c>
      <c r="K484" s="29">
        <f t="shared" si="190"/>
        <v>45078</v>
      </c>
      <c r="L484" s="2">
        <f t="shared" si="191"/>
        <v>236</v>
      </c>
      <c r="M484" s="17">
        <f t="shared" si="192"/>
        <v>236</v>
      </c>
      <c r="N484" s="12">
        <f t="shared" si="193"/>
        <v>1.0233942789999999</v>
      </c>
      <c r="O484" s="12">
        <f t="shared" ca="1" si="194"/>
        <v>1.140351994</v>
      </c>
      <c r="P484" s="17">
        <f t="shared" si="195"/>
        <v>0</v>
      </c>
      <c r="Q484" s="14">
        <f t="shared" ca="1" si="180"/>
        <v>140.35199399999999</v>
      </c>
      <c r="R484" s="20">
        <f t="shared" si="181"/>
        <v>0</v>
      </c>
      <c r="S484" s="14">
        <f t="shared" si="196"/>
        <v>0</v>
      </c>
      <c r="T484" s="4">
        <f t="shared" si="197"/>
        <v>0</v>
      </c>
      <c r="U484" s="29">
        <f t="shared" si="198"/>
        <v>0</v>
      </c>
      <c r="V484" s="3"/>
      <c r="W484" s="3"/>
      <c r="X484" s="140">
        <f>[2]Plan1!$A554</f>
        <v>53059</v>
      </c>
      <c r="Y484" s="132" t="str">
        <f>[2]Plan1!$C554</f>
        <v>Paixão de Cristo</v>
      </c>
      <c r="Z484" s="12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82"/>
        <v>45426</v>
      </c>
      <c r="B485" s="116">
        <f t="shared" ca="1" si="185"/>
        <v>1140.921844</v>
      </c>
      <c r="C485" s="14">
        <f t="shared" si="186"/>
        <v>1000</v>
      </c>
      <c r="D485" s="95">
        <f t="shared" si="183"/>
        <v>45420</v>
      </c>
      <c r="E485" s="93">
        <f ca="1">IF(D485&lt;$B$1,VLOOKUP(D485,[1]DI!$A$4:$B$15000,2,FALSE),0)</f>
        <v>0.1065</v>
      </c>
      <c r="F485" s="14">
        <f t="shared" ca="1" si="187"/>
        <v>1.00040168</v>
      </c>
      <c r="G485" s="14">
        <f ca="1">(TRUNC(PRODUCT($F$12:$F484),16))</f>
        <v>1.2558943715303501</v>
      </c>
      <c r="H485" s="14">
        <f t="shared" ca="1" si="188"/>
        <v>1.12663375643498</v>
      </c>
      <c r="I485" s="14">
        <f t="shared" ca="1" si="189"/>
        <v>1.11473171</v>
      </c>
      <c r="J485" s="13">
        <f t="shared" si="184"/>
        <v>2.5000000000000001E-2</v>
      </c>
      <c r="K485" s="29">
        <f t="shared" si="190"/>
        <v>45078</v>
      </c>
      <c r="L485" s="2">
        <f t="shared" si="191"/>
        <v>237</v>
      </c>
      <c r="M485" s="17">
        <f t="shared" si="192"/>
        <v>237</v>
      </c>
      <c r="N485" s="12">
        <f t="shared" si="193"/>
        <v>1.0234945630000001</v>
      </c>
      <c r="O485" s="12">
        <f t="shared" ca="1" si="194"/>
        <v>1.140921844</v>
      </c>
      <c r="P485" s="17">
        <f t="shared" si="195"/>
        <v>0</v>
      </c>
      <c r="Q485" s="14">
        <f t="shared" ca="1" si="180"/>
        <v>140.92184399999999</v>
      </c>
      <c r="R485" s="20">
        <f t="shared" si="181"/>
        <v>0</v>
      </c>
      <c r="S485" s="14">
        <f t="shared" si="196"/>
        <v>0</v>
      </c>
      <c r="T485" s="4">
        <f t="shared" si="197"/>
        <v>0</v>
      </c>
      <c r="U485" s="29">
        <f t="shared" si="198"/>
        <v>0</v>
      </c>
      <c r="V485" s="3"/>
      <c r="W485" s="3"/>
      <c r="X485" s="140">
        <f>[2]Plan1!$A555</f>
        <v>53073</v>
      </c>
      <c r="Y485" s="132" t="str">
        <f>[2]Plan1!$C555</f>
        <v>Tiradentes</v>
      </c>
      <c r="Z485" s="141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82"/>
        <v>45427</v>
      </c>
      <c r="B486" s="116">
        <f t="shared" ca="1" si="185"/>
        <v>1141.49197</v>
      </c>
      <c r="C486" s="14">
        <f t="shared" si="186"/>
        <v>1000</v>
      </c>
      <c r="D486" s="95">
        <f t="shared" si="183"/>
        <v>45421</v>
      </c>
      <c r="E486" s="93">
        <f ca="1">IF(D486&lt;$B$1,VLOOKUP(D486,[1]DI!$A$4:$B$15000,2,FALSE),0)</f>
        <v>0.104</v>
      </c>
      <c r="F486" s="14">
        <f t="shared" ca="1" si="187"/>
        <v>1.0003926999999999</v>
      </c>
      <c r="G486" s="14">
        <f ca="1">(TRUNC(PRODUCT($F$12:$F485),16))</f>
        <v>1.2563988391815</v>
      </c>
      <c r="H486" s="14">
        <f t="shared" ca="1" si="188"/>
        <v>1.12663375643498</v>
      </c>
      <c r="I486" s="14">
        <f t="shared" ca="1" si="189"/>
        <v>1.11517947</v>
      </c>
      <c r="J486" s="13">
        <f t="shared" si="184"/>
        <v>2.5000000000000001E-2</v>
      </c>
      <c r="K486" s="29">
        <f t="shared" si="190"/>
        <v>45078</v>
      </c>
      <c r="L486" s="2">
        <f t="shared" si="191"/>
        <v>238</v>
      </c>
      <c r="M486" s="17">
        <f t="shared" si="192"/>
        <v>238</v>
      </c>
      <c r="N486" s="12">
        <f t="shared" si="193"/>
        <v>1.023594857</v>
      </c>
      <c r="O486" s="12">
        <f t="shared" ca="1" si="194"/>
        <v>1.1414919699999999</v>
      </c>
      <c r="P486" s="17">
        <f t="shared" si="195"/>
        <v>0</v>
      </c>
      <c r="Q486" s="14">
        <f t="shared" ca="1" si="180"/>
        <v>141.49197000000001</v>
      </c>
      <c r="R486" s="20">
        <f t="shared" si="181"/>
        <v>0</v>
      </c>
      <c r="S486" s="14">
        <f t="shared" si="196"/>
        <v>0</v>
      </c>
      <c r="T486" s="4">
        <f t="shared" si="197"/>
        <v>0</v>
      </c>
      <c r="U486" s="29">
        <f t="shared" si="198"/>
        <v>0</v>
      </c>
      <c r="V486" s="3"/>
      <c r="W486" s="3"/>
      <c r="X486" s="140">
        <f>[2]Plan1!$A556</f>
        <v>53083</v>
      </c>
      <c r="Y486" s="132" t="str">
        <f>[2]Plan1!$C556</f>
        <v>Dia do Trabalho</v>
      </c>
      <c r="Z486" s="141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82"/>
        <v>45428</v>
      </c>
      <c r="B487" s="116">
        <f t="shared" ca="1" si="185"/>
        <v>1142.0521329999999</v>
      </c>
      <c r="C487" s="14">
        <f t="shared" si="186"/>
        <v>1000</v>
      </c>
      <c r="D487" s="95">
        <f t="shared" si="183"/>
        <v>45422</v>
      </c>
      <c r="E487" s="93">
        <f ca="1">IF(D487&lt;$B$1,VLOOKUP(D487,[1]DI!$A$4:$B$15000,2,FALSE),0)</f>
        <v>0.104</v>
      </c>
      <c r="F487" s="14">
        <f t="shared" ca="1" si="187"/>
        <v>1.0003926999999999</v>
      </c>
      <c r="G487" s="14">
        <f ca="1">(TRUNC(PRODUCT($F$12:$F486),16))</f>
        <v>1.25689222700565</v>
      </c>
      <c r="H487" s="14">
        <f t="shared" ca="1" si="188"/>
        <v>1.12663375643498</v>
      </c>
      <c r="I487" s="14">
        <f t="shared" ca="1" si="189"/>
        <v>1.1156174000000001</v>
      </c>
      <c r="J487" s="13">
        <f t="shared" si="184"/>
        <v>2.5000000000000001E-2</v>
      </c>
      <c r="K487" s="29">
        <f t="shared" si="190"/>
        <v>45078</v>
      </c>
      <c r="L487" s="2">
        <f t="shared" si="191"/>
        <v>239</v>
      </c>
      <c r="M487" s="17">
        <f t="shared" si="192"/>
        <v>239</v>
      </c>
      <c r="N487" s="12">
        <f t="shared" si="193"/>
        <v>1.0236951599999999</v>
      </c>
      <c r="O487" s="12">
        <f t="shared" ca="1" si="194"/>
        <v>1.142052133</v>
      </c>
      <c r="P487" s="17">
        <f t="shared" si="195"/>
        <v>0</v>
      </c>
      <c r="Q487" s="14">
        <f t="shared" ca="1" si="180"/>
        <v>142.052133</v>
      </c>
      <c r="R487" s="20">
        <f t="shared" si="181"/>
        <v>0</v>
      </c>
      <c r="S487" s="14">
        <f t="shared" si="196"/>
        <v>0</v>
      </c>
      <c r="T487" s="4">
        <f t="shared" si="197"/>
        <v>0</v>
      </c>
      <c r="U487" s="29">
        <f t="shared" si="198"/>
        <v>0</v>
      </c>
      <c r="V487" s="3"/>
      <c r="W487" s="3"/>
      <c r="X487" s="140">
        <f>[2]Plan1!$A557</f>
        <v>53121</v>
      </c>
      <c r="Y487" s="132" t="str">
        <f>[2]Plan1!$C557</f>
        <v>Corpus Christi</v>
      </c>
      <c r="Z487" s="12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82"/>
        <v>45429</v>
      </c>
      <c r="B488" s="116">
        <f t="shared" ca="1" si="185"/>
        <v>1142.61258</v>
      </c>
      <c r="C488" s="14">
        <f t="shared" si="186"/>
        <v>1000</v>
      </c>
      <c r="D488" s="95">
        <f t="shared" si="183"/>
        <v>45425</v>
      </c>
      <c r="E488" s="93">
        <f ca="1">IF(D488&lt;$B$1,VLOOKUP(D488,[1]DI!$A$4:$B$15000,2,FALSE),0)</f>
        <v>0.104</v>
      </c>
      <c r="F488" s="14">
        <f t="shared" ca="1" si="187"/>
        <v>1.0003926999999999</v>
      </c>
      <c r="G488" s="14">
        <f ca="1">(TRUNC(PRODUCT($F$12:$F487),16))</f>
        <v>1.2573858085831899</v>
      </c>
      <c r="H488" s="14">
        <f t="shared" ca="1" si="188"/>
        <v>1.12663375643498</v>
      </c>
      <c r="I488" s="14">
        <f t="shared" ca="1" si="189"/>
        <v>1.11605551</v>
      </c>
      <c r="J488" s="13">
        <f t="shared" si="184"/>
        <v>2.5000000000000001E-2</v>
      </c>
      <c r="K488" s="29">
        <f t="shared" si="190"/>
        <v>45078</v>
      </c>
      <c r="L488" s="2">
        <f t="shared" si="191"/>
        <v>240</v>
      </c>
      <c r="M488" s="17">
        <f t="shared" si="192"/>
        <v>240</v>
      </c>
      <c r="N488" s="12">
        <f t="shared" si="193"/>
        <v>1.0237954739999999</v>
      </c>
      <c r="O488" s="12">
        <f t="shared" ca="1" si="194"/>
        <v>1.14261258</v>
      </c>
      <c r="P488" s="17">
        <f t="shared" si="195"/>
        <v>0</v>
      </c>
      <c r="Q488" s="14">
        <f t="shared" ca="1" si="180"/>
        <v>142.61258000000001</v>
      </c>
      <c r="R488" s="20">
        <f t="shared" si="181"/>
        <v>0</v>
      </c>
      <c r="S488" s="14">
        <f t="shared" si="196"/>
        <v>0</v>
      </c>
      <c r="T488" s="4">
        <f t="shared" si="197"/>
        <v>0</v>
      </c>
      <c r="U488" s="29">
        <f t="shared" si="198"/>
        <v>0</v>
      </c>
      <c r="V488" s="3"/>
      <c r="W488" s="3"/>
      <c r="X488" s="140">
        <f>[2]Plan1!$A558</f>
        <v>53212</v>
      </c>
      <c r="Y488" s="132" t="str">
        <f>[2]Plan1!$C558</f>
        <v>Independência do Brasil</v>
      </c>
      <c r="Z488" s="12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82"/>
        <v>45432</v>
      </c>
      <c r="B489" s="116">
        <f t="shared" ca="1" si="185"/>
        <v>1143.1732890000001</v>
      </c>
      <c r="C489" s="14">
        <f t="shared" si="186"/>
        <v>1000</v>
      </c>
      <c r="D489" s="95">
        <f t="shared" si="183"/>
        <v>45426</v>
      </c>
      <c r="E489" s="93">
        <f ca="1">IF(D489&lt;$B$1,VLOOKUP(D489,[1]DI!$A$4:$B$15000,2,FALSE),0)</f>
        <v>0.104</v>
      </c>
      <c r="F489" s="14">
        <f t="shared" ca="1" si="187"/>
        <v>1.0003926999999999</v>
      </c>
      <c r="G489" s="14">
        <f ca="1">(TRUNC(PRODUCT($F$12:$F488),16))</f>
        <v>1.2578795839902299</v>
      </c>
      <c r="H489" s="14">
        <f t="shared" ca="1" si="188"/>
        <v>1.12663375643498</v>
      </c>
      <c r="I489" s="14">
        <f t="shared" ca="1" si="189"/>
        <v>1.1164937800000001</v>
      </c>
      <c r="J489" s="13">
        <f t="shared" si="184"/>
        <v>2.5000000000000001E-2</v>
      </c>
      <c r="K489" s="29">
        <f t="shared" si="190"/>
        <v>45078</v>
      </c>
      <c r="L489" s="2">
        <f t="shared" si="191"/>
        <v>241</v>
      </c>
      <c r="M489" s="17">
        <f t="shared" si="192"/>
        <v>241</v>
      </c>
      <c r="N489" s="12">
        <f t="shared" si="193"/>
        <v>1.023895797</v>
      </c>
      <c r="O489" s="12">
        <f t="shared" ca="1" si="194"/>
        <v>1.1431732889999999</v>
      </c>
      <c r="P489" s="17">
        <f t="shared" si="195"/>
        <v>0</v>
      </c>
      <c r="Q489" s="14">
        <f t="shared" ca="1" si="180"/>
        <v>143.17328900000001</v>
      </c>
      <c r="R489" s="20">
        <f t="shared" si="181"/>
        <v>0</v>
      </c>
      <c r="S489" s="14">
        <f t="shared" si="196"/>
        <v>0</v>
      </c>
      <c r="T489" s="4">
        <f t="shared" si="197"/>
        <v>0</v>
      </c>
      <c r="U489" s="29">
        <f t="shared" si="198"/>
        <v>0</v>
      </c>
      <c r="V489" s="3"/>
      <c r="W489" s="3"/>
      <c r="X489" s="140">
        <f>[2]Plan1!$A559</f>
        <v>53247</v>
      </c>
      <c r="Y489" s="132" t="str">
        <f>[2]Plan1!$C559</f>
        <v>Nossa Sr.a Aparecida - Padroeira do Brasil</v>
      </c>
      <c r="Z489" s="12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82"/>
        <v>45433</v>
      </c>
      <c r="B490" s="116">
        <f t="shared" ca="1" si="185"/>
        <v>1143.734281</v>
      </c>
      <c r="C490" s="14">
        <f t="shared" si="186"/>
        <v>1000</v>
      </c>
      <c r="D490" s="95">
        <f t="shared" si="183"/>
        <v>45427</v>
      </c>
      <c r="E490" s="93">
        <f ca="1">IF(D490&lt;$B$1,VLOOKUP(D490,[1]DI!$A$4:$B$15000,2,FALSE),0)</f>
        <v>0.104</v>
      </c>
      <c r="F490" s="14">
        <f t="shared" ca="1" si="187"/>
        <v>1.0003926999999999</v>
      </c>
      <c r="G490" s="14">
        <f ca="1">(TRUNC(PRODUCT($F$12:$F489),16))</f>
        <v>1.2583735533028599</v>
      </c>
      <c r="H490" s="14">
        <f t="shared" ca="1" si="188"/>
        <v>1.12663375643498</v>
      </c>
      <c r="I490" s="14">
        <f t="shared" ca="1" si="189"/>
        <v>1.11693223</v>
      </c>
      <c r="J490" s="13">
        <f t="shared" si="184"/>
        <v>2.5000000000000001E-2</v>
      </c>
      <c r="K490" s="29">
        <f t="shared" si="190"/>
        <v>45078</v>
      </c>
      <c r="L490" s="2">
        <f t="shared" si="191"/>
        <v>242</v>
      </c>
      <c r="M490" s="17">
        <f t="shared" si="192"/>
        <v>242</v>
      </c>
      <c r="N490" s="12">
        <f t="shared" si="193"/>
        <v>1.02399613</v>
      </c>
      <c r="O490" s="12">
        <f t="shared" ca="1" si="194"/>
        <v>1.143734281</v>
      </c>
      <c r="P490" s="17">
        <f t="shared" si="195"/>
        <v>0</v>
      </c>
      <c r="Q490" s="14">
        <f t="shared" ca="1" si="180"/>
        <v>143.73428100000001</v>
      </c>
      <c r="R490" s="20">
        <f t="shared" si="181"/>
        <v>0</v>
      </c>
      <c r="S490" s="14">
        <f t="shared" si="196"/>
        <v>0</v>
      </c>
      <c r="T490" s="4">
        <f t="shared" si="197"/>
        <v>0</v>
      </c>
      <c r="U490" s="29">
        <f t="shared" si="198"/>
        <v>0</v>
      </c>
      <c r="V490" s="3"/>
      <c r="W490" s="3"/>
      <c r="X490" s="140">
        <f>[2]Plan1!$A560</f>
        <v>53268</v>
      </c>
      <c r="Y490" s="132" t="str">
        <f>[2]Plan1!$C560</f>
        <v>Finados</v>
      </c>
      <c r="Z490" s="12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82"/>
        <v>45434</v>
      </c>
      <c r="B491" s="116">
        <f t="shared" ca="1" si="185"/>
        <v>1144.2955449999999</v>
      </c>
      <c r="C491" s="14">
        <f t="shared" si="186"/>
        <v>1000</v>
      </c>
      <c r="D491" s="95">
        <f t="shared" si="183"/>
        <v>45428</v>
      </c>
      <c r="E491" s="93">
        <f ca="1">IF(D491&lt;$B$1,VLOOKUP(D491,[1]DI!$A$4:$B$15000,2,FALSE),0)</f>
        <v>0.104</v>
      </c>
      <c r="F491" s="14">
        <f t="shared" ca="1" si="187"/>
        <v>1.0003926999999999</v>
      </c>
      <c r="G491" s="14">
        <f ca="1">(TRUNC(PRODUCT($F$12:$F490),16))</f>
        <v>1.2588677165972399</v>
      </c>
      <c r="H491" s="14">
        <f t="shared" ca="1" si="188"/>
        <v>1.12663375643498</v>
      </c>
      <c r="I491" s="14">
        <f t="shared" ca="1" si="189"/>
        <v>1.1173708499999999</v>
      </c>
      <c r="J491" s="13">
        <f t="shared" si="184"/>
        <v>2.5000000000000001E-2</v>
      </c>
      <c r="K491" s="29">
        <f t="shared" si="190"/>
        <v>45078</v>
      </c>
      <c r="L491" s="2">
        <f t="shared" si="191"/>
        <v>243</v>
      </c>
      <c r="M491" s="17">
        <f t="shared" si="192"/>
        <v>243</v>
      </c>
      <c r="N491" s="12">
        <f t="shared" si="193"/>
        <v>1.0240964720000001</v>
      </c>
      <c r="O491" s="12">
        <f t="shared" ca="1" si="194"/>
        <v>1.1442955450000001</v>
      </c>
      <c r="P491" s="17">
        <f t="shared" si="195"/>
        <v>0</v>
      </c>
      <c r="Q491" s="14">
        <f t="shared" ca="1" si="180"/>
        <v>144.295545</v>
      </c>
      <c r="R491" s="20">
        <f t="shared" si="181"/>
        <v>0</v>
      </c>
      <c r="S491" s="14">
        <f t="shared" si="196"/>
        <v>0</v>
      </c>
      <c r="T491" s="4">
        <f t="shared" si="197"/>
        <v>0</v>
      </c>
      <c r="U491" s="29">
        <f t="shared" si="198"/>
        <v>0</v>
      </c>
      <c r="V491" s="3"/>
      <c r="W491" s="3"/>
      <c r="X491" s="140">
        <f>[2]Plan1!$A561</f>
        <v>53281</v>
      </c>
      <c r="Y491" s="132" t="str">
        <f>[2]Plan1!$C561</f>
        <v>Proclamação da República</v>
      </c>
      <c r="Z491" s="12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82"/>
        <v>45435</v>
      </c>
      <c r="B492" s="116">
        <f t="shared" ca="1" si="185"/>
        <v>1144.857084</v>
      </c>
      <c r="C492" s="14">
        <f t="shared" si="186"/>
        <v>1000</v>
      </c>
      <c r="D492" s="95">
        <f t="shared" si="183"/>
        <v>45429</v>
      </c>
      <c r="E492" s="93">
        <f ca="1">IF(D492&lt;$B$1,VLOOKUP(D492,[1]DI!$A$4:$B$15000,2,FALSE),0)</f>
        <v>0.104</v>
      </c>
      <c r="F492" s="14">
        <f t="shared" ca="1" si="187"/>
        <v>1.0003926999999999</v>
      </c>
      <c r="G492" s="14">
        <f ca="1">(TRUNC(PRODUCT($F$12:$F491),16))</f>
        <v>1.2593620739495499</v>
      </c>
      <c r="H492" s="14">
        <f t="shared" ca="1" si="188"/>
        <v>1.12663375643498</v>
      </c>
      <c r="I492" s="14">
        <f t="shared" ca="1" si="189"/>
        <v>1.1178096399999999</v>
      </c>
      <c r="J492" s="13">
        <f t="shared" si="184"/>
        <v>2.5000000000000001E-2</v>
      </c>
      <c r="K492" s="29">
        <f t="shared" si="190"/>
        <v>45078</v>
      </c>
      <c r="L492" s="2">
        <f t="shared" si="191"/>
        <v>244</v>
      </c>
      <c r="M492" s="17">
        <f t="shared" si="192"/>
        <v>244</v>
      </c>
      <c r="N492" s="12">
        <f t="shared" si="193"/>
        <v>1.024196825</v>
      </c>
      <c r="O492" s="12">
        <f t="shared" ca="1" si="194"/>
        <v>1.1448570840000001</v>
      </c>
      <c r="P492" s="17">
        <f t="shared" si="195"/>
        <v>0</v>
      </c>
      <c r="Q492" s="14">
        <f t="shared" ca="1" si="180"/>
        <v>144.85708399999999</v>
      </c>
      <c r="R492" s="20">
        <f t="shared" si="181"/>
        <v>0</v>
      </c>
      <c r="S492" s="14">
        <f t="shared" si="196"/>
        <v>0</v>
      </c>
      <c r="T492" s="4">
        <f t="shared" si="197"/>
        <v>0</v>
      </c>
      <c r="U492" s="29">
        <f t="shared" si="198"/>
        <v>0</v>
      </c>
      <c r="V492" s="3"/>
      <c r="W492" s="3"/>
      <c r="X492" s="140">
        <f>[2]Plan1!$A562</f>
        <v>53286</v>
      </c>
      <c r="Y492" s="132" t="str">
        <f>[2]Plan1!$C562</f>
        <v>Dia Nacional de Zumbi e da Consciência Negra</v>
      </c>
      <c r="Z492" s="12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82"/>
        <v>45436</v>
      </c>
      <c r="B493" s="116">
        <f t="shared" ca="1" si="185"/>
        <v>1145.4188959999999</v>
      </c>
      <c r="C493" s="14">
        <f t="shared" si="186"/>
        <v>1000</v>
      </c>
      <c r="D493" s="95">
        <f t="shared" si="183"/>
        <v>45432</v>
      </c>
      <c r="E493" s="93">
        <f ca="1">IF(D493&lt;$B$1,VLOOKUP(D493,[1]DI!$A$4:$B$15000,2,FALSE),0)</f>
        <v>0.104</v>
      </c>
      <c r="F493" s="14">
        <f t="shared" ca="1" si="187"/>
        <v>1.0003926999999999</v>
      </c>
      <c r="G493" s="14">
        <f ca="1">(TRUNC(PRODUCT($F$12:$F492),16))</f>
        <v>1.25985662543599</v>
      </c>
      <c r="H493" s="14">
        <f t="shared" ca="1" si="188"/>
        <v>1.12663375643498</v>
      </c>
      <c r="I493" s="14">
        <f t="shared" ca="1" si="189"/>
        <v>1.1182486</v>
      </c>
      <c r="J493" s="13">
        <f t="shared" si="184"/>
        <v>2.5000000000000001E-2</v>
      </c>
      <c r="K493" s="29">
        <f t="shared" si="190"/>
        <v>45078</v>
      </c>
      <c r="L493" s="2">
        <f t="shared" si="191"/>
        <v>245</v>
      </c>
      <c r="M493" s="17">
        <f t="shared" si="192"/>
        <v>245</v>
      </c>
      <c r="N493" s="12">
        <f t="shared" si="193"/>
        <v>1.024297188</v>
      </c>
      <c r="O493" s="12">
        <f t="shared" ca="1" si="194"/>
        <v>1.145418896</v>
      </c>
      <c r="P493" s="17">
        <f t="shared" si="195"/>
        <v>0</v>
      </c>
      <c r="Q493" s="14">
        <f t="shared" ca="1" si="180"/>
        <v>145.41889599999999</v>
      </c>
      <c r="R493" s="20">
        <f t="shared" si="181"/>
        <v>0</v>
      </c>
      <c r="S493" s="14">
        <f t="shared" si="196"/>
        <v>0</v>
      </c>
      <c r="T493" s="4">
        <f t="shared" si="197"/>
        <v>0</v>
      </c>
      <c r="U493" s="29">
        <f t="shared" si="198"/>
        <v>0</v>
      </c>
      <c r="V493" s="3"/>
      <c r="W493" s="3"/>
      <c r="X493" s="140">
        <f>[2]Plan1!$A563</f>
        <v>53321</v>
      </c>
      <c r="Y493" s="132" t="str">
        <f>[2]Plan1!$C563</f>
        <v>Natal</v>
      </c>
      <c r="Z493" s="12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82"/>
        <v>45439</v>
      </c>
      <c r="B494" s="116">
        <f t="shared" ca="1" si="185"/>
        <v>1145.9809909999999</v>
      </c>
      <c r="C494" s="14">
        <f t="shared" si="186"/>
        <v>1000</v>
      </c>
      <c r="D494" s="95">
        <f t="shared" si="183"/>
        <v>45433</v>
      </c>
      <c r="E494" s="93">
        <f ca="1">IF(D494&lt;$B$1,VLOOKUP(D494,[1]DI!$A$4:$B$15000,2,FALSE),0)</f>
        <v>0.104</v>
      </c>
      <c r="F494" s="14">
        <f t="shared" ca="1" si="187"/>
        <v>1.0003926999999999</v>
      </c>
      <c r="G494" s="14">
        <f ca="1">(TRUNC(PRODUCT($F$12:$F493),16))</f>
        <v>1.2603513711328</v>
      </c>
      <c r="H494" s="14">
        <f t="shared" ca="1" si="188"/>
        <v>1.12663375643498</v>
      </c>
      <c r="I494" s="14">
        <f t="shared" ca="1" si="189"/>
        <v>1.1186877399999999</v>
      </c>
      <c r="J494" s="13">
        <f t="shared" si="184"/>
        <v>2.5000000000000001E-2</v>
      </c>
      <c r="K494" s="29">
        <f t="shared" si="190"/>
        <v>45078</v>
      </c>
      <c r="L494" s="2">
        <f t="shared" si="191"/>
        <v>246</v>
      </c>
      <c r="M494" s="17">
        <f t="shared" si="192"/>
        <v>246</v>
      </c>
      <c r="N494" s="12">
        <f t="shared" si="193"/>
        <v>1.0243975599999999</v>
      </c>
      <c r="O494" s="12">
        <f t="shared" ca="1" si="194"/>
        <v>1.1459809910000001</v>
      </c>
      <c r="P494" s="17">
        <f t="shared" si="195"/>
        <v>0</v>
      </c>
      <c r="Q494" s="14">
        <f t="shared" ca="1" si="180"/>
        <v>145.98099099999999</v>
      </c>
      <c r="R494" s="20">
        <f t="shared" si="181"/>
        <v>0</v>
      </c>
      <c r="S494" s="14">
        <f t="shared" si="196"/>
        <v>0</v>
      </c>
      <c r="T494" s="4">
        <f t="shared" si="197"/>
        <v>0</v>
      </c>
      <c r="U494" s="29">
        <f t="shared" si="198"/>
        <v>0</v>
      </c>
      <c r="V494" s="3"/>
      <c r="W494" s="3"/>
      <c r="X494" s="140">
        <f>[2]Plan1!$A564</f>
        <v>53328</v>
      </c>
      <c r="Y494" s="132" t="str">
        <f>[2]Plan1!$C564</f>
        <v>Confraternização Universal</v>
      </c>
      <c r="Z494" s="12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82"/>
        <v>45440</v>
      </c>
      <c r="B495" s="116">
        <f t="shared" ca="1" si="185"/>
        <v>1146.5433600000001</v>
      </c>
      <c r="C495" s="14">
        <f t="shared" si="186"/>
        <v>1000</v>
      </c>
      <c r="D495" s="95">
        <f t="shared" si="183"/>
        <v>45434</v>
      </c>
      <c r="E495" s="93">
        <f ca="1">IF(D495&lt;$B$1,VLOOKUP(D495,[1]DI!$A$4:$B$15000,2,FALSE),0)</f>
        <v>0.104</v>
      </c>
      <c r="F495" s="14">
        <f t="shared" ca="1" si="187"/>
        <v>1.0003926999999999</v>
      </c>
      <c r="G495" s="14">
        <f ca="1">(TRUNC(PRODUCT($F$12:$F494),16))</f>
        <v>1.26084631111624</v>
      </c>
      <c r="H495" s="14">
        <f t="shared" ca="1" si="188"/>
        <v>1.12663375643498</v>
      </c>
      <c r="I495" s="14">
        <f t="shared" ca="1" si="189"/>
        <v>1.1191270499999999</v>
      </c>
      <c r="J495" s="13">
        <f t="shared" si="184"/>
        <v>2.5000000000000001E-2</v>
      </c>
      <c r="K495" s="29">
        <f t="shared" si="190"/>
        <v>45078</v>
      </c>
      <c r="L495" s="2">
        <f t="shared" si="191"/>
        <v>247</v>
      </c>
      <c r="M495" s="17">
        <f t="shared" si="192"/>
        <v>247</v>
      </c>
      <c r="N495" s="12">
        <f t="shared" si="193"/>
        <v>1.024497942</v>
      </c>
      <c r="O495" s="12">
        <f t="shared" ca="1" si="194"/>
        <v>1.1465433599999999</v>
      </c>
      <c r="P495" s="17">
        <f t="shared" si="195"/>
        <v>0</v>
      </c>
      <c r="Q495" s="14">
        <f t="shared" ca="1" si="180"/>
        <v>146.54336000000001</v>
      </c>
      <c r="R495" s="20">
        <f t="shared" si="181"/>
        <v>0</v>
      </c>
      <c r="S495" s="14">
        <f t="shared" si="196"/>
        <v>0</v>
      </c>
      <c r="T495" s="4">
        <f t="shared" si="197"/>
        <v>0</v>
      </c>
      <c r="U495" s="29">
        <f t="shared" si="198"/>
        <v>0</v>
      </c>
      <c r="V495" s="3"/>
      <c r="W495" s="3"/>
      <c r="X495" s="140">
        <f>[2]Plan1!$A565</f>
        <v>53363</v>
      </c>
      <c r="Y495" s="132" t="str">
        <f>[2]Plan1!$C565</f>
        <v>Carnaval</v>
      </c>
      <c r="Z495" s="12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82"/>
        <v>45441</v>
      </c>
      <c r="B496" s="116">
        <f t="shared" ca="1" si="185"/>
        <v>1147.1060010000001</v>
      </c>
      <c r="C496" s="14">
        <f t="shared" si="186"/>
        <v>1000</v>
      </c>
      <c r="D496" s="95">
        <f t="shared" si="183"/>
        <v>45435</v>
      </c>
      <c r="E496" s="93">
        <f ca="1">IF(D496&lt;$B$1,VLOOKUP(D496,[1]DI!$A$4:$B$15000,2,FALSE),0)</f>
        <v>0.104</v>
      </c>
      <c r="F496" s="14">
        <f t="shared" ca="1" si="187"/>
        <v>1.0003926999999999</v>
      </c>
      <c r="G496" s="14">
        <f ca="1">(TRUNC(PRODUCT($F$12:$F495),16))</f>
        <v>1.26134144546261</v>
      </c>
      <c r="H496" s="14">
        <f t="shared" ca="1" si="188"/>
        <v>1.12663375643498</v>
      </c>
      <c r="I496" s="14">
        <f t="shared" ca="1" si="189"/>
        <v>1.1195665299999999</v>
      </c>
      <c r="J496" s="13">
        <f t="shared" si="184"/>
        <v>2.5000000000000001E-2</v>
      </c>
      <c r="K496" s="29">
        <f t="shared" si="190"/>
        <v>45078</v>
      </c>
      <c r="L496" s="2">
        <f t="shared" si="191"/>
        <v>248</v>
      </c>
      <c r="M496" s="17">
        <f t="shared" si="192"/>
        <v>248</v>
      </c>
      <c r="N496" s="12">
        <f t="shared" si="193"/>
        <v>1.024598334</v>
      </c>
      <c r="O496" s="12">
        <f t="shared" ca="1" si="194"/>
        <v>1.147106001</v>
      </c>
      <c r="P496" s="17">
        <f t="shared" si="195"/>
        <v>0</v>
      </c>
      <c r="Q496" s="14">
        <f t="shared" ca="1" si="180"/>
        <v>147.10600099999999</v>
      </c>
      <c r="R496" s="20">
        <f t="shared" si="181"/>
        <v>0</v>
      </c>
      <c r="S496" s="14">
        <f t="shared" si="196"/>
        <v>0</v>
      </c>
      <c r="T496" s="4">
        <f t="shared" si="197"/>
        <v>0</v>
      </c>
      <c r="U496" s="29">
        <f t="shared" si="198"/>
        <v>0</v>
      </c>
      <c r="V496" s="3"/>
      <c r="W496" s="3"/>
      <c r="X496" s="140">
        <f>[2]Plan1!$A566</f>
        <v>53364</v>
      </c>
      <c r="Y496" s="132" t="str">
        <f>[2]Plan1!$C566</f>
        <v>Carnaval</v>
      </c>
      <c r="Z496" s="12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82"/>
        <v>45443</v>
      </c>
      <c r="B497" s="116">
        <f t="shared" ca="1" si="185"/>
        <v>1147.668917</v>
      </c>
      <c r="C497" s="14">
        <f t="shared" si="186"/>
        <v>1000</v>
      </c>
      <c r="D497" s="95">
        <f t="shared" si="183"/>
        <v>45436</v>
      </c>
      <c r="E497" s="93">
        <f ca="1">IF(D497&lt;$B$1,VLOOKUP(D497,[1]DI!$A$4:$B$15000,2,FALSE),0)</f>
        <v>0.104</v>
      </c>
      <c r="F497" s="14">
        <f t="shared" ca="1" si="187"/>
        <v>1.0003926999999999</v>
      </c>
      <c r="G497" s="14">
        <f ca="1">(TRUNC(PRODUCT($F$12:$F496),16))</f>
        <v>1.2618367742482499</v>
      </c>
      <c r="H497" s="14">
        <f t="shared" ca="1" si="188"/>
        <v>1.12663375643498</v>
      </c>
      <c r="I497" s="14">
        <f t="shared" ca="1" si="189"/>
        <v>1.1200061800000001</v>
      </c>
      <c r="J497" s="13">
        <f t="shared" si="184"/>
        <v>2.5000000000000001E-2</v>
      </c>
      <c r="K497" s="29">
        <f t="shared" si="190"/>
        <v>45078</v>
      </c>
      <c r="L497" s="2">
        <f t="shared" si="191"/>
        <v>249</v>
      </c>
      <c r="M497" s="17">
        <f t="shared" si="192"/>
        <v>249</v>
      </c>
      <c r="N497" s="12">
        <f t="shared" si="193"/>
        <v>1.0246987359999999</v>
      </c>
      <c r="O497" s="12">
        <f t="shared" ca="1" si="194"/>
        <v>1.1476689170000001</v>
      </c>
      <c r="P497" s="17">
        <f t="shared" si="195"/>
        <v>0</v>
      </c>
      <c r="Q497" s="14">
        <f t="shared" ca="1" si="180"/>
        <v>147.66891699999999</v>
      </c>
      <c r="R497" s="20">
        <f t="shared" si="181"/>
        <v>0</v>
      </c>
      <c r="S497" s="14">
        <f t="shared" si="196"/>
        <v>0</v>
      </c>
      <c r="T497" s="4">
        <f t="shared" si="197"/>
        <v>0</v>
      </c>
      <c r="U497" s="29">
        <f t="shared" si="198"/>
        <v>0</v>
      </c>
      <c r="V497" s="3"/>
      <c r="W497" s="3"/>
      <c r="X497" s="140">
        <f>[2]Plan1!$A567</f>
        <v>53409</v>
      </c>
      <c r="Y497" s="132" t="str">
        <f>[2]Plan1!$C567</f>
        <v>Paixão de Cristo</v>
      </c>
      <c r="Z497" s="12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ht="15" x14ac:dyDescent="0.25">
      <c r="A498" s="115">
        <f t="shared" si="182"/>
        <v>45446</v>
      </c>
      <c r="B498" s="116">
        <f t="shared" ca="1" si="185"/>
        <v>1148.232115</v>
      </c>
      <c r="C498" s="14">
        <f t="shared" si="186"/>
        <v>1000</v>
      </c>
      <c r="D498" s="95">
        <f t="shared" si="183"/>
        <v>45439</v>
      </c>
      <c r="E498" s="93">
        <f ca="1">IF(D498&lt;$B$1,VLOOKUP(D498,[1]DI!$A$4:$B$15000,2,FALSE),0)</f>
        <v>0.104</v>
      </c>
      <c r="F498" s="14">
        <f t="shared" ca="1" si="187"/>
        <v>1.0003926999999999</v>
      </c>
      <c r="G498" s="14">
        <f ca="1">(TRUNC(PRODUCT($F$12:$F497),16))</f>
        <v>1.2623322975494999</v>
      </c>
      <c r="H498" s="14">
        <f t="shared" ca="1" si="188"/>
        <v>1.12663375643498</v>
      </c>
      <c r="I498" s="14">
        <f t="shared" ca="1" si="189"/>
        <v>1.12044601</v>
      </c>
      <c r="J498" s="13">
        <f t="shared" si="184"/>
        <v>2.5000000000000001E-2</v>
      </c>
      <c r="K498" s="29">
        <f t="shared" si="190"/>
        <v>45078</v>
      </c>
      <c r="L498" s="2">
        <f t="shared" si="191"/>
        <v>250</v>
      </c>
      <c r="M498" s="17">
        <f t="shared" si="192"/>
        <v>250</v>
      </c>
      <c r="N498" s="12">
        <f t="shared" si="193"/>
        <v>1.024799147</v>
      </c>
      <c r="O498" s="12">
        <f t="shared" ca="1" si="194"/>
        <v>1.1482321150000001</v>
      </c>
      <c r="P498" s="17">
        <f t="shared" si="195"/>
        <v>0</v>
      </c>
      <c r="Q498" s="14">
        <f t="shared" ca="1" si="180"/>
        <v>148.23211499999999</v>
      </c>
      <c r="R498" s="20">
        <f t="shared" si="181"/>
        <v>0</v>
      </c>
      <c r="S498" s="14">
        <f t="shared" si="196"/>
        <v>0</v>
      </c>
      <c r="T498" s="4">
        <f t="shared" si="197"/>
        <v>0</v>
      </c>
      <c r="U498" s="29">
        <f t="shared" si="198"/>
        <v>0</v>
      </c>
      <c r="V498" s="162" t="s">
        <v>88</v>
      </c>
      <c r="W498" s="3"/>
      <c r="X498" s="140">
        <f>[2]Plan1!$A568</f>
        <v>53438</v>
      </c>
      <c r="Y498" s="132" t="str">
        <f>[2]Plan1!$C568</f>
        <v>Tiradentes</v>
      </c>
      <c r="Z498" s="12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ht="15" x14ac:dyDescent="0.25">
      <c r="A499" s="115">
        <f t="shared" si="182"/>
        <v>45447</v>
      </c>
      <c r="B499" s="116">
        <f t="shared" ca="1" si="185"/>
        <v>1148.7955890000001</v>
      </c>
      <c r="C499" s="14">
        <f t="shared" si="186"/>
        <v>1000</v>
      </c>
      <c r="D499" s="95">
        <f t="shared" si="183"/>
        <v>45440</v>
      </c>
      <c r="E499" s="93">
        <f ca="1">IF(D499&lt;$B$1,VLOOKUP(D499,[1]DI!$A$4:$B$15000,2,FALSE),0)</f>
        <v>0.104</v>
      </c>
      <c r="F499" s="14">
        <f t="shared" ca="1" si="187"/>
        <v>1.0003926999999999</v>
      </c>
      <c r="G499" s="14">
        <f ca="1">(TRUNC(PRODUCT($F$12:$F498),16))</f>
        <v>1.26282801544274</v>
      </c>
      <c r="H499" s="14">
        <f t="shared" ca="1" si="188"/>
        <v>1.12663375643498</v>
      </c>
      <c r="I499" s="14">
        <f t="shared" ca="1" si="189"/>
        <v>1.12088601</v>
      </c>
      <c r="J499" s="13">
        <f t="shared" si="184"/>
        <v>2.5000000000000001E-2</v>
      </c>
      <c r="K499" s="29">
        <f t="shared" si="190"/>
        <v>45078</v>
      </c>
      <c r="L499" s="2">
        <f t="shared" si="191"/>
        <v>251</v>
      </c>
      <c r="M499" s="17">
        <f t="shared" si="192"/>
        <v>251</v>
      </c>
      <c r="N499" s="12">
        <f t="shared" si="193"/>
        <v>1.024899569</v>
      </c>
      <c r="O499" s="12">
        <f t="shared" ca="1" si="194"/>
        <v>1.1487955889999999</v>
      </c>
      <c r="P499" s="17">
        <v>2</v>
      </c>
      <c r="Q499" s="14">
        <f t="shared" ca="1" si="180"/>
        <v>148.79558900000001</v>
      </c>
      <c r="R499" s="20">
        <f t="shared" si="181"/>
        <v>0</v>
      </c>
      <c r="S499" s="14">
        <f t="shared" si="196"/>
        <v>0</v>
      </c>
      <c r="T499" s="4">
        <f t="shared" si="197"/>
        <v>0</v>
      </c>
      <c r="U499" s="29">
        <f t="shared" si="198"/>
        <v>0</v>
      </c>
      <c r="V499" s="161">
        <v>148.795481</v>
      </c>
      <c r="W499" s="3"/>
      <c r="X499" s="140">
        <f>[2]Plan1!$A569</f>
        <v>53448</v>
      </c>
      <c r="Y499" s="132" t="str">
        <f>[2]Plan1!$C569</f>
        <v>Dia do Trabalho</v>
      </c>
      <c r="Z499" s="12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82"/>
        <v>45448</v>
      </c>
      <c r="B500" s="116">
        <f t="shared" ca="1" si="185"/>
        <v>1000.39269999</v>
      </c>
      <c r="C500" s="14">
        <f t="shared" si="186"/>
        <v>1000</v>
      </c>
      <c r="D500" s="95">
        <f t="shared" si="183"/>
        <v>45441</v>
      </c>
      <c r="E500" s="93">
        <f ca="1">IF(D500&lt;$B$1,VLOOKUP(D500,[1]DI!$A$4:$B$15000,2,FALSE),0)</f>
        <v>0.104</v>
      </c>
      <c r="F500" s="14">
        <f t="shared" ca="1" si="187"/>
        <v>1.0003926999999999</v>
      </c>
      <c r="G500" s="14">
        <f ca="1">(TRUNC(PRODUCT($F$12:$F499),16))</f>
        <v>1.26332392800441</v>
      </c>
      <c r="H500" s="14">
        <f t="shared" ca="1" si="188"/>
        <v>1.26282801544274</v>
      </c>
      <c r="I500" s="14">
        <f t="shared" ca="1" si="189"/>
        <v>1.0003926999999999</v>
      </c>
      <c r="J500" s="13">
        <f t="shared" si="184"/>
        <v>2.5000000000000001E-2</v>
      </c>
      <c r="K500" s="29">
        <f t="shared" si="190"/>
        <v>45824</v>
      </c>
      <c r="L500" s="2">
        <f t="shared" si="191"/>
        <v>0</v>
      </c>
      <c r="M500" s="17">
        <f t="shared" si="192"/>
        <v>0</v>
      </c>
      <c r="N500" s="12">
        <f t="shared" si="193"/>
        <v>1</v>
      </c>
      <c r="O500" s="12">
        <f t="shared" ca="1" si="194"/>
        <v>1.0003926999999999</v>
      </c>
      <c r="P500" s="17">
        <f t="shared" si="195"/>
        <v>0</v>
      </c>
      <c r="Q500" s="14">
        <f t="shared" ca="1" si="180"/>
        <v>0.39269999</v>
      </c>
      <c r="R500" s="20">
        <f t="shared" si="181"/>
        <v>0</v>
      </c>
      <c r="S500" s="14">
        <f t="shared" si="196"/>
        <v>0</v>
      </c>
      <c r="T500" s="4">
        <f t="shared" si="197"/>
        <v>0</v>
      </c>
      <c r="U500" s="29">
        <f t="shared" si="198"/>
        <v>0</v>
      </c>
      <c r="V500" s="3"/>
      <c r="W500" s="3"/>
      <c r="X500" s="140">
        <f>[2]Plan1!$A570</f>
        <v>53471</v>
      </c>
      <c r="Y500" s="132" t="str">
        <f>[2]Plan1!$C570</f>
        <v>Corpus Christi</v>
      </c>
      <c r="Z500" s="12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82"/>
        <v>45449</v>
      </c>
      <c r="B501" s="116">
        <f t="shared" ca="1" si="185"/>
        <v>1000.7855499999999</v>
      </c>
      <c r="C501" s="14">
        <f t="shared" si="186"/>
        <v>1000</v>
      </c>
      <c r="D501" s="95">
        <f t="shared" si="183"/>
        <v>45443</v>
      </c>
      <c r="E501" s="93">
        <f ca="1">IF(D501&lt;$B$1,VLOOKUP(D501,[1]DI!$A$4:$B$15000,2,FALSE),0)</f>
        <v>0.104</v>
      </c>
      <c r="F501" s="14">
        <f t="shared" ca="1" si="187"/>
        <v>1.0003926999999999</v>
      </c>
      <c r="G501" s="14">
        <f ca="1">(TRUNC(PRODUCT($F$12:$F500),16))</f>
        <v>1.2638200353109299</v>
      </c>
      <c r="H501" s="14">
        <f t="shared" ca="1" si="188"/>
        <v>1.26282801544274</v>
      </c>
      <c r="I501" s="14">
        <f t="shared" ca="1" si="189"/>
        <v>1.00078555</v>
      </c>
      <c r="J501" s="13">
        <f t="shared" si="184"/>
        <v>2.5000000000000001E-2</v>
      </c>
      <c r="K501" s="29">
        <f t="shared" si="190"/>
        <v>45824</v>
      </c>
      <c r="L501" s="2">
        <f t="shared" si="191"/>
        <v>0</v>
      </c>
      <c r="M501" s="17">
        <f t="shared" si="192"/>
        <v>0</v>
      </c>
      <c r="N501" s="12">
        <f t="shared" si="193"/>
        <v>1</v>
      </c>
      <c r="O501" s="12">
        <f t="shared" ca="1" si="194"/>
        <v>1.00078555</v>
      </c>
      <c r="P501" s="17">
        <f t="shared" si="195"/>
        <v>0</v>
      </c>
      <c r="Q501" s="14">
        <f t="shared" ca="1" si="180"/>
        <v>0.78554999999999997</v>
      </c>
      <c r="R501" s="20">
        <f t="shared" si="181"/>
        <v>0</v>
      </c>
      <c r="S501" s="14">
        <f t="shared" si="196"/>
        <v>0</v>
      </c>
      <c r="T501" s="4">
        <f t="shared" si="197"/>
        <v>0</v>
      </c>
      <c r="U501" s="29">
        <f t="shared" si="198"/>
        <v>0</v>
      </c>
      <c r="V501" s="14"/>
      <c r="W501" s="3"/>
      <c r="X501" s="140">
        <f>[2]Plan1!$A571</f>
        <v>53577</v>
      </c>
      <c r="Y501" s="132" t="str">
        <f>[2]Plan1!$C571</f>
        <v>Independência do Brasil</v>
      </c>
      <c r="Z501" s="12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82"/>
        <v>45450</v>
      </c>
      <c r="B502" s="116">
        <f t="shared" ca="1" si="185"/>
        <v>1001.1785599999999</v>
      </c>
      <c r="C502" s="14">
        <f t="shared" si="186"/>
        <v>1000</v>
      </c>
      <c r="D502" s="95">
        <f t="shared" si="183"/>
        <v>45446</v>
      </c>
      <c r="E502" s="93">
        <f ca="1">IF(D502&lt;$B$1,VLOOKUP(D502,[1]DI!$A$4:$B$15000,2,FALSE),0)</f>
        <v>0.104</v>
      </c>
      <c r="F502" s="14">
        <f t="shared" ca="1" si="187"/>
        <v>1.0003926999999999</v>
      </c>
      <c r="G502" s="14">
        <f ca="1">(TRUNC(PRODUCT($F$12:$F501),16))</f>
        <v>1.2643163374388</v>
      </c>
      <c r="H502" s="14">
        <f t="shared" ca="1" si="188"/>
        <v>1.26282801544274</v>
      </c>
      <c r="I502" s="14">
        <f t="shared" ca="1" si="189"/>
        <v>1.0011785600000001</v>
      </c>
      <c r="J502" s="13">
        <f t="shared" si="184"/>
        <v>2.5000000000000001E-2</v>
      </c>
      <c r="K502" s="29">
        <f t="shared" si="190"/>
        <v>45824</v>
      </c>
      <c r="L502" s="2">
        <f t="shared" si="191"/>
        <v>0</v>
      </c>
      <c r="M502" s="17">
        <f t="shared" si="192"/>
        <v>0</v>
      </c>
      <c r="N502" s="12">
        <f t="shared" si="193"/>
        <v>1</v>
      </c>
      <c r="O502" s="12">
        <f t="shared" ca="1" si="194"/>
        <v>1.0011785600000001</v>
      </c>
      <c r="P502" s="17">
        <f t="shared" si="195"/>
        <v>0</v>
      </c>
      <c r="Q502" s="14">
        <f t="shared" ca="1" si="180"/>
        <v>1.1785600000000001</v>
      </c>
      <c r="R502" s="20">
        <f t="shared" si="181"/>
        <v>0</v>
      </c>
      <c r="S502" s="14">
        <f t="shared" si="196"/>
        <v>0</v>
      </c>
      <c r="T502" s="4">
        <f t="shared" si="197"/>
        <v>0</v>
      </c>
      <c r="U502" s="29">
        <f t="shared" si="198"/>
        <v>0</v>
      </c>
      <c r="V502" s="3"/>
      <c r="W502" s="3"/>
      <c r="X502" s="140">
        <f>[2]Plan1!$A572</f>
        <v>53612</v>
      </c>
      <c r="Y502" s="132" t="str">
        <f>[2]Plan1!$C572</f>
        <v>Nossa Sr.a Aparecida - Padroeira do Brasil</v>
      </c>
      <c r="Z502" s="12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82"/>
        <v>45453</v>
      </c>
      <c r="B503" s="116">
        <f t="shared" ca="1" si="185"/>
        <v>1001.57172999</v>
      </c>
      <c r="C503" s="14">
        <f t="shared" si="186"/>
        <v>1000</v>
      </c>
      <c r="D503" s="95">
        <f t="shared" si="183"/>
        <v>45447</v>
      </c>
      <c r="E503" s="93">
        <f ca="1">IF(D503&lt;$B$1,VLOOKUP(D503,[1]DI!$A$4:$B$15000,2,FALSE),0)</f>
        <v>0.104</v>
      </c>
      <c r="F503" s="14">
        <f t="shared" ca="1" si="187"/>
        <v>1.0003926999999999</v>
      </c>
      <c r="G503" s="14">
        <f ca="1">(TRUNC(PRODUCT($F$12:$F502),16))</f>
        <v>1.26481283446451</v>
      </c>
      <c r="H503" s="14">
        <f t="shared" ca="1" si="188"/>
        <v>1.26282801544274</v>
      </c>
      <c r="I503" s="14">
        <f t="shared" ca="1" si="189"/>
        <v>1.00157173</v>
      </c>
      <c r="J503" s="13">
        <f t="shared" si="184"/>
        <v>2.5000000000000001E-2</v>
      </c>
      <c r="K503" s="29">
        <f t="shared" si="190"/>
        <v>45824</v>
      </c>
      <c r="L503" s="2">
        <f t="shared" si="191"/>
        <v>0</v>
      </c>
      <c r="M503" s="17">
        <f t="shared" si="192"/>
        <v>0</v>
      </c>
      <c r="N503" s="12">
        <f t="shared" si="193"/>
        <v>1</v>
      </c>
      <c r="O503" s="12">
        <f t="shared" ca="1" si="194"/>
        <v>1.00157173</v>
      </c>
      <c r="P503" s="17">
        <f t="shared" si="195"/>
        <v>0</v>
      </c>
      <c r="Q503" s="14">
        <f t="shared" ca="1" si="180"/>
        <v>1.5717299899999999</v>
      </c>
      <c r="R503" s="20">
        <f t="shared" si="181"/>
        <v>0</v>
      </c>
      <c r="S503" s="14">
        <f t="shared" si="196"/>
        <v>0</v>
      </c>
      <c r="T503" s="4">
        <f t="shared" si="197"/>
        <v>0</v>
      </c>
      <c r="U503" s="29">
        <f t="shared" si="198"/>
        <v>0</v>
      </c>
      <c r="V503" s="14"/>
      <c r="W503" s="3"/>
      <c r="X503" s="140">
        <f>[2]Plan1!$A573</f>
        <v>53633</v>
      </c>
      <c r="Y503" s="132" t="str">
        <f>[2]Plan1!$C573</f>
        <v>Finados</v>
      </c>
      <c r="Z503" s="12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82"/>
        <v>45454</v>
      </c>
      <c r="B504" s="116">
        <f t="shared" ca="1" si="185"/>
        <v>1001.96503999</v>
      </c>
      <c r="C504" s="14">
        <f t="shared" si="186"/>
        <v>1000</v>
      </c>
      <c r="D504" s="95">
        <f t="shared" si="183"/>
        <v>45448</v>
      </c>
      <c r="E504" s="93">
        <f ca="1">IF(D504&lt;$B$1,VLOOKUP(D504,[1]DI!$A$4:$B$15000,2,FALSE),0)</f>
        <v>0.104</v>
      </c>
      <c r="F504" s="14">
        <f t="shared" ca="1" si="187"/>
        <v>1.0003926999999999</v>
      </c>
      <c r="G504" s="14">
        <f ca="1">(TRUNC(PRODUCT($F$12:$F503),16))</f>
        <v>1.2653095264646099</v>
      </c>
      <c r="H504" s="14">
        <f t="shared" ca="1" si="188"/>
        <v>1.26282801544274</v>
      </c>
      <c r="I504" s="14">
        <f t="shared" ca="1" si="189"/>
        <v>1.00196504</v>
      </c>
      <c r="J504" s="13">
        <f t="shared" si="184"/>
        <v>2.5000000000000001E-2</v>
      </c>
      <c r="K504" s="29">
        <f t="shared" si="190"/>
        <v>45824</v>
      </c>
      <c r="L504" s="2">
        <f t="shared" si="191"/>
        <v>0</v>
      </c>
      <c r="M504" s="17">
        <f t="shared" si="192"/>
        <v>0</v>
      </c>
      <c r="N504" s="12">
        <f t="shared" si="193"/>
        <v>1</v>
      </c>
      <c r="O504" s="12">
        <f t="shared" ca="1" si="194"/>
        <v>1.00196504</v>
      </c>
      <c r="P504" s="17">
        <f t="shared" si="195"/>
        <v>0</v>
      </c>
      <c r="Q504" s="14">
        <f t="shared" ca="1" si="180"/>
        <v>1.96503999</v>
      </c>
      <c r="R504" s="20">
        <f t="shared" si="181"/>
        <v>0</v>
      </c>
      <c r="S504" s="14">
        <f t="shared" si="196"/>
        <v>0</v>
      </c>
      <c r="T504" s="4">
        <f t="shared" si="197"/>
        <v>0</v>
      </c>
      <c r="U504" s="29">
        <f t="shared" si="198"/>
        <v>0</v>
      </c>
      <c r="V504" s="3"/>
      <c r="W504" s="3"/>
      <c r="X504" s="140">
        <f>[2]Plan1!$A574</f>
        <v>53646</v>
      </c>
      <c r="Y504" s="132" t="str">
        <f>[2]Plan1!$C574</f>
        <v>Proclamação da República</v>
      </c>
      <c r="Z504" s="12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82"/>
        <v>45455</v>
      </c>
      <c r="B505" s="116">
        <f t="shared" ca="1" si="185"/>
        <v>1002.35851</v>
      </c>
      <c r="C505" s="14">
        <f t="shared" si="186"/>
        <v>1000</v>
      </c>
      <c r="D505" s="95">
        <f t="shared" si="183"/>
        <v>45449</v>
      </c>
      <c r="E505" s="93">
        <f ca="1">IF(D505&lt;$B$1,VLOOKUP(D505,[1]DI!$A$4:$B$15000,2,FALSE),0)</f>
        <v>0.104</v>
      </c>
      <c r="F505" s="14">
        <f t="shared" ca="1" si="187"/>
        <v>1.0003926999999999</v>
      </c>
      <c r="G505" s="14">
        <f ca="1">(TRUNC(PRODUCT($F$12:$F504),16))</f>
        <v>1.2658064135156499</v>
      </c>
      <c r="H505" s="14">
        <f t="shared" ca="1" si="188"/>
        <v>1.26282801544274</v>
      </c>
      <c r="I505" s="14">
        <f t="shared" ca="1" si="189"/>
        <v>1.0023585100000001</v>
      </c>
      <c r="J505" s="13">
        <f t="shared" si="184"/>
        <v>2.5000000000000001E-2</v>
      </c>
      <c r="K505" s="29">
        <f t="shared" si="190"/>
        <v>45824</v>
      </c>
      <c r="L505" s="2">
        <f t="shared" si="191"/>
        <v>0</v>
      </c>
      <c r="M505" s="17">
        <f t="shared" si="192"/>
        <v>0</v>
      </c>
      <c r="N505" s="12">
        <f t="shared" si="193"/>
        <v>1</v>
      </c>
      <c r="O505" s="12">
        <f t="shared" ca="1" si="194"/>
        <v>1.0023585100000001</v>
      </c>
      <c r="P505" s="17">
        <f t="shared" si="195"/>
        <v>0</v>
      </c>
      <c r="Q505" s="14">
        <f t="shared" ca="1" si="180"/>
        <v>2.3585099999999999</v>
      </c>
      <c r="R505" s="20">
        <f t="shared" si="181"/>
        <v>0</v>
      </c>
      <c r="S505" s="14">
        <f t="shared" si="196"/>
        <v>0</v>
      </c>
      <c r="T505" s="4">
        <f t="shared" si="197"/>
        <v>0</v>
      </c>
      <c r="U505" s="29">
        <f t="shared" si="198"/>
        <v>0</v>
      </c>
      <c r="V505" s="3"/>
      <c r="W505" s="3"/>
      <c r="X505" s="140">
        <f>[2]Plan1!$A575</f>
        <v>53651</v>
      </c>
      <c r="Y505" s="132" t="str">
        <f>[2]Plan1!$C575</f>
        <v>Dia Nacional de Zumbi e da Consciência Negra</v>
      </c>
      <c r="Z505" s="12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82"/>
        <v>45456</v>
      </c>
      <c r="B506" s="116">
        <f t="shared" ca="1" si="185"/>
        <v>1002.75213999</v>
      </c>
      <c r="C506" s="14">
        <f t="shared" si="186"/>
        <v>1000</v>
      </c>
      <c r="D506" s="95">
        <f t="shared" si="183"/>
        <v>45450</v>
      </c>
      <c r="E506" s="93">
        <f ca="1">IF(D506&lt;$B$1,VLOOKUP(D506,[1]DI!$A$4:$B$15000,2,FALSE),0)</f>
        <v>0.104</v>
      </c>
      <c r="F506" s="14">
        <f t="shared" ca="1" si="187"/>
        <v>1.0003926999999999</v>
      </c>
      <c r="G506" s="14">
        <f ca="1">(TRUNC(PRODUCT($F$12:$F505),16))</f>
        <v>1.2663034956942401</v>
      </c>
      <c r="H506" s="14">
        <f t="shared" ca="1" si="188"/>
        <v>1.26282801544274</v>
      </c>
      <c r="I506" s="14">
        <f t="shared" ca="1" si="189"/>
        <v>1.0027521399999999</v>
      </c>
      <c r="J506" s="13">
        <f t="shared" si="184"/>
        <v>2.5000000000000001E-2</v>
      </c>
      <c r="K506" s="29">
        <f t="shared" si="190"/>
        <v>45824</v>
      </c>
      <c r="L506" s="2">
        <f t="shared" si="191"/>
        <v>0</v>
      </c>
      <c r="M506" s="17">
        <f t="shared" si="192"/>
        <v>0</v>
      </c>
      <c r="N506" s="12">
        <f t="shared" si="193"/>
        <v>1</v>
      </c>
      <c r="O506" s="12">
        <f t="shared" ca="1" si="194"/>
        <v>1.0027521399999999</v>
      </c>
      <c r="P506" s="17">
        <f t="shared" si="195"/>
        <v>0</v>
      </c>
      <c r="Q506" s="14">
        <f t="shared" ref="Q506:Q569" ca="1" si="199">TRUNC(((O506-1)*C506),8)</f>
        <v>2.7521399899999999</v>
      </c>
      <c r="R506" s="20">
        <f t="shared" si="181"/>
        <v>0</v>
      </c>
      <c r="S506" s="14">
        <f t="shared" si="196"/>
        <v>0</v>
      </c>
      <c r="T506" s="4">
        <f t="shared" si="197"/>
        <v>0</v>
      </c>
      <c r="U506" s="29">
        <f t="shared" si="198"/>
        <v>0</v>
      </c>
      <c r="V506" s="3"/>
      <c r="W506" s="3"/>
      <c r="X506" s="140">
        <f>[2]Plan1!$A576</f>
        <v>53686</v>
      </c>
      <c r="Y506" s="132" t="str">
        <f>[2]Plan1!$C576</f>
        <v>Natal</v>
      </c>
      <c r="Z506" s="12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82"/>
        <v>45457</v>
      </c>
      <c r="B507" s="116">
        <f t="shared" ca="1" si="185"/>
        <v>1003.14591999</v>
      </c>
      <c r="C507" s="14">
        <f t="shared" si="186"/>
        <v>1000</v>
      </c>
      <c r="D507" s="95">
        <f t="shared" si="183"/>
        <v>45453</v>
      </c>
      <c r="E507" s="93">
        <f ca="1">IF(D507&lt;$B$1,VLOOKUP(D507,[1]DI!$A$4:$B$15000,2,FALSE),0)</f>
        <v>0.104</v>
      </c>
      <c r="F507" s="14">
        <f t="shared" ca="1" si="187"/>
        <v>1.0003926999999999</v>
      </c>
      <c r="G507" s="14">
        <f ca="1">(TRUNC(PRODUCT($F$12:$F506),16))</f>
        <v>1.2668007730769999</v>
      </c>
      <c r="H507" s="14">
        <f t="shared" ca="1" si="188"/>
        <v>1.26282801544274</v>
      </c>
      <c r="I507" s="14">
        <f t="shared" ca="1" si="189"/>
        <v>1.0031459199999999</v>
      </c>
      <c r="J507" s="13">
        <f t="shared" si="184"/>
        <v>2.5000000000000001E-2</v>
      </c>
      <c r="K507" s="29">
        <f t="shared" si="190"/>
        <v>45824</v>
      </c>
      <c r="L507" s="2">
        <f t="shared" si="191"/>
        <v>0</v>
      </c>
      <c r="M507" s="17">
        <f t="shared" si="192"/>
        <v>0</v>
      </c>
      <c r="N507" s="12">
        <f t="shared" si="193"/>
        <v>1</v>
      </c>
      <c r="O507" s="12">
        <f t="shared" ca="1" si="194"/>
        <v>1.0031459199999999</v>
      </c>
      <c r="P507" s="17">
        <f t="shared" si="195"/>
        <v>0</v>
      </c>
      <c r="Q507" s="14">
        <f t="shared" ca="1" si="199"/>
        <v>3.1459199899999999</v>
      </c>
      <c r="R507" s="20">
        <f t="shared" si="181"/>
        <v>0</v>
      </c>
      <c r="S507" s="14">
        <f t="shared" si="196"/>
        <v>0</v>
      </c>
      <c r="T507" s="4">
        <f t="shared" si="197"/>
        <v>0</v>
      </c>
      <c r="U507" s="29">
        <f t="shared" si="198"/>
        <v>0</v>
      </c>
      <c r="V507" s="3"/>
      <c r="W507" s="3"/>
      <c r="X507" s="140">
        <f>[2]Plan1!$A577</f>
        <v>53693</v>
      </c>
      <c r="Y507" s="132" t="str">
        <f>[2]Plan1!$C577</f>
        <v>Confraternização Universal</v>
      </c>
      <c r="Z507" s="12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82"/>
        <v>45460</v>
      </c>
      <c r="B508" s="116">
        <f t="shared" ca="1" si="185"/>
        <v>1003.53986</v>
      </c>
      <c r="C508" s="14">
        <f t="shared" si="186"/>
        <v>1000</v>
      </c>
      <c r="D508" s="95">
        <f t="shared" si="183"/>
        <v>45454</v>
      </c>
      <c r="E508" s="93">
        <f ca="1">IF(D508&lt;$B$1,VLOOKUP(D508,[1]DI!$A$4:$B$15000,2,FALSE),0)</f>
        <v>0.104</v>
      </c>
      <c r="F508" s="14">
        <f t="shared" ca="1" si="187"/>
        <v>1.0003926999999999</v>
      </c>
      <c r="G508" s="14">
        <f ca="1">(TRUNC(PRODUCT($F$12:$F507),16))</f>
        <v>1.2672982457405799</v>
      </c>
      <c r="H508" s="14">
        <f t="shared" ca="1" si="188"/>
        <v>1.26282801544274</v>
      </c>
      <c r="I508" s="14">
        <f t="shared" ca="1" si="189"/>
        <v>1.0035398600000001</v>
      </c>
      <c r="J508" s="13">
        <f t="shared" si="184"/>
        <v>2.5000000000000001E-2</v>
      </c>
      <c r="K508" s="29">
        <f t="shared" si="190"/>
        <v>45824</v>
      </c>
      <c r="L508" s="2">
        <f t="shared" si="191"/>
        <v>0</v>
      </c>
      <c r="M508" s="17">
        <f t="shared" si="192"/>
        <v>0</v>
      </c>
      <c r="N508" s="12">
        <f t="shared" si="193"/>
        <v>1</v>
      </c>
      <c r="O508" s="12">
        <f t="shared" ca="1" si="194"/>
        <v>1.0035398600000001</v>
      </c>
      <c r="P508" s="17">
        <f t="shared" si="195"/>
        <v>0</v>
      </c>
      <c r="Q508" s="14">
        <f t="shared" ca="1" si="199"/>
        <v>3.53986</v>
      </c>
      <c r="R508" s="20">
        <f t="shared" si="181"/>
        <v>0</v>
      </c>
      <c r="S508" s="14">
        <f t="shared" si="196"/>
        <v>0</v>
      </c>
      <c r="T508" s="4">
        <f t="shared" si="197"/>
        <v>0</v>
      </c>
      <c r="U508" s="29">
        <f t="shared" si="198"/>
        <v>0</v>
      </c>
      <c r="V508" s="3"/>
      <c r="W508" s="3"/>
      <c r="X508" s="140">
        <f>[2]Plan1!$A578</f>
        <v>53748</v>
      </c>
      <c r="Y508" s="132" t="str">
        <f>[2]Plan1!$C578</f>
        <v>Carnaval</v>
      </c>
      <c r="Z508" s="12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82"/>
        <v>45461</v>
      </c>
      <c r="B509" s="116">
        <f t="shared" ca="1" si="185"/>
        <v>1003.93394999</v>
      </c>
      <c r="C509" s="14">
        <f t="shared" si="186"/>
        <v>1000</v>
      </c>
      <c r="D509" s="95">
        <f t="shared" si="183"/>
        <v>45455</v>
      </c>
      <c r="E509" s="93">
        <f ca="1">IF(D509&lt;$B$1,VLOOKUP(D509,[1]DI!$A$4:$B$15000,2,FALSE),0)</f>
        <v>0.104</v>
      </c>
      <c r="F509" s="14">
        <f t="shared" ca="1" si="187"/>
        <v>1.0003926999999999</v>
      </c>
      <c r="G509" s="14">
        <f ca="1">(TRUNC(PRODUCT($F$12:$F508),16))</f>
        <v>1.2677959137616901</v>
      </c>
      <c r="H509" s="14">
        <f t="shared" ca="1" si="188"/>
        <v>1.26282801544274</v>
      </c>
      <c r="I509" s="14">
        <f t="shared" ca="1" si="189"/>
        <v>1.00393395</v>
      </c>
      <c r="J509" s="13">
        <f t="shared" si="184"/>
        <v>2.5000000000000001E-2</v>
      </c>
      <c r="K509" s="29">
        <f t="shared" si="190"/>
        <v>45824</v>
      </c>
      <c r="L509" s="2">
        <f t="shared" si="191"/>
        <v>0</v>
      </c>
      <c r="M509" s="17">
        <f t="shared" si="192"/>
        <v>0</v>
      </c>
      <c r="N509" s="12">
        <f t="shared" si="193"/>
        <v>1</v>
      </c>
      <c r="O509" s="12">
        <f t="shared" ca="1" si="194"/>
        <v>1.00393395</v>
      </c>
      <c r="P509" s="17">
        <f t="shared" si="195"/>
        <v>0</v>
      </c>
      <c r="Q509" s="14">
        <f t="shared" ca="1" si="199"/>
        <v>3.9339499899999999</v>
      </c>
      <c r="R509" s="20">
        <f t="shared" si="181"/>
        <v>0</v>
      </c>
      <c r="S509" s="14">
        <f t="shared" si="196"/>
        <v>0</v>
      </c>
      <c r="T509" s="4">
        <f t="shared" si="197"/>
        <v>0</v>
      </c>
      <c r="U509" s="29">
        <f t="shared" si="198"/>
        <v>0</v>
      </c>
      <c r="V509" s="3"/>
      <c r="W509" s="3"/>
      <c r="X509" s="140">
        <f>[2]Plan1!$A579</f>
        <v>53749</v>
      </c>
      <c r="Y509" s="132" t="str">
        <f>[2]Plan1!$C579</f>
        <v>Carnaval</v>
      </c>
      <c r="Z509" s="12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82"/>
        <v>45462</v>
      </c>
      <c r="B510" s="116">
        <f t="shared" ca="1" si="185"/>
        <v>1004.3281899999999</v>
      </c>
      <c r="C510" s="14">
        <f t="shared" si="186"/>
        <v>1000</v>
      </c>
      <c r="D510" s="95">
        <f t="shared" si="183"/>
        <v>45456</v>
      </c>
      <c r="E510" s="93">
        <f ca="1">IF(D510&lt;$B$1,VLOOKUP(D510,[1]DI!$A$4:$B$15000,2,FALSE),0)</f>
        <v>0.104</v>
      </c>
      <c r="F510" s="14">
        <f t="shared" ca="1" si="187"/>
        <v>1.0003926999999999</v>
      </c>
      <c r="G510" s="14">
        <f ca="1">(TRUNC(PRODUCT($F$12:$F509),16))</f>
        <v>1.26829377721702</v>
      </c>
      <c r="H510" s="14">
        <f t="shared" ca="1" si="188"/>
        <v>1.26282801544274</v>
      </c>
      <c r="I510" s="14">
        <f t="shared" ca="1" si="189"/>
        <v>1.0043281900000001</v>
      </c>
      <c r="J510" s="13">
        <f t="shared" si="184"/>
        <v>2.5000000000000001E-2</v>
      </c>
      <c r="K510" s="29">
        <f t="shared" si="190"/>
        <v>45824</v>
      </c>
      <c r="L510" s="2">
        <f t="shared" si="191"/>
        <v>0</v>
      </c>
      <c r="M510" s="17">
        <f t="shared" si="192"/>
        <v>0</v>
      </c>
      <c r="N510" s="12">
        <f t="shared" si="193"/>
        <v>1</v>
      </c>
      <c r="O510" s="12">
        <f t="shared" ca="1" si="194"/>
        <v>1.0043281900000001</v>
      </c>
      <c r="P510" s="17">
        <f t="shared" si="195"/>
        <v>0</v>
      </c>
      <c r="Q510" s="14">
        <f t="shared" ca="1" si="199"/>
        <v>4.3281900000000002</v>
      </c>
      <c r="R510" s="20">
        <f t="shared" si="181"/>
        <v>0</v>
      </c>
      <c r="S510" s="14">
        <f t="shared" si="196"/>
        <v>0</v>
      </c>
      <c r="T510" s="4">
        <f t="shared" si="197"/>
        <v>0</v>
      </c>
      <c r="U510" s="29">
        <f t="shared" si="198"/>
        <v>0</v>
      </c>
      <c r="V510" s="3"/>
      <c r="W510" s="3"/>
      <c r="X510" s="140">
        <f>[2]Plan1!$A580</f>
        <v>53794</v>
      </c>
      <c r="Y510" s="132" t="str">
        <f>[2]Plan1!$C580</f>
        <v>Paixão de Cristo</v>
      </c>
      <c r="Z510" s="12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82"/>
        <v>45463</v>
      </c>
      <c r="B511" s="116">
        <f t="shared" ca="1" si="185"/>
        <v>1004.72259</v>
      </c>
      <c r="C511" s="14">
        <f t="shared" si="186"/>
        <v>1000</v>
      </c>
      <c r="D511" s="95">
        <f t="shared" si="183"/>
        <v>45457</v>
      </c>
      <c r="E511" s="93">
        <f ca="1">IF(D511&lt;$B$1,VLOOKUP(D511,[1]DI!$A$4:$B$15000,2,FALSE),0)</f>
        <v>0.104</v>
      </c>
      <c r="F511" s="14">
        <f t="shared" ca="1" si="187"/>
        <v>1.0003926999999999</v>
      </c>
      <c r="G511" s="14">
        <f ca="1">(TRUNC(PRODUCT($F$12:$F510),16))</f>
        <v>1.2687918361833299</v>
      </c>
      <c r="H511" s="14">
        <f t="shared" ca="1" si="188"/>
        <v>1.26282801544274</v>
      </c>
      <c r="I511" s="14">
        <f t="shared" ca="1" si="189"/>
        <v>1.0047225900000001</v>
      </c>
      <c r="J511" s="13">
        <f t="shared" si="184"/>
        <v>2.5000000000000001E-2</v>
      </c>
      <c r="K511" s="29">
        <f t="shared" si="190"/>
        <v>45824</v>
      </c>
      <c r="L511" s="2">
        <f t="shared" si="191"/>
        <v>0</v>
      </c>
      <c r="M511" s="17">
        <f t="shared" si="192"/>
        <v>0</v>
      </c>
      <c r="N511" s="12">
        <f t="shared" si="193"/>
        <v>1</v>
      </c>
      <c r="O511" s="12">
        <f t="shared" ca="1" si="194"/>
        <v>1.0047225900000001</v>
      </c>
      <c r="P511" s="17">
        <f t="shared" si="195"/>
        <v>0</v>
      </c>
      <c r="Q511" s="14">
        <f t="shared" ca="1" si="199"/>
        <v>4.7225900000000003</v>
      </c>
      <c r="R511" s="20">
        <f t="shared" si="181"/>
        <v>0</v>
      </c>
      <c r="S511" s="14">
        <f t="shared" si="196"/>
        <v>0</v>
      </c>
      <c r="T511" s="4">
        <f t="shared" si="197"/>
        <v>0</v>
      </c>
      <c r="U511" s="29">
        <f t="shared" si="198"/>
        <v>0</v>
      </c>
      <c r="V511" s="3"/>
      <c r="W511" s="3"/>
      <c r="X511" s="140">
        <f>[2]Plan1!$A581</f>
        <v>53803</v>
      </c>
      <c r="Y511" s="132" t="str">
        <f>[2]Plan1!$C581</f>
        <v>Tiradentes</v>
      </c>
      <c r="Z511" s="12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82"/>
        <v>45464</v>
      </c>
      <c r="B512" s="116">
        <f t="shared" ca="1" si="185"/>
        <v>1005.11715</v>
      </c>
      <c r="C512" s="14">
        <f t="shared" si="186"/>
        <v>1000</v>
      </c>
      <c r="D512" s="95">
        <f t="shared" si="183"/>
        <v>45460</v>
      </c>
      <c r="E512" s="93">
        <f ca="1">IF(D512&lt;$B$1,VLOOKUP(D512,[1]DI!$A$4:$B$15000,2,FALSE),0)</f>
        <v>0.104</v>
      </c>
      <c r="F512" s="14">
        <f t="shared" ca="1" si="187"/>
        <v>1.0003926999999999</v>
      </c>
      <c r="G512" s="14">
        <f ca="1">(TRUNC(PRODUCT($F$12:$F511),16))</f>
        <v>1.2692900907374001</v>
      </c>
      <c r="H512" s="14">
        <f t="shared" ca="1" si="188"/>
        <v>1.26282801544274</v>
      </c>
      <c r="I512" s="14">
        <f t="shared" ca="1" si="189"/>
        <v>1.00511715</v>
      </c>
      <c r="J512" s="13">
        <f t="shared" si="184"/>
        <v>2.5000000000000001E-2</v>
      </c>
      <c r="K512" s="29">
        <f t="shared" si="190"/>
        <v>45824</v>
      </c>
      <c r="L512" s="2">
        <f t="shared" si="191"/>
        <v>0</v>
      </c>
      <c r="M512" s="17">
        <f t="shared" si="192"/>
        <v>0</v>
      </c>
      <c r="N512" s="12">
        <f t="shared" si="193"/>
        <v>1</v>
      </c>
      <c r="O512" s="12">
        <f t="shared" ca="1" si="194"/>
        <v>1.00511715</v>
      </c>
      <c r="P512" s="17">
        <f t="shared" si="195"/>
        <v>0</v>
      </c>
      <c r="Q512" s="14">
        <f t="shared" ca="1" si="199"/>
        <v>5.1171499999999996</v>
      </c>
      <c r="R512" s="20">
        <f t="shared" si="181"/>
        <v>0</v>
      </c>
      <c r="S512" s="14">
        <f t="shared" si="196"/>
        <v>0</v>
      </c>
      <c r="T512" s="4">
        <f t="shared" si="197"/>
        <v>0</v>
      </c>
      <c r="U512" s="29">
        <f t="shared" si="198"/>
        <v>0</v>
      </c>
      <c r="V512" s="3"/>
      <c r="W512" s="3"/>
      <c r="X512" s="140">
        <f>[2]Plan1!$A582</f>
        <v>53813</v>
      </c>
      <c r="Y512" s="132" t="str">
        <f>[2]Plan1!$C582</f>
        <v>Dia do Trabalho</v>
      </c>
      <c r="Z512" s="12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82"/>
        <v>45467</v>
      </c>
      <c r="B513" s="116">
        <f t="shared" ca="1" si="185"/>
        <v>1005.5118599899999</v>
      </c>
      <c r="C513" s="14">
        <f t="shared" si="186"/>
        <v>1000</v>
      </c>
      <c r="D513" s="95">
        <f t="shared" si="183"/>
        <v>45461</v>
      </c>
      <c r="E513" s="93">
        <f ca="1">IF(D513&lt;$B$1,VLOOKUP(D513,[1]DI!$A$4:$B$15000,2,FALSE),0)</f>
        <v>0.104</v>
      </c>
      <c r="F513" s="14">
        <f t="shared" ca="1" si="187"/>
        <v>1.0003926999999999</v>
      </c>
      <c r="G513" s="14">
        <f ca="1">(TRUNC(PRODUCT($F$12:$F512),16))</f>
        <v>1.2697885409560301</v>
      </c>
      <c r="H513" s="14">
        <f t="shared" ca="1" si="188"/>
        <v>1.26282801544274</v>
      </c>
      <c r="I513" s="14">
        <f t="shared" ca="1" si="189"/>
        <v>1.0055118599999999</v>
      </c>
      <c r="J513" s="13">
        <f t="shared" si="184"/>
        <v>2.5000000000000001E-2</v>
      </c>
      <c r="K513" s="29">
        <f t="shared" si="190"/>
        <v>45824</v>
      </c>
      <c r="L513" s="2">
        <f t="shared" si="191"/>
        <v>0</v>
      </c>
      <c r="M513" s="17">
        <f t="shared" si="192"/>
        <v>0</v>
      </c>
      <c r="N513" s="12">
        <f t="shared" si="193"/>
        <v>1</v>
      </c>
      <c r="O513" s="12">
        <f t="shared" ca="1" si="194"/>
        <v>1.0055118599999999</v>
      </c>
      <c r="P513" s="17">
        <f t="shared" si="195"/>
        <v>0</v>
      </c>
      <c r="Q513" s="14">
        <f t="shared" ca="1" si="199"/>
        <v>5.5118599899999996</v>
      </c>
      <c r="R513" s="20">
        <f t="shared" si="181"/>
        <v>0</v>
      </c>
      <c r="S513" s="14">
        <f t="shared" si="196"/>
        <v>0</v>
      </c>
      <c r="T513" s="4">
        <f t="shared" si="197"/>
        <v>0</v>
      </c>
      <c r="U513" s="29">
        <f t="shared" si="198"/>
        <v>0</v>
      </c>
      <c r="V513" s="3"/>
      <c r="W513" s="3"/>
      <c r="X513" s="140">
        <f>[2]Plan1!$A583</f>
        <v>53856</v>
      </c>
      <c r="Y513" s="132" t="str">
        <f>[2]Plan1!$C583</f>
        <v>Corpus Christi</v>
      </c>
      <c r="Z513" s="12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82"/>
        <v>45468</v>
      </c>
      <c r="B514" s="116">
        <f t="shared" ca="1" si="185"/>
        <v>1005.90672</v>
      </c>
      <c r="C514" s="14">
        <f t="shared" si="186"/>
        <v>1000</v>
      </c>
      <c r="D514" s="95">
        <f t="shared" si="183"/>
        <v>45462</v>
      </c>
      <c r="E514" s="93">
        <f ca="1">IF(D514&lt;$B$1,VLOOKUP(D514,[1]DI!$A$4:$B$15000,2,FALSE),0)</f>
        <v>0.104</v>
      </c>
      <c r="F514" s="14">
        <f t="shared" ca="1" si="187"/>
        <v>1.0003926999999999</v>
      </c>
      <c r="G514" s="14">
        <f ca="1">(TRUNC(PRODUCT($F$12:$F513),16))</f>
        <v>1.2702871869160699</v>
      </c>
      <c r="H514" s="14">
        <f t="shared" ca="1" si="188"/>
        <v>1.26282801544274</v>
      </c>
      <c r="I514" s="14">
        <f t="shared" ca="1" si="189"/>
        <v>1.00590672</v>
      </c>
      <c r="J514" s="13">
        <f t="shared" si="184"/>
        <v>2.5000000000000001E-2</v>
      </c>
      <c r="K514" s="29">
        <f t="shared" si="190"/>
        <v>45824</v>
      </c>
      <c r="L514" s="2">
        <f t="shared" si="191"/>
        <v>0</v>
      </c>
      <c r="M514" s="17">
        <f t="shared" si="192"/>
        <v>0</v>
      </c>
      <c r="N514" s="12">
        <f t="shared" si="193"/>
        <v>1</v>
      </c>
      <c r="O514" s="12">
        <f t="shared" ca="1" si="194"/>
        <v>1.00590672</v>
      </c>
      <c r="P514" s="17">
        <f t="shared" si="195"/>
        <v>0</v>
      </c>
      <c r="Q514" s="14">
        <f t="shared" ca="1" si="199"/>
        <v>5.90672</v>
      </c>
      <c r="R514" s="20">
        <f t="shared" si="181"/>
        <v>0</v>
      </c>
      <c r="S514" s="14">
        <f t="shared" si="196"/>
        <v>0</v>
      </c>
      <c r="T514" s="4">
        <f t="shared" si="197"/>
        <v>0</v>
      </c>
      <c r="U514" s="29">
        <f t="shared" si="198"/>
        <v>0</v>
      </c>
      <c r="V514" s="3"/>
      <c r="W514" s="3"/>
      <c r="X514" s="140">
        <f>[2]Plan1!$A584</f>
        <v>53942</v>
      </c>
      <c r="Y514" s="132" t="str">
        <f>[2]Plan1!$C584</f>
        <v>Independência do Brasil</v>
      </c>
      <c r="Z514" s="12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82"/>
        <v>45469</v>
      </c>
      <c r="B515" s="116">
        <f t="shared" ca="1" si="185"/>
        <v>1006.30174</v>
      </c>
      <c r="C515" s="14">
        <f t="shared" si="186"/>
        <v>1000</v>
      </c>
      <c r="D515" s="95">
        <f t="shared" si="183"/>
        <v>45463</v>
      </c>
      <c r="E515" s="93">
        <f ca="1">IF(D515&lt;$B$1,VLOOKUP(D515,[1]DI!$A$4:$B$15000,2,FALSE),0)</f>
        <v>0.104</v>
      </c>
      <c r="F515" s="14">
        <f t="shared" ca="1" si="187"/>
        <v>1.0003926999999999</v>
      </c>
      <c r="G515" s="14">
        <f ca="1">(TRUNC(PRODUCT($F$12:$F514),16))</f>
        <v>1.27078602869437</v>
      </c>
      <c r="H515" s="14">
        <f t="shared" ca="1" si="188"/>
        <v>1.26282801544274</v>
      </c>
      <c r="I515" s="14">
        <f t="shared" ca="1" si="189"/>
        <v>1.0063017400000001</v>
      </c>
      <c r="J515" s="13">
        <f t="shared" si="184"/>
        <v>2.5000000000000001E-2</v>
      </c>
      <c r="K515" s="29">
        <f t="shared" si="190"/>
        <v>45824</v>
      </c>
      <c r="L515" s="2">
        <f t="shared" si="191"/>
        <v>0</v>
      </c>
      <c r="M515" s="17">
        <f t="shared" si="192"/>
        <v>0</v>
      </c>
      <c r="N515" s="12">
        <f t="shared" si="193"/>
        <v>1</v>
      </c>
      <c r="O515" s="12">
        <f t="shared" ca="1" si="194"/>
        <v>1.0063017400000001</v>
      </c>
      <c r="P515" s="17">
        <f t="shared" si="195"/>
        <v>0</v>
      </c>
      <c r="Q515" s="14">
        <f t="shared" ca="1" si="199"/>
        <v>6.3017399999999997</v>
      </c>
      <c r="R515" s="20">
        <f t="shared" si="181"/>
        <v>0</v>
      </c>
      <c r="S515" s="14">
        <f t="shared" si="196"/>
        <v>0</v>
      </c>
      <c r="T515" s="4">
        <f t="shared" si="197"/>
        <v>0</v>
      </c>
      <c r="U515" s="29">
        <f t="shared" si="198"/>
        <v>0</v>
      </c>
      <c r="V515" s="3"/>
      <c r="W515" s="3"/>
      <c r="X515" s="140">
        <f>[2]Plan1!$A585</f>
        <v>53977</v>
      </c>
      <c r="Y515" s="132" t="str">
        <f>[2]Plan1!$C585</f>
        <v>Nossa Sr.a Aparecida - Padroeira do Brasil</v>
      </c>
      <c r="Z515" s="12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82"/>
        <v>45470</v>
      </c>
      <c r="B516" s="116">
        <f t="shared" ca="1" si="185"/>
        <v>1006.69691</v>
      </c>
      <c r="C516" s="14">
        <f t="shared" si="186"/>
        <v>1000</v>
      </c>
      <c r="D516" s="95">
        <f t="shared" si="183"/>
        <v>45464</v>
      </c>
      <c r="E516" s="93">
        <f ca="1">IF(D516&lt;$B$1,VLOOKUP(D516,[1]DI!$A$4:$B$15000,2,FALSE),0)</f>
        <v>0.104</v>
      </c>
      <c r="F516" s="14">
        <f t="shared" ca="1" si="187"/>
        <v>1.0003926999999999</v>
      </c>
      <c r="G516" s="14">
        <f ca="1">(TRUNC(PRODUCT($F$12:$F515),16))</f>
        <v>1.2712850663678401</v>
      </c>
      <c r="H516" s="14">
        <f t="shared" ca="1" si="188"/>
        <v>1.26282801544274</v>
      </c>
      <c r="I516" s="14">
        <f t="shared" ca="1" si="189"/>
        <v>1.0066969100000001</v>
      </c>
      <c r="J516" s="13">
        <f t="shared" si="184"/>
        <v>2.5000000000000001E-2</v>
      </c>
      <c r="K516" s="29">
        <f t="shared" si="190"/>
        <v>45824</v>
      </c>
      <c r="L516" s="2">
        <f t="shared" si="191"/>
        <v>0</v>
      </c>
      <c r="M516" s="17">
        <f t="shared" si="192"/>
        <v>0</v>
      </c>
      <c r="N516" s="12">
        <f t="shared" si="193"/>
        <v>1</v>
      </c>
      <c r="O516" s="12">
        <f t="shared" ca="1" si="194"/>
        <v>1.0066969100000001</v>
      </c>
      <c r="P516" s="17">
        <f t="shared" si="195"/>
        <v>0</v>
      </c>
      <c r="Q516" s="14">
        <f t="shared" ca="1" si="199"/>
        <v>6.6969099999999999</v>
      </c>
      <c r="R516" s="20">
        <f t="shared" si="181"/>
        <v>0</v>
      </c>
      <c r="S516" s="14">
        <f t="shared" si="196"/>
        <v>0</v>
      </c>
      <c r="T516" s="4">
        <f t="shared" si="197"/>
        <v>0</v>
      </c>
      <c r="U516" s="29">
        <f t="shared" si="198"/>
        <v>0</v>
      </c>
      <c r="V516" s="3"/>
      <c r="W516" s="3"/>
      <c r="X516" s="140">
        <f>[2]Plan1!$A586</f>
        <v>53998</v>
      </c>
      <c r="Y516" s="132" t="str">
        <f>[2]Plan1!$C586</f>
        <v>Finados</v>
      </c>
      <c r="Z516" s="12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82"/>
        <v>45471</v>
      </c>
      <c r="B517" s="116">
        <f t="shared" ca="1" si="185"/>
        <v>1007.0922399900001</v>
      </c>
      <c r="C517" s="14">
        <f t="shared" si="186"/>
        <v>1000</v>
      </c>
      <c r="D517" s="95">
        <f t="shared" si="183"/>
        <v>45467</v>
      </c>
      <c r="E517" s="93">
        <f ca="1">IF(D517&lt;$B$1,VLOOKUP(D517,[1]DI!$A$4:$B$15000,2,FALSE),0)</f>
        <v>0.104</v>
      </c>
      <c r="F517" s="14">
        <f t="shared" ca="1" si="187"/>
        <v>1.0003926999999999</v>
      </c>
      <c r="G517" s="14">
        <f ca="1">(TRUNC(PRODUCT($F$12:$F516),16))</f>
        <v>1.2717843000133999</v>
      </c>
      <c r="H517" s="14">
        <f t="shared" ca="1" si="188"/>
        <v>1.26282801544274</v>
      </c>
      <c r="I517" s="14">
        <f t="shared" ca="1" si="189"/>
        <v>1.00709224</v>
      </c>
      <c r="J517" s="13">
        <f t="shared" si="184"/>
        <v>2.5000000000000001E-2</v>
      </c>
      <c r="K517" s="29">
        <f t="shared" si="190"/>
        <v>45824</v>
      </c>
      <c r="L517" s="2">
        <f t="shared" si="191"/>
        <v>0</v>
      </c>
      <c r="M517" s="17">
        <f t="shared" si="192"/>
        <v>0</v>
      </c>
      <c r="N517" s="12">
        <f t="shared" si="193"/>
        <v>1</v>
      </c>
      <c r="O517" s="12">
        <f t="shared" ca="1" si="194"/>
        <v>1.00709224</v>
      </c>
      <c r="P517" s="17">
        <f t="shared" si="195"/>
        <v>0</v>
      </c>
      <c r="Q517" s="14">
        <f t="shared" ca="1" si="199"/>
        <v>7.0922399900000004</v>
      </c>
      <c r="R517" s="20">
        <f t="shared" si="181"/>
        <v>0</v>
      </c>
      <c r="S517" s="14">
        <f t="shared" si="196"/>
        <v>0</v>
      </c>
      <c r="T517" s="4">
        <f t="shared" si="197"/>
        <v>0</v>
      </c>
      <c r="U517" s="29">
        <f t="shared" si="198"/>
        <v>0</v>
      </c>
      <c r="V517" s="3"/>
      <c r="W517" s="3"/>
      <c r="X517" s="140">
        <f>[2]Plan1!$A587</f>
        <v>54011</v>
      </c>
      <c r="Y517" s="132" t="str">
        <f>[2]Plan1!$C587</f>
        <v>Proclamação da República</v>
      </c>
      <c r="Z517" s="12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82"/>
        <v>45474</v>
      </c>
      <c r="B518" s="116">
        <f t="shared" ca="1" si="185"/>
        <v>1007.4877300000001</v>
      </c>
      <c r="C518" s="14">
        <f t="shared" si="186"/>
        <v>1000</v>
      </c>
      <c r="D518" s="95">
        <f t="shared" si="183"/>
        <v>45468</v>
      </c>
      <c r="E518" s="93">
        <f ca="1">IF(D518&lt;$B$1,VLOOKUP(D518,[1]DI!$A$4:$B$15000,2,FALSE),0)</f>
        <v>0.104</v>
      </c>
      <c r="F518" s="14">
        <f t="shared" ca="1" si="187"/>
        <v>1.0003926999999999</v>
      </c>
      <c r="G518" s="14">
        <f ca="1">(TRUNC(PRODUCT($F$12:$F517),16))</f>
        <v>1.2722837297080101</v>
      </c>
      <c r="H518" s="14">
        <f t="shared" ca="1" si="188"/>
        <v>1.26282801544274</v>
      </c>
      <c r="I518" s="14">
        <f t="shared" ca="1" si="189"/>
        <v>1.00748773</v>
      </c>
      <c r="J518" s="13">
        <f t="shared" si="184"/>
        <v>2.5000000000000001E-2</v>
      </c>
      <c r="K518" s="29">
        <f t="shared" si="190"/>
        <v>45824</v>
      </c>
      <c r="L518" s="2">
        <f t="shared" si="191"/>
        <v>0</v>
      </c>
      <c r="M518" s="17">
        <f t="shared" si="192"/>
        <v>0</v>
      </c>
      <c r="N518" s="12">
        <f t="shared" si="193"/>
        <v>1</v>
      </c>
      <c r="O518" s="12">
        <f t="shared" ca="1" si="194"/>
        <v>1.00748773</v>
      </c>
      <c r="P518" s="17">
        <f t="shared" si="195"/>
        <v>0</v>
      </c>
      <c r="Q518" s="14">
        <f t="shared" ca="1" si="199"/>
        <v>7.48773</v>
      </c>
      <c r="R518" s="20">
        <f t="shared" si="181"/>
        <v>0</v>
      </c>
      <c r="S518" s="14">
        <f t="shared" si="196"/>
        <v>0</v>
      </c>
      <c r="T518" s="4">
        <f t="shared" si="197"/>
        <v>0</v>
      </c>
      <c r="U518" s="29">
        <f t="shared" si="198"/>
        <v>0</v>
      </c>
      <c r="V518" s="3"/>
      <c r="W518" s="3"/>
      <c r="X518" s="140">
        <f>[2]Plan1!$A588</f>
        <v>54016</v>
      </c>
      <c r="Y518" s="132" t="str">
        <f>[2]Plan1!$C588</f>
        <v>Dia Nacional de Zumbi e da Consciência Negra</v>
      </c>
      <c r="Z518" s="12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82"/>
        <v>45475</v>
      </c>
      <c r="B519" s="116">
        <f t="shared" ca="1" si="185"/>
        <v>1007.88337</v>
      </c>
      <c r="C519" s="14">
        <f t="shared" si="186"/>
        <v>1000</v>
      </c>
      <c r="D519" s="95">
        <f t="shared" si="183"/>
        <v>45469</v>
      </c>
      <c r="E519" s="93">
        <f ca="1">IF(D519&lt;$B$1,VLOOKUP(D519,[1]DI!$A$4:$B$15000,2,FALSE),0)</f>
        <v>0.104</v>
      </c>
      <c r="F519" s="14">
        <f t="shared" ca="1" si="187"/>
        <v>1.0003926999999999</v>
      </c>
      <c r="G519" s="14">
        <f ca="1">(TRUNC(PRODUCT($F$12:$F518),16))</f>
        <v>1.2727833555286701</v>
      </c>
      <c r="H519" s="14">
        <f t="shared" ca="1" si="188"/>
        <v>1.26282801544274</v>
      </c>
      <c r="I519" s="14">
        <f t="shared" ca="1" si="189"/>
        <v>1.0078833700000001</v>
      </c>
      <c r="J519" s="13">
        <f t="shared" si="184"/>
        <v>2.5000000000000001E-2</v>
      </c>
      <c r="K519" s="29">
        <f t="shared" si="190"/>
        <v>45824</v>
      </c>
      <c r="L519" s="2">
        <f t="shared" si="191"/>
        <v>0</v>
      </c>
      <c r="M519" s="17">
        <f t="shared" si="192"/>
        <v>0</v>
      </c>
      <c r="N519" s="12">
        <f t="shared" si="193"/>
        <v>1</v>
      </c>
      <c r="O519" s="12">
        <f t="shared" ca="1" si="194"/>
        <v>1.0078833700000001</v>
      </c>
      <c r="P519" s="17">
        <f t="shared" si="195"/>
        <v>0</v>
      </c>
      <c r="Q519" s="14">
        <f t="shared" ca="1" si="199"/>
        <v>7.8833700000000002</v>
      </c>
      <c r="R519" s="20">
        <f t="shared" si="181"/>
        <v>0</v>
      </c>
      <c r="S519" s="14">
        <f t="shared" si="196"/>
        <v>0</v>
      </c>
      <c r="T519" s="4">
        <f t="shared" si="197"/>
        <v>0</v>
      </c>
      <c r="U519" s="29">
        <f t="shared" si="198"/>
        <v>0</v>
      </c>
      <c r="V519" s="3"/>
      <c r="W519" s="3"/>
      <c r="X519" s="140">
        <f>[2]Plan1!$A589</f>
        <v>54051</v>
      </c>
      <c r="Y519" s="132" t="str">
        <f>[2]Plan1!$C589</f>
        <v>Natal</v>
      </c>
      <c r="Z519" s="12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82"/>
        <v>45476</v>
      </c>
      <c r="B520" s="116">
        <f t="shared" ca="1" si="185"/>
        <v>1008.27917</v>
      </c>
      <c r="C520" s="14">
        <f t="shared" si="186"/>
        <v>1000</v>
      </c>
      <c r="D520" s="95">
        <f t="shared" si="183"/>
        <v>45470</v>
      </c>
      <c r="E520" s="93">
        <f ca="1">IF(D520&lt;$B$1,VLOOKUP(D520,[1]DI!$A$4:$B$15000,2,FALSE),0)</f>
        <v>0.104</v>
      </c>
      <c r="F520" s="14">
        <f t="shared" ca="1" si="187"/>
        <v>1.0003926999999999</v>
      </c>
      <c r="G520" s="14">
        <f ca="1">(TRUNC(PRODUCT($F$12:$F519),16))</f>
        <v>1.2732831775523901</v>
      </c>
      <c r="H520" s="14">
        <f t="shared" ca="1" si="188"/>
        <v>1.26282801544274</v>
      </c>
      <c r="I520" s="14">
        <f t="shared" ca="1" si="189"/>
        <v>1.00827917</v>
      </c>
      <c r="J520" s="13">
        <f t="shared" si="184"/>
        <v>2.5000000000000001E-2</v>
      </c>
      <c r="K520" s="29">
        <f t="shared" si="190"/>
        <v>45824</v>
      </c>
      <c r="L520" s="2">
        <f t="shared" si="191"/>
        <v>0</v>
      </c>
      <c r="M520" s="17">
        <f t="shared" si="192"/>
        <v>0</v>
      </c>
      <c r="N520" s="12">
        <f t="shared" si="193"/>
        <v>1</v>
      </c>
      <c r="O520" s="12">
        <f t="shared" ca="1" si="194"/>
        <v>1.00827917</v>
      </c>
      <c r="P520" s="17">
        <f t="shared" si="195"/>
        <v>0</v>
      </c>
      <c r="Q520" s="14">
        <f t="shared" ca="1" si="199"/>
        <v>8.2791700000000006</v>
      </c>
      <c r="R520" s="20">
        <f t="shared" si="181"/>
        <v>0</v>
      </c>
      <c r="S520" s="14">
        <f t="shared" si="196"/>
        <v>0</v>
      </c>
      <c r="T520" s="4">
        <f t="shared" si="197"/>
        <v>0</v>
      </c>
      <c r="U520" s="29">
        <f t="shared" si="198"/>
        <v>0</v>
      </c>
      <c r="V520" s="3"/>
      <c r="W520" s="3"/>
      <c r="X520" s="140">
        <f>[2]Plan1!$A590</f>
        <v>54058</v>
      </c>
      <c r="Y520" s="132" t="str">
        <f>[2]Plan1!$C590</f>
        <v>Confraternização Universal</v>
      </c>
      <c r="Z520" s="12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82"/>
        <v>45477</v>
      </c>
      <c r="B521" s="116">
        <f t="shared" ca="1" si="185"/>
        <v>1008.67511999</v>
      </c>
      <c r="C521" s="14">
        <f t="shared" si="186"/>
        <v>1000</v>
      </c>
      <c r="D521" s="95">
        <f t="shared" si="183"/>
        <v>45471</v>
      </c>
      <c r="E521" s="93">
        <f ca="1">IF(D521&lt;$B$1,VLOOKUP(D521,[1]DI!$A$4:$B$15000,2,FALSE),0)</f>
        <v>0.104</v>
      </c>
      <c r="F521" s="14">
        <f t="shared" ca="1" si="187"/>
        <v>1.0003926999999999</v>
      </c>
      <c r="G521" s="14">
        <f ca="1">(TRUNC(PRODUCT($F$12:$F520),16))</f>
        <v>1.27378319585621</v>
      </c>
      <c r="H521" s="14">
        <f t="shared" ca="1" si="188"/>
        <v>1.26282801544274</v>
      </c>
      <c r="I521" s="14">
        <f t="shared" ca="1" si="189"/>
        <v>1.0086751199999999</v>
      </c>
      <c r="J521" s="13">
        <f t="shared" si="184"/>
        <v>2.5000000000000001E-2</v>
      </c>
      <c r="K521" s="29">
        <f t="shared" si="190"/>
        <v>45824</v>
      </c>
      <c r="L521" s="2">
        <f t="shared" si="191"/>
        <v>0</v>
      </c>
      <c r="M521" s="17">
        <f t="shared" si="192"/>
        <v>0</v>
      </c>
      <c r="N521" s="12">
        <f t="shared" si="193"/>
        <v>1</v>
      </c>
      <c r="O521" s="12">
        <f t="shared" ca="1" si="194"/>
        <v>1.0086751199999999</v>
      </c>
      <c r="P521" s="17">
        <f t="shared" si="195"/>
        <v>0</v>
      </c>
      <c r="Q521" s="14">
        <f t="shared" ca="1" si="199"/>
        <v>8.6751199900000007</v>
      </c>
      <c r="R521" s="20">
        <f t="shared" si="181"/>
        <v>0</v>
      </c>
      <c r="S521" s="14">
        <f t="shared" si="196"/>
        <v>0</v>
      </c>
      <c r="T521" s="4">
        <f t="shared" si="197"/>
        <v>0</v>
      </c>
      <c r="U521" s="29">
        <f t="shared" si="198"/>
        <v>0</v>
      </c>
      <c r="V521" s="3"/>
      <c r="W521" s="3"/>
      <c r="X521" s="140">
        <f>[2]Plan1!$A591</f>
        <v>54105</v>
      </c>
      <c r="Y521" s="132" t="str">
        <f>[2]Plan1!$C591</f>
        <v>Carnaval</v>
      </c>
      <c r="Z521" s="12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82"/>
        <v>45478</v>
      </c>
      <c r="B522" s="116">
        <f t="shared" ca="1" si="185"/>
        <v>1009.07122</v>
      </c>
      <c r="C522" s="14">
        <f t="shared" si="186"/>
        <v>1000</v>
      </c>
      <c r="D522" s="95">
        <f t="shared" si="183"/>
        <v>45474</v>
      </c>
      <c r="E522" s="93">
        <f ca="1">IF(D522&lt;$B$1,VLOOKUP(D522,[1]DI!$A$4:$B$15000,2,FALSE),0)</f>
        <v>0.104</v>
      </c>
      <c r="F522" s="14">
        <f t="shared" ca="1" si="187"/>
        <v>1.0003926999999999</v>
      </c>
      <c r="G522" s="14">
        <f ca="1">(TRUNC(PRODUCT($F$12:$F521),16))</f>
        <v>1.27428341051722</v>
      </c>
      <c r="H522" s="14">
        <f t="shared" ca="1" si="188"/>
        <v>1.26282801544274</v>
      </c>
      <c r="I522" s="14">
        <f t="shared" ca="1" si="189"/>
        <v>1.00907122</v>
      </c>
      <c r="J522" s="13">
        <f t="shared" si="184"/>
        <v>2.5000000000000001E-2</v>
      </c>
      <c r="K522" s="29">
        <f t="shared" si="190"/>
        <v>45824</v>
      </c>
      <c r="L522" s="2">
        <f t="shared" si="191"/>
        <v>0</v>
      </c>
      <c r="M522" s="17">
        <f t="shared" si="192"/>
        <v>0</v>
      </c>
      <c r="N522" s="12">
        <f t="shared" si="193"/>
        <v>1</v>
      </c>
      <c r="O522" s="12">
        <f t="shared" ca="1" si="194"/>
        <v>1.00907122</v>
      </c>
      <c r="P522" s="17">
        <f t="shared" si="195"/>
        <v>0</v>
      </c>
      <c r="Q522" s="14">
        <f t="shared" ca="1" si="199"/>
        <v>9.0712200000000003</v>
      </c>
      <c r="R522" s="20">
        <f t="shared" si="181"/>
        <v>0</v>
      </c>
      <c r="S522" s="14">
        <f t="shared" si="196"/>
        <v>0</v>
      </c>
      <c r="T522" s="4">
        <f t="shared" si="197"/>
        <v>0</v>
      </c>
      <c r="U522" s="29">
        <f t="shared" si="198"/>
        <v>0</v>
      </c>
      <c r="V522" s="3"/>
      <c r="W522" s="3"/>
      <c r="X522" s="140">
        <f>[2]Plan1!$A592</f>
        <v>54106</v>
      </c>
      <c r="Y522" s="132" t="str">
        <f>[2]Plan1!$C592</f>
        <v>Carnaval</v>
      </c>
      <c r="Z522" s="12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82"/>
        <v>45481</v>
      </c>
      <c r="B523" s="116">
        <f t="shared" ca="1" si="185"/>
        <v>1009.46749</v>
      </c>
      <c r="C523" s="14">
        <f t="shared" si="186"/>
        <v>1000</v>
      </c>
      <c r="D523" s="95">
        <f t="shared" si="183"/>
        <v>45475</v>
      </c>
      <c r="E523" s="93">
        <f ca="1">IF(D523&lt;$B$1,VLOOKUP(D523,[1]DI!$A$4:$B$15000,2,FALSE),0)</f>
        <v>0.104</v>
      </c>
      <c r="F523" s="14">
        <f t="shared" ca="1" si="187"/>
        <v>1.0003926999999999</v>
      </c>
      <c r="G523" s="14">
        <f ca="1">(TRUNC(PRODUCT($F$12:$F522),16))</f>
        <v>1.27478382161253</v>
      </c>
      <c r="H523" s="14">
        <f t="shared" ca="1" si="188"/>
        <v>1.26282801544274</v>
      </c>
      <c r="I523" s="14">
        <f t="shared" ca="1" si="189"/>
        <v>1.00946749</v>
      </c>
      <c r="J523" s="13">
        <f t="shared" si="184"/>
        <v>2.5000000000000001E-2</v>
      </c>
      <c r="K523" s="29">
        <f t="shared" si="190"/>
        <v>45824</v>
      </c>
      <c r="L523" s="2">
        <f t="shared" si="191"/>
        <v>0</v>
      </c>
      <c r="M523" s="17">
        <f t="shared" si="192"/>
        <v>0</v>
      </c>
      <c r="N523" s="12">
        <f t="shared" si="193"/>
        <v>1</v>
      </c>
      <c r="O523" s="12">
        <f t="shared" ca="1" si="194"/>
        <v>1.00946749</v>
      </c>
      <c r="P523" s="17">
        <f t="shared" si="195"/>
        <v>0</v>
      </c>
      <c r="Q523" s="14">
        <f t="shared" ca="1" si="199"/>
        <v>9.4674899999999997</v>
      </c>
      <c r="R523" s="20">
        <f t="shared" si="181"/>
        <v>0</v>
      </c>
      <c r="S523" s="14">
        <f t="shared" si="196"/>
        <v>0</v>
      </c>
      <c r="T523" s="4">
        <f t="shared" si="197"/>
        <v>0</v>
      </c>
      <c r="U523" s="29">
        <f t="shared" si="198"/>
        <v>0</v>
      </c>
      <c r="V523" s="3"/>
      <c r="W523" s="3"/>
      <c r="X523" s="140">
        <f>[2]Plan1!$A593</f>
        <v>54151</v>
      </c>
      <c r="Y523" s="132" t="str">
        <f>[2]Plan1!$C593</f>
        <v>Paixão de Cristo</v>
      </c>
      <c r="Z523" s="12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82"/>
        <v>45482</v>
      </c>
      <c r="B524" s="116">
        <f t="shared" ca="1" si="185"/>
        <v>1009.8638999999999</v>
      </c>
      <c r="C524" s="14">
        <f t="shared" si="186"/>
        <v>1000</v>
      </c>
      <c r="D524" s="95">
        <f t="shared" si="183"/>
        <v>45476</v>
      </c>
      <c r="E524" s="93">
        <f ca="1">IF(D524&lt;$B$1,VLOOKUP(D524,[1]DI!$A$4:$B$15000,2,FALSE),0)</f>
        <v>0.104</v>
      </c>
      <c r="F524" s="14">
        <f t="shared" ca="1" si="187"/>
        <v>1.0003926999999999</v>
      </c>
      <c r="G524" s="14">
        <f ca="1">(TRUNC(PRODUCT($F$12:$F523),16))</f>
        <v>1.27528442921928</v>
      </c>
      <c r="H524" s="14">
        <f t="shared" ca="1" si="188"/>
        <v>1.26282801544274</v>
      </c>
      <c r="I524" s="14">
        <f t="shared" ca="1" si="189"/>
        <v>1.0098639</v>
      </c>
      <c r="J524" s="13">
        <f t="shared" si="184"/>
        <v>2.5000000000000001E-2</v>
      </c>
      <c r="K524" s="29">
        <f t="shared" si="190"/>
        <v>45824</v>
      </c>
      <c r="L524" s="2">
        <f t="shared" si="191"/>
        <v>0</v>
      </c>
      <c r="M524" s="17">
        <f t="shared" si="192"/>
        <v>0</v>
      </c>
      <c r="N524" s="12">
        <f t="shared" si="193"/>
        <v>1</v>
      </c>
      <c r="O524" s="12">
        <f t="shared" ca="1" si="194"/>
        <v>1.0098639</v>
      </c>
      <c r="P524" s="17">
        <f t="shared" si="195"/>
        <v>0</v>
      </c>
      <c r="Q524" s="14">
        <f t="shared" ca="1" si="199"/>
        <v>9.8638999999999992</v>
      </c>
      <c r="R524" s="20">
        <f t="shared" ref="R524:R587" si="200">IF($P524&gt;0,VLOOKUP($P524,$X$12:$AD$150,7),0)</f>
        <v>0</v>
      </c>
      <c r="S524" s="14">
        <f t="shared" si="196"/>
        <v>0</v>
      </c>
      <c r="T524" s="4">
        <f t="shared" si="197"/>
        <v>0</v>
      </c>
      <c r="U524" s="29">
        <f t="shared" si="198"/>
        <v>0</v>
      </c>
      <c r="V524" s="3"/>
      <c r="W524" s="3"/>
      <c r="X524" s="140">
        <f>[2]Plan1!$A594</f>
        <v>54169</v>
      </c>
      <c r="Y524" s="132" t="str">
        <f>[2]Plan1!$C594</f>
        <v>Tiradentes</v>
      </c>
      <c r="Z524" s="12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1">WORKDAY($A524,1,$X$166:$X$544)</f>
        <v>45483</v>
      </c>
      <c r="B525" s="116">
        <f t="shared" ca="1" si="185"/>
        <v>1010.26047999</v>
      </c>
      <c r="C525" s="14">
        <f t="shared" si="186"/>
        <v>1000</v>
      </c>
      <c r="D525" s="95">
        <f t="shared" ref="D525:D588" si="202">WORKDAY($A525,-4,$X$160:$X$544)</f>
        <v>45477</v>
      </c>
      <c r="E525" s="93">
        <f ca="1">IF(D525&lt;$B$1,VLOOKUP(D525,[1]DI!$A$4:$B$15000,2,FALSE),0)</f>
        <v>0.104</v>
      </c>
      <c r="F525" s="14">
        <f t="shared" ca="1" si="187"/>
        <v>1.0003926999999999</v>
      </c>
      <c r="G525" s="14">
        <f ca="1">(TRUNC(PRODUCT($F$12:$F524),16))</f>
        <v>1.27578523341464</v>
      </c>
      <c r="H525" s="14">
        <f t="shared" ca="1" si="188"/>
        <v>1.26282801544274</v>
      </c>
      <c r="I525" s="14">
        <f t="shared" ca="1" si="189"/>
        <v>1.0102604799999999</v>
      </c>
      <c r="J525" s="13">
        <f t="shared" ref="J525:J588" si="203">J524</f>
        <v>2.5000000000000001E-2</v>
      </c>
      <c r="K525" s="29">
        <f t="shared" si="190"/>
        <v>45824</v>
      </c>
      <c r="L525" s="2">
        <f t="shared" si="191"/>
        <v>0</v>
      </c>
      <c r="M525" s="17">
        <f t="shared" si="192"/>
        <v>0</v>
      </c>
      <c r="N525" s="12">
        <f t="shared" si="193"/>
        <v>1</v>
      </c>
      <c r="O525" s="12">
        <f t="shared" ca="1" si="194"/>
        <v>1.0102604799999999</v>
      </c>
      <c r="P525" s="17">
        <f t="shared" si="195"/>
        <v>0</v>
      </c>
      <c r="Q525" s="14">
        <f t="shared" ca="1" si="199"/>
        <v>10.26047999</v>
      </c>
      <c r="R525" s="20">
        <f t="shared" si="200"/>
        <v>0</v>
      </c>
      <c r="S525" s="14">
        <f t="shared" si="196"/>
        <v>0</v>
      </c>
      <c r="T525" s="4">
        <f t="shared" si="197"/>
        <v>0</v>
      </c>
      <c r="U525" s="29">
        <f t="shared" si="198"/>
        <v>0</v>
      </c>
      <c r="V525" s="3"/>
      <c r="W525" s="3"/>
      <c r="X525" s="140">
        <f>[2]Plan1!$A595</f>
        <v>54179</v>
      </c>
      <c r="Y525" s="132" t="str">
        <f>[2]Plan1!$C595</f>
        <v>Dia do Trabalho</v>
      </c>
      <c r="Z525" s="12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1"/>
        <v>45484</v>
      </c>
      <c r="B526" s="116">
        <f t="shared" ca="1" si="185"/>
        <v>1010.65721</v>
      </c>
      <c r="C526" s="14">
        <f t="shared" si="186"/>
        <v>1000</v>
      </c>
      <c r="D526" s="95">
        <f t="shared" si="202"/>
        <v>45478</v>
      </c>
      <c r="E526" s="93">
        <f ca="1">IF(D526&lt;$B$1,VLOOKUP(D526,[1]DI!$A$4:$B$15000,2,FALSE),0)</f>
        <v>0.104</v>
      </c>
      <c r="F526" s="14">
        <f t="shared" ca="1" si="187"/>
        <v>1.0003926999999999</v>
      </c>
      <c r="G526" s="14">
        <f ca="1">(TRUNC(PRODUCT($F$12:$F525),16))</f>
        <v>1.2762862342757999</v>
      </c>
      <c r="H526" s="14">
        <f t="shared" ca="1" si="188"/>
        <v>1.26282801544274</v>
      </c>
      <c r="I526" s="14">
        <f t="shared" ca="1" si="189"/>
        <v>1.01065721</v>
      </c>
      <c r="J526" s="13">
        <f t="shared" si="203"/>
        <v>2.5000000000000001E-2</v>
      </c>
      <c r="K526" s="29">
        <f t="shared" si="190"/>
        <v>45824</v>
      </c>
      <c r="L526" s="2">
        <f t="shared" si="191"/>
        <v>0</v>
      </c>
      <c r="M526" s="17">
        <f t="shared" si="192"/>
        <v>0</v>
      </c>
      <c r="N526" s="12">
        <f t="shared" si="193"/>
        <v>1</v>
      </c>
      <c r="O526" s="12">
        <f t="shared" ca="1" si="194"/>
        <v>1.01065721</v>
      </c>
      <c r="P526" s="17">
        <f t="shared" si="195"/>
        <v>0</v>
      </c>
      <c r="Q526" s="14">
        <f t="shared" ca="1" si="199"/>
        <v>10.657209999999999</v>
      </c>
      <c r="R526" s="20">
        <f t="shared" si="200"/>
        <v>0</v>
      </c>
      <c r="S526" s="14">
        <f t="shared" si="196"/>
        <v>0</v>
      </c>
      <c r="T526" s="4">
        <f t="shared" si="197"/>
        <v>0</v>
      </c>
      <c r="U526" s="29">
        <f t="shared" si="198"/>
        <v>0</v>
      </c>
      <c r="V526" s="3"/>
      <c r="W526" s="3"/>
      <c r="X526" s="140">
        <f>[2]Plan1!$A596</f>
        <v>54213</v>
      </c>
      <c r="Y526" s="132" t="str">
        <f>[2]Plan1!$C596</f>
        <v>Corpus Christi</v>
      </c>
      <c r="Z526" s="12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1"/>
        <v>45485</v>
      </c>
      <c r="B527" s="116">
        <f t="shared" ref="B527:B590" ca="1" si="204">IF(D527&lt;=TODAY(),C527+Q527,IF(AND(D527&gt;TODAY(),A527&lt;=$B$1),IF(VLOOKUP(TODAY(),$A$10:$E$5000,4,FALSE)=0,"n.d",C527+Q527),"n.d"))</f>
        <v>1011.05409</v>
      </c>
      <c r="C527" s="14">
        <f t="shared" ref="C527:C590" si="205">(C526-S526)</f>
        <v>1000</v>
      </c>
      <c r="D527" s="95">
        <f t="shared" si="202"/>
        <v>45481</v>
      </c>
      <c r="E527" s="93">
        <f ca="1">IF(D527&lt;$B$1,VLOOKUP(D527,[1]DI!$A$4:$B$15000,2,FALSE),0)</f>
        <v>0.104</v>
      </c>
      <c r="F527" s="14">
        <f t="shared" ref="F527:F590" ca="1" si="206">ROUND(((1+E527)^(1/252)),8)</f>
        <v>1.0003926999999999</v>
      </c>
      <c r="G527" s="14">
        <f ca="1">(TRUNC(PRODUCT($F$12:$F526),16))</f>
        <v>1.2767874318800001</v>
      </c>
      <c r="H527" s="14">
        <f t="shared" ref="H527:H590" ca="1" si="207">IF(P526&gt;0,G526,H526)</f>
        <v>1.26282801544274</v>
      </c>
      <c r="I527" s="14">
        <f t="shared" ref="I527:I590" ca="1" si="208">ROUND(G527/H527,8)</f>
        <v>1.01105409</v>
      </c>
      <c r="J527" s="13">
        <f t="shared" si="203"/>
        <v>2.5000000000000001E-2</v>
      </c>
      <c r="K527" s="29">
        <f t="shared" ref="K527:K590" si="209">IF(P526&gt;0,VLOOKUP(P526,X$12:AH$150,2),K526)</f>
        <v>45824</v>
      </c>
      <c r="L527" s="2">
        <f t="shared" ref="L527:L590" si="210">IF(A527&gt;K527,IF(NETWORKDAYS(K527,A527,$X$160:$X$544)-1=0,1,NETWORKDAYS(K527,A527,$X$160:$X$544)-1),0)</f>
        <v>0</v>
      </c>
      <c r="M527" s="17">
        <f t="shared" ref="M527:M590" si="211">IF(AND(L527=1,L526=1),1,IF(L527&gt;0,IF(L527=L526,L527+1,L527),0))</f>
        <v>0</v>
      </c>
      <c r="N527" s="12">
        <f t="shared" ref="N527:N590" si="212">ROUND((J527+1)^(M527/252),9)</f>
        <v>1</v>
      </c>
      <c r="O527" s="12">
        <f t="shared" ref="O527:O590" ca="1" si="213">ROUND(I527*N527,9)</f>
        <v>1.01105409</v>
      </c>
      <c r="P527" s="17">
        <f t="shared" ref="P527:P590" si="214">IF(VLOOKUP(A527,Y$12:AF$150,8)=VLOOKUP(A526,Y$12:AF$150,8),0,VLOOKUP(A527,Y$12:AF$150,8))</f>
        <v>0</v>
      </c>
      <c r="Q527" s="14">
        <f t="shared" ca="1" si="199"/>
        <v>11.05409</v>
      </c>
      <c r="R527" s="20">
        <f t="shared" si="200"/>
        <v>0</v>
      </c>
      <c r="S527" s="14">
        <f t="shared" ref="S527:S590" si="215">IF(R527&gt;0,TRUNC(R527*C527,8),0)</f>
        <v>0</v>
      </c>
      <c r="T527" s="4">
        <f t="shared" ref="T527:T590" si="216">IF(P526&gt;0,VLOOKUP(P526,X$12:AH$150,10),T526)</f>
        <v>0</v>
      </c>
      <c r="U527" s="29">
        <f t="shared" ref="U527:U590" si="217">IF(P526&gt;0,VLOOKUP(P526,X$12:AH$150,11),U526)</f>
        <v>0</v>
      </c>
      <c r="V527" s="3"/>
      <c r="W527" s="3"/>
      <c r="X527" s="140">
        <f>[2]Plan1!$A597</f>
        <v>54308</v>
      </c>
      <c r="Y527" s="132" t="str">
        <f>[2]Plan1!$C597</f>
        <v>Independência do Brasil</v>
      </c>
      <c r="Z527" s="12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1"/>
        <v>45488</v>
      </c>
      <c r="B528" s="116">
        <f t="shared" ca="1" si="204"/>
        <v>1011.45113</v>
      </c>
      <c r="C528" s="14">
        <f t="shared" si="205"/>
        <v>1000</v>
      </c>
      <c r="D528" s="95">
        <f t="shared" si="202"/>
        <v>45482</v>
      </c>
      <c r="E528" s="93">
        <f ca="1">IF(D528&lt;$B$1,VLOOKUP(D528,[1]DI!$A$4:$B$15000,2,FALSE),0)</f>
        <v>0.104</v>
      </c>
      <c r="F528" s="14">
        <f t="shared" ca="1" si="206"/>
        <v>1.0003926999999999</v>
      </c>
      <c r="G528" s="14">
        <f ca="1">(TRUNC(PRODUCT($F$12:$F527),16))</f>
        <v>1.2772888263044999</v>
      </c>
      <c r="H528" s="14">
        <f t="shared" ca="1" si="207"/>
        <v>1.26282801544274</v>
      </c>
      <c r="I528" s="14">
        <f t="shared" ca="1" si="208"/>
        <v>1.01145113</v>
      </c>
      <c r="J528" s="13">
        <f t="shared" si="203"/>
        <v>2.5000000000000001E-2</v>
      </c>
      <c r="K528" s="29">
        <f t="shared" si="209"/>
        <v>45824</v>
      </c>
      <c r="L528" s="2">
        <f t="shared" si="210"/>
        <v>0</v>
      </c>
      <c r="M528" s="17">
        <f t="shared" si="211"/>
        <v>0</v>
      </c>
      <c r="N528" s="12">
        <f t="shared" si="212"/>
        <v>1</v>
      </c>
      <c r="O528" s="12">
        <f t="shared" ca="1" si="213"/>
        <v>1.01145113</v>
      </c>
      <c r="P528" s="17">
        <f t="shared" si="214"/>
        <v>0</v>
      </c>
      <c r="Q528" s="14">
        <f t="shared" ca="1" si="199"/>
        <v>11.451129999999999</v>
      </c>
      <c r="R528" s="20">
        <f t="shared" si="200"/>
        <v>0</v>
      </c>
      <c r="S528" s="14">
        <f t="shared" si="215"/>
        <v>0</v>
      </c>
      <c r="T528" s="4">
        <f t="shared" si="216"/>
        <v>0</v>
      </c>
      <c r="U528" s="29">
        <f t="shared" si="217"/>
        <v>0</v>
      </c>
      <c r="V528" s="3"/>
      <c r="W528" s="3"/>
      <c r="X528" s="140">
        <f>[2]Plan1!$A598</f>
        <v>54343</v>
      </c>
      <c r="Y528" s="132" t="str">
        <f>[2]Plan1!$C598</f>
        <v>Nossa Sr.a Aparecida - Padroeira do Brasil</v>
      </c>
      <c r="Z528" s="12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1"/>
        <v>45489</v>
      </c>
      <c r="B529" s="116">
        <f t="shared" ca="1" si="204"/>
        <v>1011.84833</v>
      </c>
      <c r="C529" s="14">
        <f t="shared" si="205"/>
        <v>1000</v>
      </c>
      <c r="D529" s="95">
        <f t="shared" si="202"/>
        <v>45483</v>
      </c>
      <c r="E529" s="93">
        <f ca="1">IF(D529&lt;$B$1,VLOOKUP(D529,[1]DI!$A$4:$B$15000,2,FALSE),0)</f>
        <v>0.104</v>
      </c>
      <c r="F529" s="14">
        <f t="shared" ca="1" si="206"/>
        <v>1.0003926999999999</v>
      </c>
      <c r="G529" s="14">
        <f ca="1">(TRUNC(PRODUCT($F$12:$F528),16))</f>
        <v>1.27779041762659</v>
      </c>
      <c r="H529" s="14">
        <f t="shared" ca="1" si="207"/>
        <v>1.26282801544274</v>
      </c>
      <c r="I529" s="14">
        <f t="shared" ca="1" si="208"/>
        <v>1.0118483300000001</v>
      </c>
      <c r="J529" s="13">
        <f t="shared" si="203"/>
        <v>2.5000000000000001E-2</v>
      </c>
      <c r="K529" s="29">
        <f t="shared" si="209"/>
        <v>45824</v>
      </c>
      <c r="L529" s="2">
        <f t="shared" si="210"/>
        <v>0</v>
      </c>
      <c r="M529" s="17">
        <f t="shared" si="211"/>
        <v>0</v>
      </c>
      <c r="N529" s="12">
        <f t="shared" si="212"/>
        <v>1</v>
      </c>
      <c r="O529" s="12">
        <f t="shared" ca="1" si="213"/>
        <v>1.0118483300000001</v>
      </c>
      <c r="P529" s="17">
        <f t="shared" si="214"/>
        <v>0</v>
      </c>
      <c r="Q529" s="14">
        <f t="shared" ca="1" si="199"/>
        <v>11.848330000000001</v>
      </c>
      <c r="R529" s="20">
        <f t="shared" si="200"/>
        <v>0</v>
      </c>
      <c r="S529" s="14">
        <f t="shared" si="215"/>
        <v>0</v>
      </c>
      <c r="T529" s="4">
        <f t="shared" si="216"/>
        <v>0</v>
      </c>
      <c r="U529" s="29">
        <f t="shared" si="217"/>
        <v>0</v>
      </c>
      <c r="V529" s="3"/>
      <c r="W529" s="3"/>
      <c r="X529" s="140">
        <f>[2]Plan1!$A599</f>
        <v>54364</v>
      </c>
      <c r="Y529" s="132" t="str">
        <f>[2]Plan1!$C599</f>
        <v>Finados</v>
      </c>
      <c r="Z529" s="12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1"/>
        <v>45490</v>
      </c>
      <c r="B530" s="116">
        <f t="shared" ca="1" si="204"/>
        <v>1012.24567999</v>
      </c>
      <c r="C530" s="14">
        <f t="shared" si="205"/>
        <v>1000</v>
      </c>
      <c r="D530" s="95">
        <f t="shared" si="202"/>
        <v>45484</v>
      </c>
      <c r="E530" s="93">
        <f ca="1">IF(D530&lt;$B$1,VLOOKUP(D530,[1]DI!$A$4:$B$15000,2,FALSE),0)</f>
        <v>0.104</v>
      </c>
      <c r="F530" s="14">
        <f t="shared" ca="1" si="206"/>
        <v>1.0003926999999999</v>
      </c>
      <c r="G530" s="14">
        <f ca="1">(TRUNC(PRODUCT($F$12:$F529),16))</f>
        <v>1.2782922059235899</v>
      </c>
      <c r="H530" s="14">
        <f t="shared" ca="1" si="207"/>
        <v>1.26282801544274</v>
      </c>
      <c r="I530" s="14">
        <f t="shared" ca="1" si="208"/>
        <v>1.0122456799999999</v>
      </c>
      <c r="J530" s="13">
        <f t="shared" si="203"/>
        <v>2.5000000000000001E-2</v>
      </c>
      <c r="K530" s="29">
        <f t="shared" si="209"/>
        <v>45824</v>
      </c>
      <c r="L530" s="2">
        <f t="shared" si="210"/>
        <v>0</v>
      </c>
      <c r="M530" s="17">
        <f t="shared" si="211"/>
        <v>0</v>
      </c>
      <c r="N530" s="12">
        <f t="shared" si="212"/>
        <v>1</v>
      </c>
      <c r="O530" s="12">
        <f t="shared" ca="1" si="213"/>
        <v>1.0122456799999999</v>
      </c>
      <c r="P530" s="17">
        <f t="shared" si="214"/>
        <v>0</v>
      </c>
      <c r="Q530" s="14">
        <f t="shared" ca="1" si="199"/>
        <v>12.245679989999999</v>
      </c>
      <c r="R530" s="20">
        <f t="shared" si="200"/>
        <v>0</v>
      </c>
      <c r="S530" s="14">
        <f t="shared" si="215"/>
        <v>0</v>
      </c>
      <c r="T530" s="4">
        <f t="shared" si="216"/>
        <v>0</v>
      </c>
      <c r="U530" s="29">
        <f t="shared" si="217"/>
        <v>0</v>
      </c>
      <c r="V530" s="3"/>
      <c r="W530" s="3"/>
      <c r="X530" s="140">
        <f>[2]Plan1!$A600</f>
        <v>54377</v>
      </c>
      <c r="Y530" s="132" t="str">
        <f>[2]Plan1!$C600</f>
        <v>Proclamação da República</v>
      </c>
      <c r="Z530" s="12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1"/>
        <v>45491</v>
      </c>
      <c r="B531" s="116">
        <f t="shared" ca="1" si="204"/>
        <v>1012.64318999</v>
      </c>
      <c r="C531" s="14">
        <f t="shared" si="205"/>
        <v>1000</v>
      </c>
      <c r="D531" s="95">
        <f t="shared" si="202"/>
        <v>45485</v>
      </c>
      <c r="E531" s="93">
        <f ca="1">IF(D531&lt;$B$1,VLOOKUP(D531,[1]DI!$A$4:$B$15000,2,FALSE),0)</f>
        <v>0.104</v>
      </c>
      <c r="F531" s="14">
        <f t="shared" ca="1" si="206"/>
        <v>1.0003926999999999</v>
      </c>
      <c r="G531" s="14">
        <f ca="1">(TRUNC(PRODUCT($F$12:$F530),16))</f>
        <v>1.27879419127285</v>
      </c>
      <c r="H531" s="14">
        <f t="shared" ca="1" si="207"/>
        <v>1.26282801544274</v>
      </c>
      <c r="I531" s="14">
        <f t="shared" ca="1" si="208"/>
        <v>1.0126431899999999</v>
      </c>
      <c r="J531" s="13">
        <f t="shared" si="203"/>
        <v>2.5000000000000001E-2</v>
      </c>
      <c r="K531" s="29">
        <f t="shared" si="209"/>
        <v>45824</v>
      </c>
      <c r="L531" s="2">
        <f t="shared" si="210"/>
        <v>0</v>
      </c>
      <c r="M531" s="17">
        <f t="shared" si="211"/>
        <v>0</v>
      </c>
      <c r="N531" s="12">
        <f t="shared" si="212"/>
        <v>1</v>
      </c>
      <c r="O531" s="12">
        <f t="shared" ca="1" si="213"/>
        <v>1.0126431899999999</v>
      </c>
      <c r="P531" s="17">
        <f t="shared" si="214"/>
        <v>0</v>
      </c>
      <c r="Q531" s="14">
        <f t="shared" ca="1" si="199"/>
        <v>12.64318999</v>
      </c>
      <c r="R531" s="20">
        <f t="shared" si="200"/>
        <v>0</v>
      </c>
      <c r="S531" s="14">
        <f t="shared" si="215"/>
        <v>0</v>
      </c>
      <c r="T531" s="4">
        <f t="shared" si="216"/>
        <v>0</v>
      </c>
      <c r="U531" s="29">
        <f t="shared" si="217"/>
        <v>0</v>
      </c>
      <c r="V531" s="3"/>
      <c r="W531" s="3"/>
      <c r="X531" s="140">
        <f>[2]Plan1!$A601</f>
        <v>54382</v>
      </c>
      <c r="Y531" s="132" t="str">
        <f>[2]Plan1!$C601</f>
        <v>Dia Nacional de Zumbi e da Consciência Negra</v>
      </c>
      <c r="Z531" s="12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1"/>
        <v>45492</v>
      </c>
      <c r="B532" s="116">
        <f t="shared" ca="1" si="204"/>
        <v>1013.04086</v>
      </c>
      <c r="C532" s="14">
        <f t="shared" si="205"/>
        <v>1000</v>
      </c>
      <c r="D532" s="95">
        <f t="shared" si="202"/>
        <v>45488</v>
      </c>
      <c r="E532" s="93">
        <f ca="1">IF(D532&lt;$B$1,VLOOKUP(D532,[1]DI!$A$4:$B$15000,2,FALSE),0)</f>
        <v>0.104</v>
      </c>
      <c r="F532" s="14">
        <f t="shared" ca="1" si="206"/>
        <v>1.0003926999999999</v>
      </c>
      <c r="G532" s="14">
        <f ca="1">(TRUNC(PRODUCT($F$12:$F531),16))</f>
        <v>1.27929637375177</v>
      </c>
      <c r="H532" s="14">
        <f t="shared" ca="1" si="207"/>
        <v>1.26282801544274</v>
      </c>
      <c r="I532" s="14">
        <f t="shared" ca="1" si="208"/>
        <v>1.01304086</v>
      </c>
      <c r="J532" s="13">
        <f t="shared" si="203"/>
        <v>2.5000000000000001E-2</v>
      </c>
      <c r="K532" s="29">
        <f t="shared" si="209"/>
        <v>45824</v>
      </c>
      <c r="L532" s="2">
        <f t="shared" si="210"/>
        <v>0</v>
      </c>
      <c r="M532" s="17">
        <f t="shared" si="211"/>
        <v>0</v>
      </c>
      <c r="N532" s="12">
        <f t="shared" si="212"/>
        <v>1</v>
      </c>
      <c r="O532" s="12">
        <f t="shared" ca="1" si="213"/>
        <v>1.01304086</v>
      </c>
      <c r="P532" s="17">
        <f t="shared" si="214"/>
        <v>0</v>
      </c>
      <c r="Q532" s="14">
        <f t="shared" ca="1" si="199"/>
        <v>13.04086</v>
      </c>
      <c r="R532" s="20">
        <f t="shared" si="200"/>
        <v>0</v>
      </c>
      <c r="S532" s="14">
        <f t="shared" si="215"/>
        <v>0</v>
      </c>
      <c r="T532" s="4">
        <f t="shared" si="216"/>
        <v>0</v>
      </c>
      <c r="U532" s="29">
        <f t="shared" si="217"/>
        <v>0</v>
      </c>
      <c r="V532" s="3"/>
      <c r="W532" s="3"/>
      <c r="X532" s="140">
        <f>[2]Plan1!$A602</f>
        <v>54417</v>
      </c>
      <c r="Y532" s="132" t="str">
        <f>[2]Plan1!$C602</f>
        <v>Natal</v>
      </c>
      <c r="Z532" s="12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1"/>
        <v>45495</v>
      </c>
      <c r="B533" s="116">
        <f t="shared" ca="1" si="204"/>
        <v>1013.43867999</v>
      </c>
      <c r="C533" s="14">
        <f t="shared" si="205"/>
        <v>1000</v>
      </c>
      <c r="D533" s="95">
        <f t="shared" si="202"/>
        <v>45489</v>
      </c>
      <c r="E533" s="93">
        <f ca="1">IF(D533&lt;$B$1,VLOOKUP(D533,[1]DI!$A$4:$B$15000,2,FALSE),0)</f>
        <v>0.104</v>
      </c>
      <c r="F533" s="14">
        <f t="shared" ca="1" si="206"/>
        <v>1.0003926999999999</v>
      </c>
      <c r="G533" s="14">
        <f ca="1">(TRUNC(PRODUCT($F$12:$F532),16))</f>
        <v>1.27979875343774</v>
      </c>
      <c r="H533" s="14">
        <f t="shared" ca="1" si="207"/>
        <v>1.26282801544274</v>
      </c>
      <c r="I533" s="14">
        <f t="shared" ca="1" si="208"/>
        <v>1.0134386799999999</v>
      </c>
      <c r="J533" s="13">
        <f t="shared" si="203"/>
        <v>2.5000000000000001E-2</v>
      </c>
      <c r="K533" s="29">
        <f t="shared" si="209"/>
        <v>45824</v>
      </c>
      <c r="L533" s="2">
        <f t="shared" si="210"/>
        <v>0</v>
      </c>
      <c r="M533" s="17">
        <f t="shared" si="211"/>
        <v>0</v>
      </c>
      <c r="N533" s="12">
        <f t="shared" si="212"/>
        <v>1</v>
      </c>
      <c r="O533" s="12">
        <f t="shared" ca="1" si="213"/>
        <v>1.0134386799999999</v>
      </c>
      <c r="P533" s="17">
        <f t="shared" si="214"/>
        <v>0</v>
      </c>
      <c r="Q533" s="14">
        <f t="shared" ca="1" si="199"/>
        <v>13.438679990000001</v>
      </c>
      <c r="R533" s="20">
        <f t="shared" si="200"/>
        <v>0</v>
      </c>
      <c r="S533" s="14">
        <f t="shared" si="215"/>
        <v>0</v>
      </c>
      <c r="T533" s="4">
        <f t="shared" si="216"/>
        <v>0</v>
      </c>
      <c r="U533" s="29">
        <f t="shared" si="217"/>
        <v>0</v>
      </c>
      <c r="V533" s="3"/>
      <c r="W533" s="3"/>
      <c r="X533" s="140">
        <f>[2]Plan1!$A603</f>
        <v>54424</v>
      </c>
      <c r="Y533" s="132" t="str">
        <f>[2]Plan1!$C603</f>
        <v>Confraternização Universal</v>
      </c>
      <c r="Z533" s="12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1"/>
        <v>45496</v>
      </c>
      <c r="B534" s="116">
        <f t="shared" ca="1" si="204"/>
        <v>1013.83665</v>
      </c>
      <c r="C534" s="14">
        <f t="shared" si="205"/>
        <v>1000</v>
      </c>
      <c r="D534" s="95">
        <f t="shared" si="202"/>
        <v>45490</v>
      </c>
      <c r="E534" s="93">
        <f ca="1">IF(D534&lt;$B$1,VLOOKUP(D534,[1]DI!$A$4:$B$15000,2,FALSE),0)</f>
        <v>0.104</v>
      </c>
      <c r="F534" s="14">
        <f t="shared" ca="1" si="206"/>
        <v>1.0003926999999999</v>
      </c>
      <c r="G534" s="14">
        <f ca="1">(TRUNC(PRODUCT($F$12:$F533),16))</f>
        <v>1.28030133040821</v>
      </c>
      <c r="H534" s="14">
        <f t="shared" ca="1" si="207"/>
        <v>1.26282801544274</v>
      </c>
      <c r="I534" s="14">
        <f t="shared" ca="1" si="208"/>
        <v>1.01383665</v>
      </c>
      <c r="J534" s="13">
        <f t="shared" si="203"/>
        <v>2.5000000000000001E-2</v>
      </c>
      <c r="K534" s="29">
        <f t="shared" si="209"/>
        <v>45824</v>
      </c>
      <c r="L534" s="2">
        <f t="shared" si="210"/>
        <v>0</v>
      </c>
      <c r="M534" s="17">
        <f t="shared" si="211"/>
        <v>0</v>
      </c>
      <c r="N534" s="12">
        <f t="shared" si="212"/>
        <v>1</v>
      </c>
      <c r="O534" s="12">
        <f t="shared" ca="1" si="213"/>
        <v>1.01383665</v>
      </c>
      <c r="P534" s="17">
        <f t="shared" si="214"/>
        <v>0</v>
      </c>
      <c r="Q534" s="14">
        <f t="shared" ca="1" si="199"/>
        <v>13.836650000000001</v>
      </c>
      <c r="R534" s="20">
        <f t="shared" si="200"/>
        <v>0</v>
      </c>
      <c r="S534" s="14">
        <f t="shared" si="215"/>
        <v>0</v>
      </c>
      <c r="T534" s="4">
        <f t="shared" si="216"/>
        <v>0</v>
      </c>
      <c r="U534" s="29">
        <f t="shared" si="217"/>
        <v>0</v>
      </c>
      <c r="V534" s="3"/>
      <c r="W534" s="3"/>
      <c r="X534" s="140">
        <f>[2]Plan1!$A604</f>
        <v>54483</v>
      </c>
      <c r="Y534" s="132" t="str">
        <f>[2]Plan1!$C604</f>
        <v>Carnaval</v>
      </c>
      <c r="Z534" s="12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1"/>
        <v>45497</v>
      </c>
      <c r="B535" s="116">
        <f t="shared" ca="1" si="204"/>
        <v>1014.23478999</v>
      </c>
      <c r="C535" s="14">
        <f t="shared" si="205"/>
        <v>1000</v>
      </c>
      <c r="D535" s="95">
        <f t="shared" si="202"/>
        <v>45491</v>
      </c>
      <c r="E535" s="93">
        <f ca="1">IF(D535&lt;$B$1,VLOOKUP(D535,[1]DI!$A$4:$B$15000,2,FALSE),0)</f>
        <v>0.104</v>
      </c>
      <c r="F535" s="14">
        <f t="shared" ca="1" si="206"/>
        <v>1.0003926999999999</v>
      </c>
      <c r="G535" s="14">
        <f ca="1">(TRUNC(PRODUCT($F$12:$F534),16))</f>
        <v>1.28080410474067</v>
      </c>
      <c r="H535" s="14">
        <f t="shared" ca="1" si="207"/>
        <v>1.26282801544274</v>
      </c>
      <c r="I535" s="14">
        <f t="shared" ca="1" si="208"/>
        <v>1.0142347899999999</v>
      </c>
      <c r="J535" s="13">
        <f t="shared" si="203"/>
        <v>2.5000000000000001E-2</v>
      </c>
      <c r="K535" s="29">
        <f t="shared" si="209"/>
        <v>45824</v>
      </c>
      <c r="L535" s="2">
        <f t="shared" si="210"/>
        <v>0</v>
      </c>
      <c r="M535" s="17">
        <f t="shared" si="211"/>
        <v>0</v>
      </c>
      <c r="N535" s="12">
        <f t="shared" si="212"/>
        <v>1</v>
      </c>
      <c r="O535" s="12">
        <f t="shared" ca="1" si="213"/>
        <v>1.0142347899999999</v>
      </c>
      <c r="P535" s="17">
        <f t="shared" si="214"/>
        <v>0</v>
      </c>
      <c r="Q535" s="14">
        <f t="shared" ca="1" si="199"/>
        <v>14.234789989999999</v>
      </c>
      <c r="R535" s="20">
        <f t="shared" si="200"/>
        <v>0</v>
      </c>
      <c r="S535" s="14">
        <f t="shared" si="215"/>
        <v>0</v>
      </c>
      <c r="T535" s="4">
        <f t="shared" si="216"/>
        <v>0</v>
      </c>
      <c r="U535" s="29">
        <f t="shared" si="217"/>
        <v>0</v>
      </c>
      <c r="V535" s="3"/>
      <c r="W535" s="3"/>
      <c r="X535" s="140">
        <f>[2]Plan1!$A605</f>
        <v>54484</v>
      </c>
      <c r="Y535" s="132" t="str">
        <f>[2]Plan1!$C605</f>
        <v>Carnaval</v>
      </c>
      <c r="Z535" s="12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1"/>
        <v>45498</v>
      </c>
      <c r="B536" s="116">
        <f t="shared" ca="1" si="204"/>
        <v>1014.6330799999999</v>
      </c>
      <c r="C536" s="14">
        <f t="shared" si="205"/>
        <v>1000</v>
      </c>
      <c r="D536" s="95">
        <f t="shared" si="202"/>
        <v>45492</v>
      </c>
      <c r="E536" s="93">
        <f ca="1">IF(D536&lt;$B$1,VLOOKUP(D536,[1]DI!$A$4:$B$15000,2,FALSE),0)</f>
        <v>0.104</v>
      </c>
      <c r="F536" s="14">
        <f t="shared" ca="1" si="206"/>
        <v>1.0003926999999999</v>
      </c>
      <c r="G536" s="14">
        <f ca="1">(TRUNC(PRODUCT($F$12:$F535),16))</f>
        <v>1.2813070765126</v>
      </c>
      <c r="H536" s="14">
        <f t="shared" ca="1" si="207"/>
        <v>1.26282801544274</v>
      </c>
      <c r="I536" s="14">
        <f t="shared" ca="1" si="208"/>
        <v>1.0146330800000001</v>
      </c>
      <c r="J536" s="13">
        <f t="shared" si="203"/>
        <v>2.5000000000000001E-2</v>
      </c>
      <c r="K536" s="29">
        <f t="shared" si="209"/>
        <v>45824</v>
      </c>
      <c r="L536" s="2">
        <f t="shared" si="210"/>
        <v>0</v>
      </c>
      <c r="M536" s="17">
        <f t="shared" si="211"/>
        <v>0</v>
      </c>
      <c r="N536" s="12">
        <f t="shared" si="212"/>
        <v>1</v>
      </c>
      <c r="O536" s="12">
        <f t="shared" ca="1" si="213"/>
        <v>1.0146330800000001</v>
      </c>
      <c r="P536" s="17">
        <f t="shared" si="214"/>
        <v>0</v>
      </c>
      <c r="Q536" s="14">
        <f t="shared" ca="1" si="199"/>
        <v>14.63308</v>
      </c>
      <c r="R536" s="20">
        <f t="shared" si="200"/>
        <v>0</v>
      </c>
      <c r="S536" s="14">
        <f t="shared" si="215"/>
        <v>0</v>
      </c>
      <c r="T536" s="4">
        <f t="shared" si="216"/>
        <v>0</v>
      </c>
      <c r="U536" s="29">
        <f t="shared" si="217"/>
        <v>0</v>
      </c>
      <c r="V536" s="3"/>
      <c r="W536" s="3"/>
      <c r="X536" s="140">
        <f>[2]Plan1!$A606</f>
        <v>54529</v>
      </c>
      <c r="Y536" s="132" t="str">
        <f>[2]Plan1!$C606</f>
        <v>Paixão de Cristo</v>
      </c>
      <c r="Z536" s="12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1"/>
        <v>45499</v>
      </c>
      <c r="B537" s="116">
        <f t="shared" ca="1" si="204"/>
        <v>1015.03152</v>
      </c>
      <c r="C537" s="14">
        <f t="shared" si="205"/>
        <v>1000</v>
      </c>
      <c r="D537" s="95">
        <f t="shared" si="202"/>
        <v>45495</v>
      </c>
      <c r="E537" s="93">
        <f ca="1">IF(D537&lt;$B$1,VLOOKUP(D537,[1]DI!$A$4:$B$15000,2,FALSE),0)</f>
        <v>0.104</v>
      </c>
      <c r="F537" s="14">
        <f t="shared" ca="1" si="206"/>
        <v>1.0003926999999999</v>
      </c>
      <c r="G537" s="14">
        <f ca="1">(TRUNC(PRODUCT($F$12:$F536),16))</f>
        <v>1.2818102458015399</v>
      </c>
      <c r="H537" s="14">
        <f t="shared" ca="1" si="207"/>
        <v>1.26282801544274</v>
      </c>
      <c r="I537" s="14">
        <f t="shared" ca="1" si="208"/>
        <v>1.01503152</v>
      </c>
      <c r="J537" s="13">
        <f t="shared" si="203"/>
        <v>2.5000000000000001E-2</v>
      </c>
      <c r="K537" s="29">
        <f t="shared" si="209"/>
        <v>45824</v>
      </c>
      <c r="L537" s="2">
        <f t="shared" si="210"/>
        <v>0</v>
      </c>
      <c r="M537" s="17">
        <f t="shared" si="211"/>
        <v>0</v>
      </c>
      <c r="N537" s="12">
        <f t="shared" si="212"/>
        <v>1</v>
      </c>
      <c r="O537" s="12">
        <f t="shared" ca="1" si="213"/>
        <v>1.01503152</v>
      </c>
      <c r="P537" s="17">
        <f t="shared" si="214"/>
        <v>0</v>
      </c>
      <c r="Q537" s="14">
        <f t="shared" ca="1" si="199"/>
        <v>15.03152</v>
      </c>
      <c r="R537" s="20">
        <f t="shared" si="200"/>
        <v>0</v>
      </c>
      <c r="S537" s="14">
        <f t="shared" si="215"/>
        <v>0</v>
      </c>
      <c r="T537" s="4">
        <f t="shared" si="216"/>
        <v>0</v>
      </c>
      <c r="U537" s="29">
        <f t="shared" si="217"/>
        <v>0</v>
      </c>
      <c r="V537" s="3"/>
      <c r="W537" s="3"/>
      <c r="X537" s="140">
        <f>[2]Plan1!$A607</f>
        <v>54534</v>
      </c>
      <c r="Y537" s="132" t="str">
        <f>[2]Plan1!$C607</f>
        <v>Tiradentes</v>
      </c>
      <c r="Z537" s="12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1"/>
        <v>45502</v>
      </c>
      <c r="B538" s="116">
        <f t="shared" ca="1" si="204"/>
        <v>1015.43012999</v>
      </c>
      <c r="C538" s="14">
        <f t="shared" si="205"/>
        <v>1000</v>
      </c>
      <c r="D538" s="95">
        <f t="shared" si="202"/>
        <v>45496</v>
      </c>
      <c r="E538" s="93">
        <f ca="1">IF(D538&lt;$B$1,VLOOKUP(D538,[1]DI!$A$4:$B$15000,2,FALSE),0)</f>
        <v>0.104</v>
      </c>
      <c r="F538" s="14">
        <f t="shared" ca="1" si="206"/>
        <v>1.0003926999999999</v>
      </c>
      <c r="G538" s="14">
        <f ca="1">(TRUNC(PRODUCT($F$12:$F537),16))</f>
        <v>1.28231361268507</v>
      </c>
      <c r="H538" s="14">
        <f t="shared" ca="1" si="207"/>
        <v>1.26282801544274</v>
      </c>
      <c r="I538" s="14">
        <f t="shared" ca="1" si="208"/>
        <v>1.0154301299999999</v>
      </c>
      <c r="J538" s="13">
        <f t="shared" si="203"/>
        <v>2.5000000000000001E-2</v>
      </c>
      <c r="K538" s="29">
        <f t="shared" si="209"/>
        <v>45824</v>
      </c>
      <c r="L538" s="2">
        <f t="shared" si="210"/>
        <v>0</v>
      </c>
      <c r="M538" s="17">
        <f t="shared" si="211"/>
        <v>0</v>
      </c>
      <c r="N538" s="12">
        <f t="shared" si="212"/>
        <v>1</v>
      </c>
      <c r="O538" s="12">
        <f t="shared" ca="1" si="213"/>
        <v>1.0154301299999999</v>
      </c>
      <c r="P538" s="17">
        <f t="shared" si="214"/>
        <v>0</v>
      </c>
      <c r="Q538" s="14">
        <f t="shared" ca="1" si="199"/>
        <v>15.430129989999999</v>
      </c>
      <c r="R538" s="20">
        <f t="shared" si="200"/>
        <v>0</v>
      </c>
      <c r="S538" s="14">
        <f t="shared" si="215"/>
        <v>0</v>
      </c>
      <c r="T538" s="4">
        <f t="shared" si="216"/>
        <v>0</v>
      </c>
      <c r="U538" s="29">
        <f t="shared" si="217"/>
        <v>0</v>
      </c>
      <c r="V538" s="3"/>
      <c r="W538" s="3"/>
      <c r="X538" s="140">
        <f>[2]Plan1!$A608</f>
        <v>54544</v>
      </c>
      <c r="Y538" s="132" t="str">
        <f>[2]Plan1!$C608</f>
        <v>Dia do Trabalho</v>
      </c>
      <c r="Z538" s="12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1"/>
        <v>45503</v>
      </c>
      <c r="B539" s="116">
        <f t="shared" ca="1" si="204"/>
        <v>1015.82889</v>
      </c>
      <c r="C539" s="14">
        <f t="shared" si="205"/>
        <v>1000</v>
      </c>
      <c r="D539" s="95">
        <f t="shared" si="202"/>
        <v>45497</v>
      </c>
      <c r="E539" s="93">
        <f ca="1">IF(D539&lt;$B$1,VLOOKUP(D539,[1]DI!$A$4:$B$15000,2,FALSE),0)</f>
        <v>0.104</v>
      </c>
      <c r="F539" s="14">
        <f t="shared" ca="1" si="206"/>
        <v>1.0003926999999999</v>
      </c>
      <c r="G539" s="14">
        <f ca="1">(TRUNC(PRODUCT($F$12:$F538),16))</f>
        <v>1.2828171772407699</v>
      </c>
      <c r="H539" s="14">
        <f t="shared" ca="1" si="207"/>
        <v>1.26282801544274</v>
      </c>
      <c r="I539" s="14">
        <f t="shared" ca="1" si="208"/>
        <v>1.0158288900000001</v>
      </c>
      <c r="J539" s="13">
        <f t="shared" si="203"/>
        <v>2.5000000000000001E-2</v>
      </c>
      <c r="K539" s="29">
        <f t="shared" si="209"/>
        <v>45824</v>
      </c>
      <c r="L539" s="2">
        <f t="shared" si="210"/>
        <v>0</v>
      </c>
      <c r="M539" s="17">
        <f t="shared" si="211"/>
        <v>0</v>
      </c>
      <c r="N539" s="12">
        <f t="shared" si="212"/>
        <v>1</v>
      </c>
      <c r="O539" s="12">
        <f t="shared" ca="1" si="213"/>
        <v>1.0158288900000001</v>
      </c>
      <c r="P539" s="17">
        <f t="shared" si="214"/>
        <v>0</v>
      </c>
      <c r="Q539" s="14">
        <f t="shared" ca="1" si="199"/>
        <v>15.828889999999999</v>
      </c>
      <c r="R539" s="20">
        <f t="shared" si="200"/>
        <v>0</v>
      </c>
      <c r="S539" s="14">
        <f t="shared" si="215"/>
        <v>0</v>
      </c>
      <c r="T539" s="4">
        <f t="shared" si="216"/>
        <v>0</v>
      </c>
      <c r="U539" s="29">
        <f t="shared" si="217"/>
        <v>0</v>
      </c>
      <c r="V539" s="3"/>
      <c r="W539" s="3"/>
      <c r="X539" s="140">
        <f>[2]Plan1!$A609</f>
        <v>54591</v>
      </c>
      <c r="Y539" s="132" t="str">
        <f>[2]Plan1!$C609</f>
        <v>Corpus Christi</v>
      </c>
      <c r="Z539" s="12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1"/>
        <v>45504</v>
      </c>
      <c r="B540" s="116">
        <f t="shared" ca="1" si="204"/>
        <v>1016.2278</v>
      </c>
      <c r="C540" s="14">
        <f t="shared" si="205"/>
        <v>1000</v>
      </c>
      <c r="D540" s="95">
        <f t="shared" si="202"/>
        <v>45498</v>
      </c>
      <c r="E540" s="93">
        <f ca="1">IF(D540&lt;$B$1,VLOOKUP(D540,[1]DI!$A$4:$B$15000,2,FALSE),0)</f>
        <v>0.104</v>
      </c>
      <c r="F540" s="14">
        <f t="shared" ca="1" si="206"/>
        <v>1.0003926999999999</v>
      </c>
      <c r="G540" s="14">
        <f ca="1">(TRUNC(PRODUCT($F$12:$F539),16))</f>
        <v>1.2833209395462699</v>
      </c>
      <c r="H540" s="14">
        <f t="shared" ca="1" si="207"/>
        <v>1.26282801544274</v>
      </c>
      <c r="I540" s="14">
        <f t="shared" ca="1" si="208"/>
        <v>1.0162278</v>
      </c>
      <c r="J540" s="13">
        <f t="shared" si="203"/>
        <v>2.5000000000000001E-2</v>
      </c>
      <c r="K540" s="29">
        <f t="shared" si="209"/>
        <v>45824</v>
      </c>
      <c r="L540" s="2">
        <f t="shared" si="210"/>
        <v>0</v>
      </c>
      <c r="M540" s="17">
        <f t="shared" si="211"/>
        <v>0</v>
      </c>
      <c r="N540" s="12">
        <f t="shared" si="212"/>
        <v>1</v>
      </c>
      <c r="O540" s="12">
        <f t="shared" ca="1" si="213"/>
        <v>1.0162278</v>
      </c>
      <c r="P540" s="17">
        <f t="shared" si="214"/>
        <v>0</v>
      </c>
      <c r="Q540" s="14">
        <f t="shared" ca="1" si="199"/>
        <v>16.227799999999998</v>
      </c>
      <c r="R540" s="20">
        <f t="shared" si="200"/>
        <v>0</v>
      </c>
      <c r="S540" s="14">
        <f t="shared" si="215"/>
        <v>0</v>
      </c>
      <c r="T540" s="4">
        <f t="shared" si="216"/>
        <v>0</v>
      </c>
      <c r="U540" s="29">
        <f t="shared" si="217"/>
        <v>0</v>
      </c>
      <c r="V540" s="3"/>
      <c r="W540" s="3"/>
      <c r="X540" s="140">
        <f>[2]Plan1!$A610</f>
        <v>54673</v>
      </c>
      <c r="Y540" s="132" t="str">
        <f>[2]Plan1!$C610</f>
        <v>Independência do Brasil</v>
      </c>
      <c r="Z540" s="12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1"/>
        <v>45505</v>
      </c>
      <c r="B541" s="116">
        <f t="shared" ca="1" si="204"/>
        <v>1016.62688</v>
      </c>
      <c r="C541" s="14">
        <f t="shared" si="205"/>
        <v>1000</v>
      </c>
      <c r="D541" s="95">
        <f t="shared" si="202"/>
        <v>45499</v>
      </c>
      <c r="E541" s="93">
        <f ca="1">IF(D541&lt;$B$1,VLOOKUP(D541,[1]DI!$A$4:$B$15000,2,FALSE),0)</f>
        <v>0.104</v>
      </c>
      <c r="F541" s="14">
        <f t="shared" ca="1" si="206"/>
        <v>1.0003926999999999</v>
      </c>
      <c r="G541" s="14">
        <f ca="1">(TRUNC(PRODUCT($F$12:$F540),16))</f>
        <v>1.2838248996792301</v>
      </c>
      <c r="H541" s="14">
        <f t="shared" ca="1" si="207"/>
        <v>1.26282801544274</v>
      </c>
      <c r="I541" s="14">
        <f t="shared" ca="1" si="208"/>
        <v>1.01662688</v>
      </c>
      <c r="J541" s="13">
        <f t="shared" si="203"/>
        <v>2.5000000000000001E-2</v>
      </c>
      <c r="K541" s="29">
        <f t="shared" si="209"/>
        <v>45824</v>
      </c>
      <c r="L541" s="2">
        <f t="shared" si="210"/>
        <v>0</v>
      </c>
      <c r="M541" s="17">
        <f t="shared" si="211"/>
        <v>0</v>
      </c>
      <c r="N541" s="12">
        <f t="shared" si="212"/>
        <v>1</v>
      </c>
      <c r="O541" s="12">
        <f t="shared" ca="1" si="213"/>
        <v>1.01662688</v>
      </c>
      <c r="P541" s="17">
        <f t="shared" si="214"/>
        <v>0</v>
      </c>
      <c r="Q541" s="14">
        <f t="shared" ca="1" si="199"/>
        <v>16.62688</v>
      </c>
      <c r="R541" s="20">
        <f t="shared" si="200"/>
        <v>0</v>
      </c>
      <c r="S541" s="14">
        <f t="shared" si="215"/>
        <v>0</v>
      </c>
      <c r="T541" s="4">
        <f t="shared" si="216"/>
        <v>0</v>
      </c>
      <c r="U541" s="29">
        <f t="shared" si="217"/>
        <v>0</v>
      </c>
      <c r="V541" s="3"/>
      <c r="W541" s="3"/>
      <c r="X541" s="140">
        <f>[2]Plan1!$A611</f>
        <v>54708</v>
      </c>
      <c r="Y541" s="132" t="str">
        <f>[2]Plan1!$C611</f>
        <v>Nossa Sr.a Aparecida - Padroeira do Brasil</v>
      </c>
      <c r="Z541" s="12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15">
        <f t="shared" si="201"/>
        <v>45506</v>
      </c>
      <c r="B542" s="116">
        <f t="shared" ca="1" si="204"/>
        <v>1017.0261</v>
      </c>
      <c r="C542" s="14">
        <f t="shared" si="205"/>
        <v>1000</v>
      </c>
      <c r="D542" s="95">
        <f t="shared" si="202"/>
        <v>45502</v>
      </c>
      <c r="E542" s="93">
        <f ca="1">IF(D542&lt;$B$1,VLOOKUP(D542,[1]DI!$A$4:$B$15000,2,FALSE),0)</f>
        <v>0.104</v>
      </c>
      <c r="F542" s="14">
        <f t="shared" ca="1" si="206"/>
        <v>1.0003926999999999</v>
      </c>
      <c r="G542" s="14">
        <f ca="1">(TRUNC(PRODUCT($F$12:$F541),16))</f>
        <v>1.2843290577173401</v>
      </c>
      <c r="H542" s="14">
        <f t="shared" ca="1" si="207"/>
        <v>1.26282801544274</v>
      </c>
      <c r="I542" s="14">
        <f t="shared" ca="1" si="208"/>
        <v>1.0170261</v>
      </c>
      <c r="J542" s="13">
        <f t="shared" si="203"/>
        <v>2.5000000000000001E-2</v>
      </c>
      <c r="K542" s="29">
        <f t="shared" si="209"/>
        <v>45824</v>
      </c>
      <c r="L542" s="2">
        <f t="shared" si="210"/>
        <v>0</v>
      </c>
      <c r="M542" s="17">
        <f t="shared" si="211"/>
        <v>0</v>
      </c>
      <c r="N542" s="12">
        <f t="shared" si="212"/>
        <v>1</v>
      </c>
      <c r="O542" s="12">
        <f t="shared" ca="1" si="213"/>
        <v>1.0170261</v>
      </c>
      <c r="P542" s="17">
        <f t="shared" si="214"/>
        <v>0</v>
      </c>
      <c r="Q542" s="14">
        <f t="shared" ca="1" si="199"/>
        <v>17.0261</v>
      </c>
      <c r="R542" s="20">
        <f t="shared" si="200"/>
        <v>0</v>
      </c>
      <c r="S542" s="14">
        <f t="shared" si="215"/>
        <v>0</v>
      </c>
      <c r="T542" s="4">
        <f t="shared" si="216"/>
        <v>0</v>
      </c>
      <c r="U542" s="29">
        <f t="shared" si="217"/>
        <v>0</v>
      </c>
      <c r="V542" s="3"/>
      <c r="W542" s="3"/>
      <c r="X542" s="140">
        <f>[2]Plan1!$A612</f>
        <v>54729</v>
      </c>
      <c r="Y542" s="132" t="str">
        <f>[2]Plan1!$C612</f>
        <v>Finados</v>
      </c>
      <c r="Z542" s="12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15">
        <f t="shared" si="201"/>
        <v>45509</v>
      </c>
      <c r="B543" s="116">
        <f t="shared" ca="1" si="204"/>
        <v>1017.42548999</v>
      </c>
      <c r="C543" s="14">
        <f t="shared" si="205"/>
        <v>1000</v>
      </c>
      <c r="D543" s="95">
        <f t="shared" si="202"/>
        <v>45503</v>
      </c>
      <c r="E543" s="93">
        <f ca="1">IF(D543&lt;$B$1,VLOOKUP(D543,[1]DI!$A$4:$B$15000,2,FALSE),0)</f>
        <v>0.104</v>
      </c>
      <c r="F543" s="14">
        <f t="shared" ca="1" si="206"/>
        <v>1.0003926999999999</v>
      </c>
      <c r="G543" s="14">
        <f ca="1">(TRUNC(PRODUCT($F$12:$F542),16))</f>
        <v>1.2848334137383</v>
      </c>
      <c r="H543" s="14">
        <f t="shared" ca="1" si="207"/>
        <v>1.26282801544274</v>
      </c>
      <c r="I543" s="14">
        <f t="shared" ca="1" si="208"/>
        <v>1.0174254899999999</v>
      </c>
      <c r="J543" s="13">
        <f t="shared" si="203"/>
        <v>2.5000000000000001E-2</v>
      </c>
      <c r="K543" s="29">
        <f t="shared" si="209"/>
        <v>45824</v>
      </c>
      <c r="L543" s="2">
        <f t="shared" si="210"/>
        <v>0</v>
      </c>
      <c r="M543" s="17">
        <f t="shared" si="211"/>
        <v>0</v>
      </c>
      <c r="N543" s="12">
        <f t="shared" si="212"/>
        <v>1</v>
      </c>
      <c r="O543" s="12">
        <f t="shared" ca="1" si="213"/>
        <v>1.0174254899999999</v>
      </c>
      <c r="P543" s="17">
        <f t="shared" si="214"/>
        <v>0</v>
      </c>
      <c r="Q543" s="14">
        <f t="shared" ca="1" si="199"/>
        <v>17.425489989999999</v>
      </c>
      <c r="R543" s="20">
        <f t="shared" si="200"/>
        <v>0</v>
      </c>
      <c r="S543" s="14">
        <f t="shared" si="215"/>
        <v>0</v>
      </c>
      <c r="T543" s="4">
        <f t="shared" si="216"/>
        <v>0</v>
      </c>
      <c r="U543" s="29">
        <f t="shared" si="217"/>
        <v>0</v>
      </c>
      <c r="V543" s="3"/>
      <c r="W543" s="3"/>
      <c r="X543" s="140">
        <f>[2]Plan1!$A613</f>
        <v>54742</v>
      </c>
      <c r="Y543" s="132" t="str">
        <f>[2]Plan1!$C613</f>
        <v>Proclamação da República</v>
      </c>
      <c r="Z543" s="12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15">
        <f t="shared" si="201"/>
        <v>45510</v>
      </c>
      <c r="B544" s="116">
        <f t="shared" ca="1" si="204"/>
        <v>1017.82503</v>
      </c>
      <c r="C544" s="14">
        <f t="shared" si="205"/>
        <v>1000</v>
      </c>
      <c r="D544" s="95">
        <f t="shared" si="202"/>
        <v>45504</v>
      </c>
      <c r="E544" s="93">
        <f ca="1">IF(D544&lt;$B$1,VLOOKUP(D544,[1]DI!$A$4:$B$15000,2,FALSE),0)</f>
        <v>0.104</v>
      </c>
      <c r="F544" s="14">
        <f t="shared" ca="1" si="206"/>
        <v>1.0003926999999999</v>
      </c>
      <c r="G544" s="14">
        <f ca="1">(TRUNC(PRODUCT($F$12:$F543),16))</f>
        <v>1.28533796781988</v>
      </c>
      <c r="H544" s="14">
        <f t="shared" ca="1" si="207"/>
        <v>1.26282801544274</v>
      </c>
      <c r="I544" s="14">
        <f t="shared" ca="1" si="208"/>
        <v>1.01782503</v>
      </c>
      <c r="J544" s="13">
        <f t="shared" si="203"/>
        <v>2.5000000000000001E-2</v>
      </c>
      <c r="K544" s="29">
        <f t="shared" si="209"/>
        <v>45824</v>
      </c>
      <c r="L544" s="2">
        <f t="shared" si="210"/>
        <v>0</v>
      </c>
      <c r="M544" s="17">
        <f t="shared" si="211"/>
        <v>0</v>
      </c>
      <c r="N544" s="12">
        <f t="shared" si="212"/>
        <v>1</v>
      </c>
      <c r="O544" s="12">
        <f t="shared" ca="1" si="213"/>
        <v>1.01782503</v>
      </c>
      <c r="P544" s="17">
        <f t="shared" si="214"/>
        <v>0</v>
      </c>
      <c r="Q544" s="14">
        <f t="shared" ca="1" si="199"/>
        <v>17.825030000000002</v>
      </c>
      <c r="R544" s="20">
        <f t="shared" si="200"/>
        <v>0</v>
      </c>
      <c r="S544" s="14">
        <f t="shared" si="215"/>
        <v>0</v>
      </c>
      <c r="T544" s="4">
        <f t="shared" si="216"/>
        <v>0</v>
      </c>
      <c r="U544" s="29">
        <f t="shared" si="217"/>
        <v>0</v>
      </c>
      <c r="V544" s="3"/>
      <c r="W544" s="3"/>
      <c r="X544" s="140">
        <f>[2]Plan1!$A614</f>
        <v>54747</v>
      </c>
      <c r="Y544" s="132" t="str">
        <f>[2]Plan1!$C614</f>
        <v>Dia Nacional de Zumbi e da Consciência Negra</v>
      </c>
      <c r="Z544" s="12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15">
        <f t="shared" si="201"/>
        <v>45511</v>
      </c>
      <c r="B545" s="116">
        <f t="shared" ca="1" si="204"/>
        <v>1018.22473</v>
      </c>
      <c r="C545" s="14">
        <f t="shared" si="205"/>
        <v>1000</v>
      </c>
      <c r="D545" s="95">
        <f t="shared" si="202"/>
        <v>45505</v>
      </c>
      <c r="E545" s="93">
        <f ca="1">IF(D545&lt;$B$1,VLOOKUP(D545,[1]DI!$A$4:$B$15000,2,FALSE),0)</f>
        <v>0.104</v>
      </c>
      <c r="F545" s="14">
        <f t="shared" ca="1" si="206"/>
        <v>1.0003926999999999</v>
      </c>
      <c r="G545" s="14">
        <f ca="1">(TRUNC(PRODUCT($F$12:$F544),16))</f>
        <v>1.2858427200398399</v>
      </c>
      <c r="H545" s="14">
        <f t="shared" ca="1" si="207"/>
        <v>1.26282801544274</v>
      </c>
      <c r="I545" s="14">
        <f t="shared" ca="1" si="208"/>
        <v>1.01822473</v>
      </c>
      <c r="J545" s="13">
        <f t="shared" si="203"/>
        <v>2.5000000000000001E-2</v>
      </c>
      <c r="K545" s="29">
        <f t="shared" si="209"/>
        <v>45824</v>
      </c>
      <c r="L545" s="2">
        <f t="shared" si="210"/>
        <v>0</v>
      </c>
      <c r="M545" s="17">
        <f t="shared" si="211"/>
        <v>0</v>
      </c>
      <c r="N545" s="12">
        <f t="shared" si="212"/>
        <v>1</v>
      </c>
      <c r="O545" s="12">
        <f t="shared" ca="1" si="213"/>
        <v>1.01822473</v>
      </c>
      <c r="P545" s="17">
        <f t="shared" si="214"/>
        <v>0</v>
      </c>
      <c r="Q545" s="14">
        <f t="shared" ca="1" si="199"/>
        <v>18.224730000000001</v>
      </c>
      <c r="R545" s="20">
        <f t="shared" si="200"/>
        <v>0</v>
      </c>
      <c r="S545" s="14">
        <f t="shared" si="215"/>
        <v>0</v>
      </c>
      <c r="T545" s="4">
        <f t="shared" si="216"/>
        <v>0</v>
      </c>
      <c r="U545" s="29">
        <f t="shared" si="217"/>
        <v>0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15">
        <f t="shared" si="201"/>
        <v>45512</v>
      </c>
      <c r="B546" s="116">
        <f t="shared" ca="1" si="204"/>
        <v>1018.62458999</v>
      </c>
      <c r="C546" s="14">
        <f t="shared" si="205"/>
        <v>1000</v>
      </c>
      <c r="D546" s="95">
        <f t="shared" si="202"/>
        <v>45506</v>
      </c>
      <c r="E546" s="93">
        <f ca="1">IF(D546&lt;$B$1,VLOOKUP(D546,[1]DI!$A$4:$B$15000,2,FALSE),0)</f>
        <v>0.104</v>
      </c>
      <c r="F546" s="14">
        <f t="shared" ca="1" si="206"/>
        <v>1.0003926999999999</v>
      </c>
      <c r="G546" s="14">
        <f ca="1">(TRUNC(PRODUCT($F$12:$F545),16))</f>
        <v>1.286347670476</v>
      </c>
      <c r="H546" s="14">
        <f t="shared" ca="1" si="207"/>
        <v>1.26282801544274</v>
      </c>
      <c r="I546" s="14">
        <f t="shared" ca="1" si="208"/>
        <v>1.0186245899999999</v>
      </c>
      <c r="J546" s="13">
        <f t="shared" si="203"/>
        <v>2.5000000000000001E-2</v>
      </c>
      <c r="K546" s="29">
        <f t="shared" si="209"/>
        <v>45824</v>
      </c>
      <c r="L546" s="2">
        <f t="shared" si="210"/>
        <v>0</v>
      </c>
      <c r="M546" s="17">
        <f t="shared" si="211"/>
        <v>0</v>
      </c>
      <c r="N546" s="12">
        <f t="shared" si="212"/>
        <v>1</v>
      </c>
      <c r="O546" s="12">
        <f t="shared" ca="1" si="213"/>
        <v>1.0186245899999999</v>
      </c>
      <c r="P546" s="17">
        <f t="shared" si="214"/>
        <v>0</v>
      </c>
      <c r="Q546" s="14">
        <f t="shared" ca="1" si="199"/>
        <v>18.62458999</v>
      </c>
      <c r="R546" s="20">
        <f t="shared" si="200"/>
        <v>0</v>
      </c>
      <c r="S546" s="14">
        <f t="shared" si="215"/>
        <v>0</v>
      </c>
      <c r="T546" s="4">
        <f t="shared" si="216"/>
        <v>0</v>
      </c>
      <c r="U546" s="29">
        <f t="shared" si="217"/>
        <v>0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15">
        <f t="shared" si="201"/>
        <v>45513</v>
      </c>
      <c r="B547" s="116">
        <f t="shared" ca="1" si="204"/>
        <v>1019.0246</v>
      </c>
      <c r="C547" s="14">
        <f t="shared" si="205"/>
        <v>1000</v>
      </c>
      <c r="D547" s="95">
        <f t="shared" si="202"/>
        <v>45509</v>
      </c>
      <c r="E547" s="93">
        <f ca="1">IF(D547&lt;$B$1,VLOOKUP(D547,[1]DI!$A$4:$B$15000,2,FALSE),0)</f>
        <v>0.104</v>
      </c>
      <c r="F547" s="14">
        <f t="shared" ca="1" si="206"/>
        <v>1.0003926999999999</v>
      </c>
      <c r="G547" s="14">
        <f ca="1">(TRUNC(PRODUCT($F$12:$F546),16))</f>
        <v>1.2868528192062001</v>
      </c>
      <c r="H547" s="14">
        <f t="shared" ca="1" si="207"/>
        <v>1.26282801544274</v>
      </c>
      <c r="I547" s="14">
        <f t="shared" ca="1" si="208"/>
        <v>1.0190246000000001</v>
      </c>
      <c r="J547" s="13">
        <f t="shared" si="203"/>
        <v>2.5000000000000001E-2</v>
      </c>
      <c r="K547" s="29">
        <f t="shared" si="209"/>
        <v>45824</v>
      </c>
      <c r="L547" s="2">
        <f t="shared" si="210"/>
        <v>0</v>
      </c>
      <c r="M547" s="17">
        <f t="shared" si="211"/>
        <v>0</v>
      </c>
      <c r="N547" s="12">
        <f t="shared" si="212"/>
        <v>1</v>
      </c>
      <c r="O547" s="12">
        <f t="shared" ca="1" si="213"/>
        <v>1.0190246000000001</v>
      </c>
      <c r="P547" s="17">
        <f t="shared" si="214"/>
        <v>0</v>
      </c>
      <c r="Q547" s="14">
        <f t="shared" ca="1" si="199"/>
        <v>19.0246</v>
      </c>
      <c r="R547" s="20">
        <f t="shared" si="200"/>
        <v>0</v>
      </c>
      <c r="S547" s="14">
        <f t="shared" si="215"/>
        <v>0</v>
      </c>
      <c r="T547" s="4">
        <f t="shared" si="216"/>
        <v>0</v>
      </c>
      <c r="U547" s="29">
        <f t="shared" si="217"/>
        <v>0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15">
        <f t="shared" si="201"/>
        <v>45516</v>
      </c>
      <c r="B548" s="116">
        <f t="shared" ca="1" si="204"/>
        <v>1019.4247800000001</v>
      </c>
      <c r="C548" s="14">
        <f t="shared" si="205"/>
        <v>1000</v>
      </c>
      <c r="D548" s="95">
        <f t="shared" si="202"/>
        <v>45510</v>
      </c>
      <c r="E548" s="93">
        <f ca="1">IF(D548&lt;$B$1,VLOOKUP(D548,[1]DI!$A$4:$B$15000,2,FALSE),0)</f>
        <v>0.104</v>
      </c>
      <c r="F548" s="14">
        <f t="shared" ca="1" si="206"/>
        <v>1.0003926999999999</v>
      </c>
      <c r="G548" s="14">
        <f ca="1">(TRUNC(PRODUCT($F$12:$F547),16))</f>
        <v>1.2873581663083</v>
      </c>
      <c r="H548" s="14">
        <f t="shared" ca="1" si="207"/>
        <v>1.26282801544274</v>
      </c>
      <c r="I548" s="14">
        <f t="shared" ca="1" si="208"/>
        <v>1.01942478</v>
      </c>
      <c r="J548" s="13">
        <f t="shared" si="203"/>
        <v>2.5000000000000001E-2</v>
      </c>
      <c r="K548" s="29">
        <f t="shared" si="209"/>
        <v>45824</v>
      </c>
      <c r="L548" s="2">
        <f t="shared" si="210"/>
        <v>0</v>
      </c>
      <c r="M548" s="17">
        <f t="shared" si="211"/>
        <v>0</v>
      </c>
      <c r="N548" s="12">
        <f t="shared" si="212"/>
        <v>1</v>
      </c>
      <c r="O548" s="12">
        <f t="shared" ca="1" si="213"/>
        <v>1.01942478</v>
      </c>
      <c r="P548" s="17">
        <f t="shared" si="214"/>
        <v>0</v>
      </c>
      <c r="Q548" s="14">
        <f t="shared" ca="1" si="199"/>
        <v>19.424779999999998</v>
      </c>
      <c r="R548" s="20">
        <f t="shared" si="200"/>
        <v>0</v>
      </c>
      <c r="S548" s="14">
        <f t="shared" si="215"/>
        <v>0</v>
      </c>
      <c r="T548" s="4">
        <f t="shared" si="216"/>
        <v>0</v>
      </c>
      <c r="U548" s="29">
        <f t="shared" si="217"/>
        <v>0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15">
        <f t="shared" si="201"/>
        <v>45517</v>
      </c>
      <c r="B549" s="116">
        <f t="shared" ca="1" si="204"/>
        <v>1019.8251</v>
      </c>
      <c r="C549" s="14">
        <f t="shared" si="205"/>
        <v>1000</v>
      </c>
      <c r="D549" s="95">
        <f t="shared" si="202"/>
        <v>45511</v>
      </c>
      <c r="E549" s="93">
        <f ca="1">IF(D549&lt;$B$1,VLOOKUP(D549,[1]DI!$A$4:$B$15000,2,FALSE),0)</f>
        <v>0.104</v>
      </c>
      <c r="F549" s="14">
        <f t="shared" ca="1" si="206"/>
        <v>1.0003926999999999</v>
      </c>
      <c r="G549" s="14">
        <f ca="1">(TRUNC(PRODUCT($F$12:$F548),16))</f>
        <v>1.2878637118602101</v>
      </c>
      <c r="H549" s="14">
        <f t="shared" ca="1" si="207"/>
        <v>1.26282801544274</v>
      </c>
      <c r="I549" s="14">
        <f t="shared" ca="1" si="208"/>
        <v>1.0198251</v>
      </c>
      <c r="J549" s="13">
        <f t="shared" si="203"/>
        <v>2.5000000000000001E-2</v>
      </c>
      <c r="K549" s="29">
        <f t="shared" si="209"/>
        <v>45824</v>
      </c>
      <c r="L549" s="2">
        <f t="shared" si="210"/>
        <v>0</v>
      </c>
      <c r="M549" s="17">
        <f t="shared" si="211"/>
        <v>0</v>
      </c>
      <c r="N549" s="12">
        <f t="shared" si="212"/>
        <v>1</v>
      </c>
      <c r="O549" s="12">
        <f t="shared" ca="1" si="213"/>
        <v>1.0198251</v>
      </c>
      <c r="P549" s="17">
        <f t="shared" si="214"/>
        <v>0</v>
      </c>
      <c r="Q549" s="14">
        <f t="shared" ca="1" si="199"/>
        <v>19.825099999999999</v>
      </c>
      <c r="R549" s="20">
        <f t="shared" si="200"/>
        <v>0</v>
      </c>
      <c r="S549" s="14">
        <f t="shared" si="215"/>
        <v>0</v>
      </c>
      <c r="T549" s="4">
        <f t="shared" si="216"/>
        <v>0</v>
      </c>
      <c r="U549" s="29">
        <f t="shared" si="217"/>
        <v>0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15">
        <f t="shared" si="201"/>
        <v>45518</v>
      </c>
      <c r="B550" s="116">
        <f t="shared" ca="1" si="204"/>
        <v>1020.22558999</v>
      </c>
      <c r="C550" s="14">
        <f t="shared" si="205"/>
        <v>1000</v>
      </c>
      <c r="D550" s="95">
        <f t="shared" si="202"/>
        <v>45512</v>
      </c>
      <c r="E550" s="93">
        <f ca="1">IF(D550&lt;$B$1,VLOOKUP(D550,[1]DI!$A$4:$B$15000,2,FALSE),0)</f>
        <v>0.104</v>
      </c>
      <c r="F550" s="14">
        <f t="shared" ca="1" si="206"/>
        <v>1.0003926999999999</v>
      </c>
      <c r="G550" s="14">
        <f ca="1">(TRUNC(PRODUCT($F$12:$F549),16))</f>
        <v>1.28836945593985</v>
      </c>
      <c r="H550" s="14">
        <f t="shared" ca="1" si="207"/>
        <v>1.26282801544274</v>
      </c>
      <c r="I550" s="14">
        <f t="shared" ca="1" si="208"/>
        <v>1.0202255899999999</v>
      </c>
      <c r="J550" s="13">
        <f t="shared" si="203"/>
        <v>2.5000000000000001E-2</v>
      </c>
      <c r="K550" s="29">
        <f t="shared" si="209"/>
        <v>45824</v>
      </c>
      <c r="L550" s="2">
        <f t="shared" si="210"/>
        <v>0</v>
      </c>
      <c r="M550" s="17">
        <f t="shared" si="211"/>
        <v>0</v>
      </c>
      <c r="N550" s="12">
        <f t="shared" si="212"/>
        <v>1</v>
      </c>
      <c r="O550" s="12">
        <f t="shared" ca="1" si="213"/>
        <v>1.0202255899999999</v>
      </c>
      <c r="P550" s="17">
        <f t="shared" si="214"/>
        <v>0</v>
      </c>
      <c r="Q550" s="14">
        <f t="shared" ca="1" si="199"/>
        <v>20.22558999</v>
      </c>
      <c r="R550" s="20">
        <f t="shared" si="200"/>
        <v>0</v>
      </c>
      <c r="S550" s="14">
        <f t="shared" si="215"/>
        <v>0</v>
      </c>
      <c r="T550" s="4">
        <f t="shared" si="216"/>
        <v>0</v>
      </c>
      <c r="U550" s="29">
        <f t="shared" si="217"/>
        <v>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15">
        <f t="shared" si="201"/>
        <v>45519</v>
      </c>
      <c r="B551" s="116">
        <f t="shared" ca="1" si="204"/>
        <v>1020.62623</v>
      </c>
      <c r="C551" s="14">
        <f t="shared" si="205"/>
        <v>1000</v>
      </c>
      <c r="D551" s="95">
        <f t="shared" si="202"/>
        <v>45513</v>
      </c>
      <c r="E551" s="93">
        <f ca="1">IF(D551&lt;$B$1,VLOOKUP(D551,[1]DI!$A$4:$B$15000,2,FALSE),0)</f>
        <v>0.104</v>
      </c>
      <c r="F551" s="14">
        <f t="shared" ca="1" si="206"/>
        <v>1.0003926999999999</v>
      </c>
      <c r="G551" s="14">
        <f ca="1">(TRUNC(PRODUCT($F$12:$F550),16))</f>
        <v>1.2888753986252</v>
      </c>
      <c r="H551" s="14">
        <f t="shared" ca="1" si="207"/>
        <v>1.26282801544274</v>
      </c>
      <c r="I551" s="14">
        <f t="shared" ca="1" si="208"/>
        <v>1.02062623</v>
      </c>
      <c r="J551" s="13">
        <f t="shared" si="203"/>
        <v>2.5000000000000001E-2</v>
      </c>
      <c r="K551" s="29">
        <f t="shared" si="209"/>
        <v>45824</v>
      </c>
      <c r="L551" s="2">
        <f t="shared" si="210"/>
        <v>0</v>
      </c>
      <c r="M551" s="17">
        <f t="shared" si="211"/>
        <v>0</v>
      </c>
      <c r="N551" s="12">
        <f t="shared" si="212"/>
        <v>1</v>
      </c>
      <c r="O551" s="12">
        <f t="shared" ca="1" si="213"/>
        <v>1.02062623</v>
      </c>
      <c r="P551" s="17">
        <f t="shared" si="214"/>
        <v>0</v>
      </c>
      <c r="Q551" s="14">
        <f t="shared" ca="1" si="199"/>
        <v>20.62623</v>
      </c>
      <c r="R551" s="20">
        <f t="shared" si="200"/>
        <v>0</v>
      </c>
      <c r="S551" s="14">
        <f t="shared" si="215"/>
        <v>0</v>
      </c>
      <c r="T551" s="4">
        <f t="shared" si="216"/>
        <v>0</v>
      </c>
      <c r="U551" s="29">
        <f t="shared" si="217"/>
        <v>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15">
        <f t="shared" si="201"/>
        <v>45520</v>
      </c>
      <c r="B552" s="116">
        <f t="shared" ca="1" si="204"/>
        <v>1021.02702999</v>
      </c>
      <c r="C552" s="14">
        <f t="shared" si="205"/>
        <v>1000</v>
      </c>
      <c r="D552" s="95">
        <f t="shared" si="202"/>
        <v>45516</v>
      </c>
      <c r="E552" s="93">
        <f ca="1">IF(D552&lt;$B$1,VLOOKUP(D552,[1]DI!$A$4:$B$15000,2,FALSE),0)</f>
        <v>0.104</v>
      </c>
      <c r="F552" s="14">
        <f t="shared" ca="1" si="206"/>
        <v>1.0003926999999999</v>
      </c>
      <c r="G552" s="14">
        <f ca="1">(TRUNC(PRODUCT($F$12:$F551),16))</f>
        <v>1.2893815399942401</v>
      </c>
      <c r="H552" s="14">
        <f t="shared" ca="1" si="207"/>
        <v>1.26282801544274</v>
      </c>
      <c r="I552" s="14">
        <f t="shared" ca="1" si="208"/>
        <v>1.0210270299999999</v>
      </c>
      <c r="J552" s="13">
        <f t="shared" si="203"/>
        <v>2.5000000000000001E-2</v>
      </c>
      <c r="K552" s="29">
        <f t="shared" si="209"/>
        <v>45824</v>
      </c>
      <c r="L552" s="2">
        <f t="shared" si="210"/>
        <v>0</v>
      </c>
      <c r="M552" s="17">
        <f t="shared" si="211"/>
        <v>0</v>
      </c>
      <c r="N552" s="12">
        <f t="shared" si="212"/>
        <v>1</v>
      </c>
      <c r="O552" s="12">
        <f t="shared" ca="1" si="213"/>
        <v>1.0210270299999999</v>
      </c>
      <c r="P552" s="17">
        <f t="shared" si="214"/>
        <v>0</v>
      </c>
      <c r="Q552" s="14">
        <f t="shared" ca="1" si="199"/>
        <v>21.027029989999999</v>
      </c>
      <c r="R552" s="20">
        <f t="shared" si="200"/>
        <v>0</v>
      </c>
      <c r="S552" s="14">
        <f t="shared" si="215"/>
        <v>0</v>
      </c>
      <c r="T552" s="4">
        <f t="shared" si="216"/>
        <v>0</v>
      </c>
      <c r="U552" s="29">
        <f t="shared" si="217"/>
        <v>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15">
        <f t="shared" si="201"/>
        <v>45523</v>
      </c>
      <c r="B553" s="116">
        <f t="shared" ca="1" si="204"/>
        <v>1021.42799</v>
      </c>
      <c r="C553" s="14">
        <f t="shared" si="205"/>
        <v>1000</v>
      </c>
      <c r="D553" s="95">
        <f t="shared" si="202"/>
        <v>45517</v>
      </c>
      <c r="E553" s="93">
        <f ca="1">IF(D553&lt;$B$1,VLOOKUP(D553,[1]DI!$A$4:$B$15000,2,FALSE),0)</f>
        <v>0.104</v>
      </c>
      <c r="F553" s="14">
        <f t="shared" ca="1" si="206"/>
        <v>1.0003926999999999</v>
      </c>
      <c r="G553" s="14">
        <f ca="1">(TRUNC(PRODUCT($F$12:$F552),16))</f>
        <v>1.289887880125</v>
      </c>
      <c r="H553" s="14">
        <f t="shared" ca="1" si="207"/>
        <v>1.26282801544274</v>
      </c>
      <c r="I553" s="14">
        <f t="shared" ca="1" si="208"/>
        <v>1.0214279900000001</v>
      </c>
      <c r="J553" s="13">
        <f t="shared" si="203"/>
        <v>2.5000000000000001E-2</v>
      </c>
      <c r="K553" s="29">
        <f t="shared" si="209"/>
        <v>45824</v>
      </c>
      <c r="L553" s="2">
        <f t="shared" si="210"/>
        <v>0</v>
      </c>
      <c r="M553" s="17">
        <f t="shared" si="211"/>
        <v>0</v>
      </c>
      <c r="N553" s="12">
        <f t="shared" si="212"/>
        <v>1</v>
      </c>
      <c r="O553" s="12">
        <f t="shared" ca="1" si="213"/>
        <v>1.0214279900000001</v>
      </c>
      <c r="P553" s="17">
        <f t="shared" si="214"/>
        <v>0</v>
      </c>
      <c r="Q553" s="14">
        <f t="shared" ca="1" si="199"/>
        <v>21.427990000000001</v>
      </c>
      <c r="R553" s="20">
        <f t="shared" si="200"/>
        <v>0</v>
      </c>
      <c r="S553" s="14">
        <f t="shared" si="215"/>
        <v>0</v>
      </c>
      <c r="T553" s="4">
        <f t="shared" si="216"/>
        <v>0</v>
      </c>
      <c r="U553" s="29">
        <f t="shared" si="217"/>
        <v>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15">
        <f t="shared" si="201"/>
        <v>45524</v>
      </c>
      <c r="B554" s="116">
        <f t="shared" ca="1" si="204"/>
        <v>1021.82909999</v>
      </c>
      <c r="C554" s="14">
        <f t="shared" si="205"/>
        <v>1000</v>
      </c>
      <c r="D554" s="95">
        <f t="shared" si="202"/>
        <v>45518</v>
      </c>
      <c r="E554" s="93">
        <f ca="1">IF(D554&lt;$B$1,VLOOKUP(D554,[1]DI!$A$4:$B$15000,2,FALSE),0)</f>
        <v>0.104</v>
      </c>
      <c r="F554" s="14">
        <f t="shared" ca="1" si="206"/>
        <v>1.0003926999999999</v>
      </c>
      <c r="G554" s="14">
        <f ca="1">(TRUNC(PRODUCT($F$12:$F553),16))</f>
        <v>1.2903944190955201</v>
      </c>
      <c r="H554" s="14">
        <f t="shared" ca="1" si="207"/>
        <v>1.26282801544274</v>
      </c>
      <c r="I554" s="14">
        <f t="shared" ca="1" si="208"/>
        <v>1.0218290999999999</v>
      </c>
      <c r="J554" s="13">
        <f t="shared" si="203"/>
        <v>2.5000000000000001E-2</v>
      </c>
      <c r="K554" s="29">
        <f t="shared" si="209"/>
        <v>45824</v>
      </c>
      <c r="L554" s="2">
        <f t="shared" si="210"/>
        <v>0</v>
      </c>
      <c r="M554" s="17">
        <f t="shared" si="211"/>
        <v>0</v>
      </c>
      <c r="N554" s="12">
        <f t="shared" si="212"/>
        <v>1</v>
      </c>
      <c r="O554" s="12">
        <f t="shared" ca="1" si="213"/>
        <v>1.0218290999999999</v>
      </c>
      <c r="P554" s="17">
        <f t="shared" si="214"/>
        <v>0</v>
      </c>
      <c r="Q554" s="14">
        <f t="shared" ca="1" si="199"/>
        <v>21.82909999</v>
      </c>
      <c r="R554" s="20">
        <f t="shared" si="200"/>
        <v>0</v>
      </c>
      <c r="S554" s="14">
        <f t="shared" si="215"/>
        <v>0</v>
      </c>
      <c r="T554" s="4">
        <f t="shared" si="216"/>
        <v>0</v>
      </c>
      <c r="U554" s="29">
        <f t="shared" si="217"/>
        <v>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1"/>
        <v>45525</v>
      </c>
      <c r="B555" s="116">
        <f t="shared" ca="1" si="204"/>
        <v>1022.23038</v>
      </c>
      <c r="C555" s="14">
        <f t="shared" si="205"/>
        <v>1000</v>
      </c>
      <c r="D555" s="95">
        <f t="shared" si="202"/>
        <v>45519</v>
      </c>
      <c r="E555" s="93">
        <f ca="1">IF(D555&lt;$B$1,VLOOKUP(D555,[1]DI!$A$4:$B$15000,2,FALSE),0)</f>
        <v>0.104</v>
      </c>
      <c r="F555" s="14">
        <f t="shared" ca="1" si="206"/>
        <v>1.0003926999999999</v>
      </c>
      <c r="G555" s="14">
        <f ca="1">(TRUNC(PRODUCT($F$12:$F554),16))</f>
        <v>1.2909011569839</v>
      </c>
      <c r="H555" s="14">
        <f t="shared" ca="1" si="207"/>
        <v>1.26282801544274</v>
      </c>
      <c r="I555" s="14">
        <f t="shared" ca="1" si="208"/>
        <v>1.0222303800000001</v>
      </c>
      <c r="J555" s="13">
        <f t="shared" si="203"/>
        <v>2.5000000000000001E-2</v>
      </c>
      <c r="K555" s="29">
        <f t="shared" si="209"/>
        <v>45824</v>
      </c>
      <c r="L555" s="2">
        <f t="shared" si="210"/>
        <v>0</v>
      </c>
      <c r="M555" s="17">
        <f t="shared" si="211"/>
        <v>0</v>
      </c>
      <c r="N555" s="12">
        <f t="shared" si="212"/>
        <v>1</v>
      </c>
      <c r="O555" s="12">
        <f t="shared" ca="1" si="213"/>
        <v>1.0222303800000001</v>
      </c>
      <c r="P555" s="17">
        <f t="shared" si="214"/>
        <v>0</v>
      </c>
      <c r="Q555" s="14">
        <f t="shared" ca="1" si="199"/>
        <v>22.23038</v>
      </c>
      <c r="R555" s="20">
        <f t="shared" si="200"/>
        <v>0</v>
      </c>
      <c r="S555" s="14">
        <f t="shared" si="215"/>
        <v>0</v>
      </c>
      <c r="T555" s="4">
        <f t="shared" si="216"/>
        <v>0</v>
      </c>
      <c r="U555" s="29">
        <f t="shared" si="217"/>
        <v>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1"/>
        <v>45526</v>
      </c>
      <c r="B556" s="116">
        <f t="shared" ca="1" si="204"/>
        <v>1022.63181</v>
      </c>
      <c r="C556" s="14">
        <f t="shared" si="205"/>
        <v>1000</v>
      </c>
      <c r="D556" s="95">
        <f t="shared" si="202"/>
        <v>45520</v>
      </c>
      <c r="E556" s="93">
        <f ca="1">IF(D556&lt;$B$1,VLOOKUP(D556,[1]DI!$A$4:$B$15000,2,FALSE),0)</f>
        <v>0.104</v>
      </c>
      <c r="F556" s="14">
        <f t="shared" ca="1" si="206"/>
        <v>1.0003926999999999</v>
      </c>
      <c r="G556" s="14">
        <f ca="1">(TRUNC(PRODUCT($F$12:$F555),16))</f>
        <v>1.29140809386825</v>
      </c>
      <c r="H556" s="14">
        <f t="shared" ca="1" si="207"/>
        <v>1.26282801544274</v>
      </c>
      <c r="I556" s="14">
        <f t="shared" ca="1" si="208"/>
        <v>1.02263181</v>
      </c>
      <c r="J556" s="13">
        <f t="shared" si="203"/>
        <v>2.5000000000000001E-2</v>
      </c>
      <c r="K556" s="29">
        <f t="shared" si="209"/>
        <v>45824</v>
      </c>
      <c r="L556" s="2">
        <f t="shared" si="210"/>
        <v>0</v>
      </c>
      <c r="M556" s="17">
        <f t="shared" si="211"/>
        <v>0</v>
      </c>
      <c r="N556" s="12">
        <f t="shared" si="212"/>
        <v>1</v>
      </c>
      <c r="O556" s="12">
        <f t="shared" ca="1" si="213"/>
        <v>1.02263181</v>
      </c>
      <c r="P556" s="17">
        <f t="shared" si="214"/>
        <v>0</v>
      </c>
      <c r="Q556" s="14">
        <f t="shared" ca="1" si="199"/>
        <v>22.631810000000002</v>
      </c>
      <c r="R556" s="20">
        <f t="shared" si="200"/>
        <v>0</v>
      </c>
      <c r="S556" s="14">
        <f t="shared" si="215"/>
        <v>0</v>
      </c>
      <c r="T556" s="4">
        <f t="shared" si="216"/>
        <v>0</v>
      </c>
      <c r="U556" s="29">
        <f t="shared" si="217"/>
        <v>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1"/>
        <v>45527</v>
      </c>
      <c r="B557" s="116">
        <f t="shared" ca="1" si="204"/>
        <v>1023.03338999</v>
      </c>
      <c r="C557" s="14">
        <f t="shared" si="205"/>
        <v>1000</v>
      </c>
      <c r="D557" s="95">
        <f t="shared" si="202"/>
        <v>45523</v>
      </c>
      <c r="E557" s="93">
        <f ca="1">IF(D557&lt;$B$1,VLOOKUP(D557,[1]DI!$A$4:$B$15000,2,FALSE),0)</f>
        <v>0.104</v>
      </c>
      <c r="F557" s="14">
        <f t="shared" ca="1" si="206"/>
        <v>1.0003926999999999</v>
      </c>
      <c r="G557" s="14">
        <f ca="1">(TRUNC(PRODUCT($F$12:$F556),16))</f>
        <v>1.29191522982671</v>
      </c>
      <c r="H557" s="14">
        <f t="shared" ca="1" si="207"/>
        <v>1.26282801544274</v>
      </c>
      <c r="I557" s="14">
        <f t="shared" ca="1" si="208"/>
        <v>1.0230333899999999</v>
      </c>
      <c r="J557" s="13">
        <f t="shared" si="203"/>
        <v>2.5000000000000001E-2</v>
      </c>
      <c r="K557" s="29">
        <f t="shared" si="209"/>
        <v>45824</v>
      </c>
      <c r="L557" s="2">
        <f t="shared" si="210"/>
        <v>0</v>
      </c>
      <c r="M557" s="17">
        <f t="shared" si="211"/>
        <v>0</v>
      </c>
      <c r="N557" s="12">
        <f t="shared" si="212"/>
        <v>1</v>
      </c>
      <c r="O557" s="12">
        <f t="shared" ca="1" si="213"/>
        <v>1.0230333899999999</v>
      </c>
      <c r="P557" s="17">
        <f t="shared" si="214"/>
        <v>0</v>
      </c>
      <c r="Q557" s="14">
        <f t="shared" ca="1" si="199"/>
        <v>23.03338999</v>
      </c>
      <c r="R557" s="20">
        <f t="shared" si="200"/>
        <v>0</v>
      </c>
      <c r="S557" s="14">
        <f t="shared" si="215"/>
        <v>0</v>
      </c>
      <c r="T557" s="4">
        <f t="shared" si="216"/>
        <v>0</v>
      </c>
      <c r="U557" s="29">
        <f t="shared" si="217"/>
        <v>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1"/>
        <v>45530</v>
      </c>
      <c r="B558" s="116">
        <f t="shared" ca="1" si="204"/>
        <v>1023.43513999</v>
      </c>
      <c r="C558" s="14">
        <f t="shared" si="205"/>
        <v>1000</v>
      </c>
      <c r="D558" s="95">
        <f t="shared" si="202"/>
        <v>45524</v>
      </c>
      <c r="E558" s="93">
        <f ca="1">IF(D558&lt;$B$1,VLOOKUP(D558,[1]DI!$A$4:$B$15000,2,FALSE),0)</f>
        <v>0.104</v>
      </c>
      <c r="F558" s="14">
        <f t="shared" ca="1" si="206"/>
        <v>1.0003926999999999</v>
      </c>
      <c r="G558" s="14">
        <f ca="1">(TRUNC(PRODUCT($F$12:$F557),16))</f>
        <v>1.2924225649374601</v>
      </c>
      <c r="H558" s="14">
        <f t="shared" ca="1" si="207"/>
        <v>1.26282801544274</v>
      </c>
      <c r="I558" s="14">
        <f t="shared" ca="1" si="208"/>
        <v>1.0234351399999999</v>
      </c>
      <c r="J558" s="13">
        <f t="shared" si="203"/>
        <v>2.5000000000000001E-2</v>
      </c>
      <c r="K558" s="29">
        <f t="shared" si="209"/>
        <v>45824</v>
      </c>
      <c r="L558" s="2">
        <f t="shared" si="210"/>
        <v>0</v>
      </c>
      <c r="M558" s="17">
        <f t="shared" si="211"/>
        <v>0</v>
      </c>
      <c r="N558" s="12">
        <f t="shared" si="212"/>
        <v>1</v>
      </c>
      <c r="O558" s="12">
        <f t="shared" ca="1" si="213"/>
        <v>1.0234351399999999</v>
      </c>
      <c r="P558" s="17">
        <f t="shared" si="214"/>
        <v>0</v>
      </c>
      <c r="Q558" s="14">
        <f t="shared" ca="1" si="199"/>
        <v>23.43513999</v>
      </c>
      <c r="R558" s="20">
        <f t="shared" si="200"/>
        <v>0</v>
      </c>
      <c r="S558" s="14">
        <f t="shared" si="215"/>
        <v>0</v>
      </c>
      <c r="T558" s="4">
        <f t="shared" si="216"/>
        <v>0</v>
      </c>
      <c r="U558" s="29">
        <f t="shared" si="217"/>
        <v>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1"/>
        <v>45531</v>
      </c>
      <c r="B559" s="116">
        <f t="shared" ca="1" si="204"/>
        <v>1023.83704</v>
      </c>
      <c r="C559" s="14">
        <f t="shared" si="205"/>
        <v>1000</v>
      </c>
      <c r="D559" s="95">
        <f t="shared" si="202"/>
        <v>45525</v>
      </c>
      <c r="E559" s="93">
        <f ca="1">IF(D559&lt;$B$1,VLOOKUP(D559,[1]DI!$A$4:$B$15000,2,FALSE),0)</f>
        <v>0.104</v>
      </c>
      <c r="F559" s="14">
        <f t="shared" ca="1" si="206"/>
        <v>1.0003926999999999</v>
      </c>
      <c r="G559" s="14">
        <f ca="1">(TRUNC(PRODUCT($F$12:$F558),16))</f>
        <v>1.2929300992787101</v>
      </c>
      <c r="H559" s="14">
        <f t="shared" ca="1" si="207"/>
        <v>1.26282801544274</v>
      </c>
      <c r="I559" s="14">
        <f t="shared" ca="1" si="208"/>
        <v>1.0238370400000001</v>
      </c>
      <c r="J559" s="13">
        <f t="shared" si="203"/>
        <v>2.5000000000000001E-2</v>
      </c>
      <c r="K559" s="29">
        <f t="shared" si="209"/>
        <v>45824</v>
      </c>
      <c r="L559" s="2">
        <f t="shared" si="210"/>
        <v>0</v>
      </c>
      <c r="M559" s="17">
        <f t="shared" si="211"/>
        <v>0</v>
      </c>
      <c r="N559" s="12">
        <f t="shared" si="212"/>
        <v>1</v>
      </c>
      <c r="O559" s="12">
        <f t="shared" ca="1" si="213"/>
        <v>1.0238370400000001</v>
      </c>
      <c r="P559" s="17">
        <f t="shared" si="214"/>
        <v>0</v>
      </c>
      <c r="Q559" s="14">
        <f t="shared" ca="1" si="199"/>
        <v>23.837039999999998</v>
      </c>
      <c r="R559" s="20">
        <f t="shared" si="200"/>
        <v>0</v>
      </c>
      <c r="S559" s="14">
        <f t="shared" si="215"/>
        <v>0</v>
      </c>
      <c r="T559" s="4">
        <f t="shared" si="216"/>
        <v>0</v>
      </c>
      <c r="U559" s="29">
        <f t="shared" si="217"/>
        <v>0</v>
      </c>
      <c r="V559" s="3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1"/>
        <v>45532</v>
      </c>
      <c r="B560" s="116">
        <f t="shared" ca="1" si="204"/>
        <v>1024.2391</v>
      </c>
      <c r="C560" s="14">
        <f t="shared" si="205"/>
        <v>1000</v>
      </c>
      <c r="D560" s="95">
        <f t="shared" si="202"/>
        <v>45526</v>
      </c>
      <c r="E560" s="93">
        <f ca="1">IF(D560&lt;$B$1,VLOOKUP(D560,[1]DI!$A$4:$B$15000,2,FALSE),0)</f>
        <v>0.104</v>
      </c>
      <c r="F560" s="14">
        <f t="shared" ca="1" si="206"/>
        <v>1.0003926999999999</v>
      </c>
      <c r="G560" s="14">
        <f ca="1">(TRUNC(PRODUCT($F$12:$F559),16))</f>
        <v>1.2934378329287</v>
      </c>
      <c r="H560" s="14">
        <f t="shared" ca="1" si="207"/>
        <v>1.26282801544274</v>
      </c>
      <c r="I560" s="14">
        <f t="shared" ca="1" si="208"/>
        <v>1.0242391</v>
      </c>
      <c r="J560" s="13">
        <f t="shared" si="203"/>
        <v>2.5000000000000001E-2</v>
      </c>
      <c r="K560" s="29">
        <f t="shared" si="209"/>
        <v>45824</v>
      </c>
      <c r="L560" s="2">
        <f t="shared" si="210"/>
        <v>0</v>
      </c>
      <c r="M560" s="17">
        <f t="shared" si="211"/>
        <v>0</v>
      </c>
      <c r="N560" s="12">
        <f t="shared" si="212"/>
        <v>1</v>
      </c>
      <c r="O560" s="12">
        <f t="shared" ca="1" si="213"/>
        <v>1.0242391</v>
      </c>
      <c r="P560" s="17">
        <f t="shared" si="214"/>
        <v>0</v>
      </c>
      <c r="Q560" s="14">
        <f t="shared" ca="1" si="199"/>
        <v>24.239100000000001</v>
      </c>
      <c r="R560" s="20">
        <f t="shared" si="200"/>
        <v>0</v>
      </c>
      <c r="S560" s="14">
        <f t="shared" si="215"/>
        <v>0</v>
      </c>
      <c r="T560" s="4">
        <f t="shared" si="216"/>
        <v>0</v>
      </c>
      <c r="U560" s="29">
        <f t="shared" si="217"/>
        <v>0</v>
      </c>
      <c r="V560" s="3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1"/>
        <v>45533</v>
      </c>
      <c r="B561" s="116">
        <f t="shared" ca="1" si="204"/>
        <v>1024.64132</v>
      </c>
      <c r="C561" s="14">
        <f t="shared" si="205"/>
        <v>1000</v>
      </c>
      <c r="D561" s="95">
        <f t="shared" si="202"/>
        <v>45527</v>
      </c>
      <c r="E561" s="93">
        <f ca="1">IF(D561&lt;$B$1,VLOOKUP(D561,[1]DI!$A$4:$B$15000,2,FALSE),0)</f>
        <v>0.104</v>
      </c>
      <c r="F561" s="14">
        <f t="shared" ca="1" si="206"/>
        <v>1.0003926999999999</v>
      </c>
      <c r="G561" s="14">
        <f ca="1">(TRUNC(PRODUCT($F$12:$F560),16))</f>
        <v>1.2939457659656901</v>
      </c>
      <c r="H561" s="14">
        <f t="shared" ca="1" si="207"/>
        <v>1.26282801544274</v>
      </c>
      <c r="I561" s="14">
        <f t="shared" ca="1" si="208"/>
        <v>1.02464132</v>
      </c>
      <c r="J561" s="13">
        <f t="shared" si="203"/>
        <v>2.5000000000000001E-2</v>
      </c>
      <c r="K561" s="29">
        <f t="shared" si="209"/>
        <v>45824</v>
      </c>
      <c r="L561" s="2">
        <f t="shared" si="210"/>
        <v>0</v>
      </c>
      <c r="M561" s="17">
        <f t="shared" si="211"/>
        <v>0</v>
      </c>
      <c r="N561" s="12">
        <f t="shared" si="212"/>
        <v>1</v>
      </c>
      <c r="O561" s="12">
        <f t="shared" ca="1" si="213"/>
        <v>1.02464132</v>
      </c>
      <c r="P561" s="17">
        <f t="shared" si="214"/>
        <v>0</v>
      </c>
      <c r="Q561" s="14">
        <f t="shared" ca="1" si="199"/>
        <v>24.64132</v>
      </c>
      <c r="R561" s="20">
        <f t="shared" si="200"/>
        <v>0</v>
      </c>
      <c r="S561" s="14">
        <f t="shared" si="215"/>
        <v>0</v>
      </c>
      <c r="T561" s="4">
        <f t="shared" si="216"/>
        <v>0</v>
      </c>
      <c r="U561" s="29">
        <f t="shared" si="217"/>
        <v>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1"/>
        <v>45534</v>
      </c>
      <c r="B562" s="116">
        <f t="shared" ca="1" si="204"/>
        <v>1025.0436999900001</v>
      </c>
      <c r="C562" s="14">
        <f t="shared" si="205"/>
        <v>1000</v>
      </c>
      <c r="D562" s="95">
        <f t="shared" si="202"/>
        <v>45530</v>
      </c>
      <c r="E562" s="93">
        <f ca="1">IF(D562&lt;$B$1,VLOOKUP(D562,[1]DI!$A$4:$B$15000,2,FALSE),0)</f>
        <v>0.104</v>
      </c>
      <c r="F562" s="14">
        <f t="shared" ca="1" si="206"/>
        <v>1.0003926999999999</v>
      </c>
      <c r="G562" s="14">
        <f ca="1">(TRUNC(PRODUCT($F$12:$F561),16))</f>
        <v>1.2944538984679901</v>
      </c>
      <c r="H562" s="14">
        <f t="shared" ca="1" si="207"/>
        <v>1.26282801544274</v>
      </c>
      <c r="I562" s="14">
        <f t="shared" ca="1" si="208"/>
        <v>1.0250436999999999</v>
      </c>
      <c r="J562" s="13">
        <f t="shared" si="203"/>
        <v>2.5000000000000001E-2</v>
      </c>
      <c r="K562" s="29">
        <f t="shared" si="209"/>
        <v>45824</v>
      </c>
      <c r="L562" s="2">
        <f t="shared" si="210"/>
        <v>0</v>
      </c>
      <c r="M562" s="17">
        <f t="shared" si="211"/>
        <v>0</v>
      </c>
      <c r="N562" s="12">
        <f t="shared" si="212"/>
        <v>1</v>
      </c>
      <c r="O562" s="12">
        <f t="shared" ca="1" si="213"/>
        <v>1.0250436999999999</v>
      </c>
      <c r="P562" s="17">
        <f t="shared" si="214"/>
        <v>0</v>
      </c>
      <c r="Q562" s="14">
        <f t="shared" ca="1" si="199"/>
        <v>25.04369999</v>
      </c>
      <c r="R562" s="20">
        <f t="shared" si="200"/>
        <v>0</v>
      </c>
      <c r="S562" s="14">
        <f t="shared" si="215"/>
        <v>0</v>
      </c>
      <c r="T562" s="4">
        <f t="shared" si="216"/>
        <v>0</v>
      </c>
      <c r="U562" s="29">
        <f t="shared" si="217"/>
        <v>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1"/>
        <v>45537</v>
      </c>
      <c r="B563" s="116">
        <f t="shared" ca="1" si="204"/>
        <v>1025.44623</v>
      </c>
      <c r="C563" s="14">
        <f t="shared" si="205"/>
        <v>1000</v>
      </c>
      <c r="D563" s="95">
        <f t="shared" si="202"/>
        <v>45531</v>
      </c>
      <c r="E563" s="93">
        <f ca="1">IF(D563&lt;$B$1,VLOOKUP(D563,[1]DI!$A$4:$B$15000,2,FALSE),0)</f>
        <v>0.104</v>
      </c>
      <c r="F563" s="14">
        <f t="shared" ca="1" si="206"/>
        <v>1.0003926999999999</v>
      </c>
      <c r="G563" s="14">
        <f ca="1">(TRUNC(PRODUCT($F$12:$F562),16))</f>
        <v>1.2949622305139099</v>
      </c>
      <c r="H563" s="14">
        <f t="shared" ca="1" si="207"/>
        <v>1.26282801544274</v>
      </c>
      <c r="I563" s="14">
        <f t="shared" ca="1" si="208"/>
        <v>1.02544623</v>
      </c>
      <c r="J563" s="13">
        <f t="shared" si="203"/>
        <v>2.5000000000000001E-2</v>
      </c>
      <c r="K563" s="29">
        <f t="shared" si="209"/>
        <v>45824</v>
      </c>
      <c r="L563" s="2">
        <f t="shared" si="210"/>
        <v>0</v>
      </c>
      <c r="M563" s="17">
        <f t="shared" si="211"/>
        <v>0</v>
      </c>
      <c r="N563" s="12">
        <f t="shared" si="212"/>
        <v>1</v>
      </c>
      <c r="O563" s="12">
        <f t="shared" ca="1" si="213"/>
        <v>1.02544623</v>
      </c>
      <c r="P563" s="17">
        <f t="shared" si="214"/>
        <v>0</v>
      </c>
      <c r="Q563" s="14">
        <f t="shared" ca="1" si="199"/>
        <v>25.44623</v>
      </c>
      <c r="R563" s="20">
        <f t="shared" si="200"/>
        <v>0</v>
      </c>
      <c r="S563" s="14">
        <f t="shared" si="215"/>
        <v>0</v>
      </c>
      <c r="T563" s="4">
        <f t="shared" si="216"/>
        <v>0</v>
      </c>
      <c r="U563" s="29">
        <f t="shared" si="217"/>
        <v>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1"/>
        <v>45538</v>
      </c>
      <c r="B564" s="116">
        <f t="shared" ca="1" si="204"/>
        <v>1025.8489300000001</v>
      </c>
      <c r="C564" s="14">
        <f t="shared" si="205"/>
        <v>1000</v>
      </c>
      <c r="D564" s="95">
        <f t="shared" si="202"/>
        <v>45532</v>
      </c>
      <c r="E564" s="93">
        <f ca="1">IF(D564&lt;$B$1,VLOOKUP(D564,[1]DI!$A$4:$B$15000,2,FALSE),0)</f>
        <v>0.104</v>
      </c>
      <c r="F564" s="14">
        <f t="shared" ca="1" si="206"/>
        <v>1.0003926999999999</v>
      </c>
      <c r="G564" s="14">
        <f ca="1">(TRUNC(PRODUCT($F$12:$F563),16))</f>
        <v>1.29547076218184</v>
      </c>
      <c r="H564" s="14">
        <f t="shared" ca="1" si="207"/>
        <v>1.26282801544274</v>
      </c>
      <c r="I564" s="14">
        <f t="shared" ca="1" si="208"/>
        <v>1.02584893</v>
      </c>
      <c r="J564" s="13">
        <f t="shared" si="203"/>
        <v>2.5000000000000001E-2</v>
      </c>
      <c r="K564" s="29">
        <f t="shared" si="209"/>
        <v>45824</v>
      </c>
      <c r="L564" s="2">
        <f t="shared" si="210"/>
        <v>0</v>
      </c>
      <c r="M564" s="17">
        <f t="shared" si="211"/>
        <v>0</v>
      </c>
      <c r="N564" s="12">
        <f t="shared" si="212"/>
        <v>1</v>
      </c>
      <c r="O564" s="12">
        <f t="shared" ca="1" si="213"/>
        <v>1.02584893</v>
      </c>
      <c r="P564" s="17">
        <f t="shared" si="214"/>
        <v>0</v>
      </c>
      <c r="Q564" s="14">
        <f t="shared" ca="1" si="199"/>
        <v>25.848929999999999</v>
      </c>
      <c r="R564" s="20">
        <f t="shared" si="200"/>
        <v>0</v>
      </c>
      <c r="S564" s="14">
        <f t="shared" si="215"/>
        <v>0</v>
      </c>
      <c r="T564" s="4">
        <f t="shared" si="216"/>
        <v>0</v>
      </c>
      <c r="U564" s="29">
        <f t="shared" si="217"/>
        <v>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1"/>
        <v>45539</v>
      </c>
      <c r="B565" s="116">
        <f t="shared" ca="1" si="204"/>
        <v>1026.2517799899999</v>
      </c>
      <c r="C565" s="14">
        <f t="shared" si="205"/>
        <v>1000</v>
      </c>
      <c r="D565" s="95">
        <f t="shared" si="202"/>
        <v>45533</v>
      </c>
      <c r="E565" s="93">
        <f ca="1">IF(D565&lt;$B$1,VLOOKUP(D565,[1]DI!$A$4:$B$15000,2,FALSE),0)</f>
        <v>0.104</v>
      </c>
      <c r="F565" s="14">
        <f t="shared" ca="1" si="206"/>
        <v>1.0003926999999999</v>
      </c>
      <c r="G565" s="14">
        <f ca="1">(TRUNC(PRODUCT($F$12:$F564),16))</f>
        <v>1.2959794935501501</v>
      </c>
      <c r="H565" s="14">
        <f t="shared" ca="1" si="207"/>
        <v>1.26282801544274</v>
      </c>
      <c r="I565" s="14">
        <f t="shared" ca="1" si="208"/>
        <v>1.0262517799999999</v>
      </c>
      <c r="J565" s="13">
        <f t="shared" si="203"/>
        <v>2.5000000000000001E-2</v>
      </c>
      <c r="K565" s="29">
        <f t="shared" si="209"/>
        <v>45824</v>
      </c>
      <c r="L565" s="2">
        <f t="shared" si="210"/>
        <v>0</v>
      </c>
      <c r="M565" s="17">
        <f t="shared" si="211"/>
        <v>0</v>
      </c>
      <c r="N565" s="12">
        <f t="shared" si="212"/>
        <v>1</v>
      </c>
      <c r="O565" s="12">
        <f t="shared" ca="1" si="213"/>
        <v>1.0262517799999999</v>
      </c>
      <c r="P565" s="17">
        <f t="shared" si="214"/>
        <v>0</v>
      </c>
      <c r="Q565" s="14">
        <f t="shared" ca="1" si="199"/>
        <v>26.251779989999999</v>
      </c>
      <c r="R565" s="20">
        <f t="shared" si="200"/>
        <v>0</v>
      </c>
      <c r="S565" s="14">
        <f t="shared" si="215"/>
        <v>0</v>
      </c>
      <c r="T565" s="4">
        <f t="shared" si="216"/>
        <v>0</v>
      </c>
      <c r="U565" s="29">
        <f t="shared" si="217"/>
        <v>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1"/>
        <v>45540</v>
      </c>
      <c r="B566" s="116">
        <f t="shared" ca="1" si="204"/>
        <v>1026.65479</v>
      </c>
      <c r="C566" s="14">
        <f t="shared" si="205"/>
        <v>1000</v>
      </c>
      <c r="D566" s="95">
        <f t="shared" si="202"/>
        <v>45534</v>
      </c>
      <c r="E566" s="93">
        <f ca="1">IF(D566&lt;$B$1,VLOOKUP(D566,[1]DI!$A$4:$B$15000,2,FALSE),0)</f>
        <v>0.104</v>
      </c>
      <c r="F566" s="14">
        <f t="shared" ca="1" si="206"/>
        <v>1.0003926999999999</v>
      </c>
      <c r="G566" s="14">
        <f ca="1">(TRUNC(PRODUCT($F$12:$F565),16))</f>
        <v>1.2964884246972599</v>
      </c>
      <c r="H566" s="14">
        <f t="shared" ca="1" si="207"/>
        <v>1.26282801544274</v>
      </c>
      <c r="I566" s="14">
        <f t="shared" ca="1" si="208"/>
        <v>1.02665479</v>
      </c>
      <c r="J566" s="13">
        <f t="shared" si="203"/>
        <v>2.5000000000000001E-2</v>
      </c>
      <c r="K566" s="29">
        <f t="shared" si="209"/>
        <v>45824</v>
      </c>
      <c r="L566" s="2">
        <f t="shared" si="210"/>
        <v>0</v>
      </c>
      <c r="M566" s="17">
        <f t="shared" si="211"/>
        <v>0</v>
      </c>
      <c r="N566" s="12">
        <f t="shared" si="212"/>
        <v>1</v>
      </c>
      <c r="O566" s="12">
        <f t="shared" ca="1" si="213"/>
        <v>1.02665479</v>
      </c>
      <c r="P566" s="17">
        <f t="shared" si="214"/>
        <v>0</v>
      </c>
      <c r="Q566" s="14">
        <f t="shared" ca="1" si="199"/>
        <v>26.654789999999998</v>
      </c>
      <c r="R566" s="20">
        <f t="shared" si="200"/>
        <v>0</v>
      </c>
      <c r="S566" s="14">
        <f t="shared" si="215"/>
        <v>0</v>
      </c>
      <c r="T566" s="4">
        <f t="shared" si="216"/>
        <v>0</v>
      </c>
      <c r="U566" s="29">
        <f t="shared" si="217"/>
        <v>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1"/>
        <v>45541</v>
      </c>
      <c r="B567" s="116">
        <f t="shared" ca="1" si="204"/>
        <v>1027.0579499999999</v>
      </c>
      <c r="C567" s="14">
        <f t="shared" si="205"/>
        <v>1000</v>
      </c>
      <c r="D567" s="95">
        <f t="shared" si="202"/>
        <v>45537</v>
      </c>
      <c r="E567" s="93">
        <f ca="1">IF(D567&lt;$B$1,VLOOKUP(D567,[1]DI!$A$4:$B$15000,2,FALSE),0)</f>
        <v>0.104</v>
      </c>
      <c r="F567" s="14">
        <f t="shared" ca="1" si="206"/>
        <v>1.0003926999999999</v>
      </c>
      <c r="G567" s="14">
        <f ca="1">(TRUNC(PRODUCT($F$12:$F566),16))</f>
        <v>1.29699755570164</v>
      </c>
      <c r="H567" s="14">
        <f t="shared" ca="1" si="207"/>
        <v>1.26282801544274</v>
      </c>
      <c r="I567" s="14">
        <f t="shared" ca="1" si="208"/>
        <v>1.0270579500000001</v>
      </c>
      <c r="J567" s="13">
        <f t="shared" si="203"/>
        <v>2.5000000000000001E-2</v>
      </c>
      <c r="K567" s="29">
        <f t="shared" si="209"/>
        <v>45824</v>
      </c>
      <c r="L567" s="2">
        <f t="shared" si="210"/>
        <v>0</v>
      </c>
      <c r="M567" s="17">
        <f t="shared" si="211"/>
        <v>0</v>
      </c>
      <c r="N567" s="12">
        <f t="shared" si="212"/>
        <v>1</v>
      </c>
      <c r="O567" s="12">
        <f t="shared" ca="1" si="213"/>
        <v>1.0270579500000001</v>
      </c>
      <c r="P567" s="17">
        <f t="shared" si="214"/>
        <v>0</v>
      </c>
      <c r="Q567" s="14">
        <f t="shared" ca="1" si="199"/>
        <v>27.057950000000002</v>
      </c>
      <c r="R567" s="20">
        <f t="shared" si="200"/>
        <v>0</v>
      </c>
      <c r="S567" s="14">
        <f t="shared" si="215"/>
        <v>0</v>
      </c>
      <c r="T567" s="4">
        <f t="shared" si="216"/>
        <v>0</v>
      </c>
      <c r="U567" s="29">
        <f t="shared" si="217"/>
        <v>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1"/>
        <v>45544</v>
      </c>
      <c r="B568" s="116">
        <f t="shared" ca="1" si="204"/>
        <v>1027.46128</v>
      </c>
      <c r="C568" s="14">
        <f t="shared" si="205"/>
        <v>1000</v>
      </c>
      <c r="D568" s="95">
        <f t="shared" si="202"/>
        <v>45538</v>
      </c>
      <c r="E568" s="93">
        <f ca="1">IF(D568&lt;$B$1,VLOOKUP(D568,[1]DI!$A$4:$B$15000,2,FALSE),0)</f>
        <v>0.104</v>
      </c>
      <c r="F568" s="14">
        <f t="shared" ca="1" si="206"/>
        <v>1.0003926999999999</v>
      </c>
      <c r="G568" s="14">
        <f ca="1">(TRUNC(PRODUCT($F$12:$F567),16))</f>
        <v>1.2975068866417701</v>
      </c>
      <c r="H568" s="14">
        <f t="shared" ca="1" si="207"/>
        <v>1.26282801544274</v>
      </c>
      <c r="I568" s="14">
        <f t="shared" ca="1" si="208"/>
        <v>1.02746128</v>
      </c>
      <c r="J568" s="13">
        <f t="shared" si="203"/>
        <v>2.5000000000000001E-2</v>
      </c>
      <c r="K568" s="29">
        <f t="shared" si="209"/>
        <v>45824</v>
      </c>
      <c r="L568" s="2">
        <f t="shared" si="210"/>
        <v>0</v>
      </c>
      <c r="M568" s="17">
        <f t="shared" si="211"/>
        <v>0</v>
      </c>
      <c r="N568" s="12">
        <f t="shared" si="212"/>
        <v>1</v>
      </c>
      <c r="O568" s="12">
        <f t="shared" ca="1" si="213"/>
        <v>1.02746128</v>
      </c>
      <c r="P568" s="17">
        <f t="shared" si="214"/>
        <v>0</v>
      </c>
      <c r="Q568" s="14">
        <f t="shared" ca="1" si="199"/>
        <v>27.461279999999999</v>
      </c>
      <c r="R568" s="20">
        <f t="shared" si="200"/>
        <v>0</v>
      </c>
      <c r="S568" s="14">
        <f t="shared" si="215"/>
        <v>0</v>
      </c>
      <c r="T568" s="4">
        <f t="shared" si="216"/>
        <v>0</v>
      </c>
      <c r="U568" s="29">
        <f t="shared" si="217"/>
        <v>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1"/>
        <v>45545</v>
      </c>
      <c r="B569" s="116">
        <f t="shared" ca="1" si="204"/>
        <v>1027.86475999</v>
      </c>
      <c r="C569" s="14">
        <f t="shared" si="205"/>
        <v>1000</v>
      </c>
      <c r="D569" s="95">
        <f t="shared" si="202"/>
        <v>45539</v>
      </c>
      <c r="E569" s="93">
        <f ca="1">IF(D569&lt;$B$1,VLOOKUP(D569,[1]DI!$A$4:$B$15000,2,FALSE),0)</f>
        <v>0.104</v>
      </c>
      <c r="F569" s="14">
        <f t="shared" ca="1" si="206"/>
        <v>1.0003926999999999</v>
      </c>
      <c r="G569" s="14">
        <f ca="1">(TRUNC(PRODUCT($F$12:$F568),16))</f>
        <v>1.2980164175961499</v>
      </c>
      <c r="H569" s="14">
        <f t="shared" ca="1" si="207"/>
        <v>1.26282801544274</v>
      </c>
      <c r="I569" s="14">
        <f t="shared" ca="1" si="208"/>
        <v>1.0278647599999999</v>
      </c>
      <c r="J569" s="13">
        <f t="shared" si="203"/>
        <v>2.5000000000000001E-2</v>
      </c>
      <c r="K569" s="29">
        <f t="shared" si="209"/>
        <v>45824</v>
      </c>
      <c r="L569" s="2">
        <f t="shared" si="210"/>
        <v>0</v>
      </c>
      <c r="M569" s="17">
        <f t="shared" si="211"/>
        <v>0</v>
      </c>
      <c r="N569" s="12">
        <f t="shared" si="212"/>
        <v>1</v>
      </c>
      <c r="O569" s="12">
        <f t="shared" ca="1" si="213"/>
        <v>1.0278647599999999</v>
      </c>
      <c r="P569" s="17">
        <f t="shared" si="214"/>
        <v>0</v>
      </c>
      <c r="Q569" s="14">
        <f t="shared" ca="1" si="199"/>
        <v>27.86475999</v>
      </c>
      <c r="R569" s="20">
        <f t="shared" si="200"/>
        <v>0</v>
      </c>
      <c r="S569" s="14">
        <f t="shared" si="215"/>
        <v>0</v>
      </c>
      <c r="T569" s="4">
        <f t="shared" si="216"/>
        <v>0</v>
      </c>
      <c r="U569" s="29">
        <f t="shared" si="217"/>
        <v>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1"/>
        <v>45546</v>
      </c>
      <c r="B570" s="116">
        <f t="shared" ca="1" si="204"/>
        <v>1028.2683999999999</v>
      </c>
      <c r="C570" s="14">
        <f t="shared" si="205"/>
        <v>1000</v>
      </c>
      <c r="D570" s="95">
        <f t="shared" si="202"/>
        <v>45540</v>
      </c>
      <c r="E570" s="93">
        <f ca="1">IF(D570&lt;$B$1,VLOOKUP(D570,[1]DI!$A$4:$B$15000,2,FALSE),0)</f>
        <v>0.104</v>
      </c>
      <c r="F570" s="14">
        <f t="shared" ca="1" si="206"/>
        <v>1.0003926999999999</v>
      </c>
      <c r="G570" s="14">
        <f ca="1">(TRUNC(PRODUCT($F$12:$F569),16))</f>
        <v>1.2985261486433399</v>
      </c>
      <c r="H570" s="14">
        <f t="shared" ca="1" si="207"/>
        <v>1.26282801544274</v>
      </c>
      <c r="I570" s="14">
        <f t="shared" ca="1" si="208"/>
        <v>1.0282684</v>
      </c>
      <c r="J570" s="13">
        <f t="shared" si="203"/>
        <v>2.5000000000000001E-2</v>
      </c>
      <c r="K570" s="29">
        <f t="shared" si="209"/>
        <v>45824</v>
      </c>
      <c r="L570" s="2">
        <f t="shared" si="210"/>
        <v>0</v>
      </c>
      <c r="M570" s="17">
        <f t="shared" si="211"/>
        <v>0</v>
      </c>
      <c r="N570" s="12">
        <f t="shared" si="212"/>
        <v>1</v>
      </c>
      <c r="O570" s="12">
        <f t="shared" ca="1" si="213"/>
        <v>1.0282684</v>
      </c>
      <c r="P570" s="17">
        <f t="shared" si="214"/>
        <v>0</v>
      </c>
      <c r="Q570" s="14">
        <f t="shared" ref="Q570:Q633" ca="1" si="218">TRUNC(((O570-1)*C570),8)</f>
        <v>28.2684</v>
      </c>
      <c r="R570" s="20">
        <f t="shared" si="200"/>
        <v>0</v>
      </c>
      <c r="S570" s="14">
        <f t="shared" si="215"/>
        <v>0</v>
      </c>
      <c r="T570" s="4">
        <f t="shared" si="216"/>
        <v>0</v>
      </c>
      <c r="U570" s="29">
        <f t="shared" si="217"/>
        <v>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1"/>
        <v>45547</v>
      </c>
      <c r="B571" s="116">
        <f t="shared" ca="1" si="204"/>
        <v>1028.67221</v>
      </c>
      <c r="C571" s="14">
        <f t="shared" si="205"/>
        <v>1000</v>
      </c>
      <c r="D571" s="95">
        <f t="shared" si="202"/>
        <v>45541</v>
      </c>
      <c r="E571" s="93">
        <f ca="1">IF(D571&lt;$B$1,VLOOKUP(D571,[1]DI!$A$4:$B$15000,2,FALSE),0)</f>
        <v>0.104</v>
      </c>
      <c r="F571" s="14">
        <f t="shared" ca="1" si="206"/>
        <v>1.0003926999999999</v>
      </c>
      <c r="G571" s="14">
        <f ca="1">(TRUNC(PRODUCT($F$12:$F570),16))</f>
        <v>1.2990360798619101</v>
      </c>
      <c r="H571" s="14">
        <f t="shared" ca="1" si="207"/>
        <v>1.26282801544274</v>
      </c>
      <c r="I571" s="14">
        <f t="shared" ca="1" si="208"/>
        <v>1.0286722100000001</v>
      </c>
      <c r="J571" s="13">
        <f t="shared" si="203"/>
        <v>2.5000000000000001E-2</v>
      </c>
      <c r="K571" s="29">
        <f t="shared" si="209"/>
        <v>45824</v>
      </c>
      <c r="L571" s="2">
        <f t="shared" si="210"/>
        <v>0</v>
      </c>
      <c r="M571" s="17">
        <f t="shared" si="211"/>
        <v>0</v>
      </c>
      <c r="N571" s="12">
        <f t="shared" si="212"/>
        <v>1</v>
      </c>
      <c r="O571" s="12">
        <f t="shared" ca="1" si="213"/>
        <v>1.0286722100000001</v>
      </c>
      <c r="P571" s="17">
        <f t="shared" si="214"/>
        <v>0</v>
      </c>
      <c r="Q571" s="14">
        <f t="shared" ca="1" si="218"/>
        <v>28.67221</v>
      </c>
      <c r="R571" s="20">
        <f t="shared" si="200"/>
        <v>0</v>
      </c>
      <c r="S571" s="14">
        <f t="shared" si="215"/>
        <v>0</v>
      </c>
      <c r="T571" s="4">
        <f t="shared" si="216"/>
        <v>0</v>
      </c>
      <c r="U571" s="29">
        <f t="shared" si="217"/>
        <v>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1"/>
        <v>45548</v>
      </c>
      <c r="B572" s="116">
        <f t="shared" ca="1" si="204"/>
        <v>1029.07617</v>
      </c>
      <c r="C572" s="14">
        <f t="shared" si="205"/>
        <v>1000</v>
      </c>
      <c r="D572" s="95">
        <f t="shared" si="202"/>
        <v>45544</v>
      </c>
      <c r="E572" s="93">
        <f ca="1">IF(D572&lt;$B$1,VLOOKUP(D572,[1]DI!$A$4:$B$15000,2,FALSE),0)</f>
        <v>0.104</v>
      </c>
      <c r="F572" s="14">
        <f t="shared" ca="1" si="206"/>
        <v>1.0003926999999999</v>
      </c>
      <c r="G572" s="14">
        <f ca="1">(TRUNC(PRODUCT($F$12:$F571),16))</f>
        <v>1.2995462113304701</v>
      </c>
      <c r="H572" s="14">
        <f t="shared" ca="1" si="207"/>
        <v>1.26282801544274</v>
      </c>
      <c r="I572" s="14">
        <f t="shared" ca="1" si="208"/>
        <v>1.02907617</v>
      </c>
      <c r="J572" s="13">
        <f t="shared" si="203"/>
        <v>2.5000000000000001E-2</v>
      </c>
      <c r="K572" s="29">
        <f t="shared" si="209"/>
        <v>45824</v>
      </c>
      <c r="L572" s="2">
        <f t="shared" si="210"/>
        <v>0</v>
      </c>
      <c r="M572" s="17">
        <f t="shared" si="211"/>
        <v>0</v>
      </c>
      <c r="N572" s="12">
        <f t="shared" si="212"/>
        <v>1</v>
      </c>
      <c r="O572" s="12">
        <f t="shared" ca="1" si="213"/>
        <v>1.02907617</v>
      </c>
      <c r="P572" s="17">
        <f t="shared" si="214"/>
        <v>0</v>
      </c>
      <c r="Q572" s="14">
        <f t="shared" ca="1" si="218"/>
        <v>29.076170000000001</v>
      </c>
      <c r="R572" s="20">
        <f t="shared" si="200"/>
        <v>0</v>
      </c>
      <c r="S572" s="14">
        <f t="shared" si="215"/>
        <v>0</v>
      </c>
      <c r="T572" s="4">
        <f t="shared" si="216"/>
        <v>0</v>
      </c>
      <c r="U572" s="29">
        <f t="shared" si="217"/>
        <v>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1"/>
        <v>45551</v>
      </c>
      <c r="B573" s="116">
        <f t="shared" ca="1" si="204"/>
        <v>1029.48028</v>
      </c>
      <c r="C573" s="14">
        <f t="shared" si="205"/>
        <v>1000</v>
      </c>
      <c r="D573" s="95">
        <f t="shared" si="202"/>
        <v>45545</v>
      </c>
      <c r="E573" s="93">
        <f ca="1">IF(D573&lt;$B$1,VLOOKUP(D573,[1]DI!$A$4:$B$15000,2,FALSE),0)</f>
        <v>0.104</v>
      </c>
      <c r="F573" s="14">
        <f t="shared" ca="1" si="206"/>
        <v>1.0003926999999999</v>
      </c>
      <c r="G573" s="14">
        <f ca="1">(TRUNC(PRODUCT($F$12:$F572),16))</f>
        <v>1.3000565431276601</v>
      </c>
      <c r="H573" s="14">
        <f t="shared" ca="1" si="207"/>
        <v>1.26282801544274</v>
      </c>
      <c r="I573" s="14">
        <f t="shared" ca="1" si="208"/>
        <v>1.02948028</v>
      </c>
      <c r="J573" s="13">
        <f t="shared" si="203"/>
        <v>2.5000000000000001E-2</v>
      </c>
      <c r="K573" s="29">
        <f t="shared" si="209"/>
        <v>45824</v>
      </c>
      <c r="L573" s="2">
        <f t="shared" si="210"/>
        <v>0</v>
      </c>
      <c r="M573" s="17">
        <f t="shared" si="211"/>
        <v>0</v>
      </c>
      <c r="N573" s="12">
        <f t="shared" si="212"/>
        <v>1</v>
      </c>
      <c r="O573" s="12">
        <f t="shared" ca="1" si="213"/>
        <v>1.02948028</v>
      </c>
      <c r="P573" s="17">
        <f t="shared" si="214"/>
        <v>0</v>
      </c>
      <c r="Q573" s="14">
        <f t="shared" ca="1" si="218"/>
        <v>29.48028</v>
      </c>
      <c r="R573" s="20">
        <f t="shared" si="200"/>
        <v>0</v>
      </c>
      <c r="S573" s="14">
        <f t="shared" si="215"/>
        <v>0</v>
      </c>
      <c r="T573" s="4">
        <f t="shared" si="216"/>
        <v>0</v>
      </c>
      <c r="U573" s="29">
        <f t="shared" si="217"/>
        <v>0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1"/>
        <v>45552</v>
      </c>
      <c r="B574" s="116">
        <f t="shared" ca="1" si="204"/>
        <v>1029.88456</v>
      </c>
      <c r="C574" s="14">
        <f t="shared" si="205"/>
        <v>1000</v>
      </c>
      <c r="D574" s="95">
        <f t="shared" si="202"/>
        <v>45546</v>
      </c>
      <c r="E574" s="93">
        <f ca="1">IF(D574&lt;$B$1,VLOOKUP(D574,[1]DI!$A$4:$B$15000,2,FALSE),0)</f>
        <v>0.104</v>
      </c>
      <c r="F574" s="14">
        <f t="shared" ca="1" si="206"/>
        <v>1.0003926999999999</v>
      </c>
      <c r="G574" s="14">
        <f ca="1">(TRUNC(PRODUCT($F$12:$F573),16))</f>
        <v>1.3005670753321501</v>
      </c>
      <c r="H574" s="14">
        <f t="shared" ca="1" si="207"/>
        <v>1.26282801544274</v>
      </c>
      <c r="I574" s="14">
        <f t="shared" ca="1" si="208"/>
        <v>1.0298845599999999</v>
      </c>
      <c r="J574" s="13">
        <f t="shared" si="203"/>
        <v>2.5000000000000001E-2</v>
      </c>
      <c r="K574" s="29">
        <f t="shared" si="209"/>
        <v>45824</v>
      </c>
      <c r="L574" s="2">
        <f t="shared" si="210"/>
        <v>0</v>
      </c>
      <c r="M574" s="17">
        <f t="shared" si="211"/>
        <v>0</v>
      </c>
      <c r="N574" s="12">
        <f t="shared" si="212"/>
        <v>1</v>
      </c>
      <c r="O574" s="12">
        <f t="shared" ca="1" si="213"/>
        <v>1.0298845599999999</v>
      </c>
      <c r="P574" s="17">
        <f t="shared" si="214"/>
        <v>0</v>
      </c>
      <c r="Q574" s="14">
        <f t="shared" ca="1" si="218"/>
        <v>29.88456</v>
      </c>
      <c r="R574" s="20">
        <f t="shared" si="200"/>
        <v>0</v>
      </c>
      <c r="S574" s="14">
        <f t="shared" si="215"/>
        <v>0</v>
      </c>
      <c r="T574" s="4">
        <f t="shared" si="216"/>
        <v>0</v>
      </c>
      <c r="U574" s="29">
        <f t="shared" si="217"/>
        <v>0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1"/>
        <v>45553</v>
      </c>
      <c r="B575" s="116">
        <f t="shared" ca="1" si="204"/>
        <v>1030.289</v>
      </c>
      <c r="C575" s="14">
        <f t="shared" si="205"/>
        <v>1000</v>
      </c>
      <c r="D575" s="95">
        <f t="shared" si="202"/>
        <v>45547</v>
      </c>
      <c r="E575" s="93">
        <f ca="1">IF(D575&lt;$B$1,VLOOKUP(D575,[1]DI!$A$4:$B$15000,2,FALSE),0)</f>
        <v>0.104</v>
      </c>
      <c r="F575" s="14">
        <f t="shared" ca="1" si="206"/>
        <v>1.0003926999999999</v>
      </c>
      <c r="G575" s="14">
        <f ca="1">(TRUNC(PRODUCT($F$12:$F574),16))</f>
        <v>1.30107780802263</v>
      </c>
      <c r="H575" s="14">
        <f t="shared" ca="1" si="207"/>
        <v>1.26282801544274</v>
      </c>
      <c r="I575" s="14">
        <f t="shared" ca="1" si="208"/>
        <v>1.030289</v>
      </c>
      <c r="J575" s="13">
        <f t="shared" si="203"/>
        <v>2.5000000000000001E-2</v>
      </c>
      <c r="K575" s="29">
        <f t="shared" si="209"/>
        <v>45824</v>
      </c>
      <c r="L575" s="2">
        <f t="shared" si="210"/>
        <v>0</v>
      </c>
      <c r="M575" s="17">
        <f t="shared" si="211"/>
        <v>0</v>
      </c>
      <c r="N575" s="12">
        <f t="shared" si="212"/>
        <v>1</v>
      </c>
      <c r="O575" s="12">
        <f t="shared" ca="1" si="213"/>
        <v>1.030289</v>
      </c>
      <c r="P575" s="17">
        <f t="shared" si="214"/>
        <v>0</v>
      </c>
      <c r="Q575" s="14">
        <f t="shared" ca="1" si="218"/>
        <v>30.289000000000001</v>
      </c>
      <c r="R575" s="20">
        <f t="shared" si="200"/>
        <v>0</v>
      </c>
      <c r="S575" s="14">
        <f t="shared" si="215"/>
        <v>0</v>
      </c>
      <c r="T575" s="4">
        <f t="shared" si="216"/>
        <v>0</v>
      </c>
      <c r="U575" s="29">
        <f t="shared" si="217"/>
        <v>0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1"/>
        <v>45554</v>
      </c>
      <c r="B576" s="116">
        <f t="shared" ca="1" si="204"/>
        <v>1030.6935900000001</v>
      </c>
      <c r="C576" s="14">
        <f t="shared" si="205"/>
        <v>1000</v>
      </c>
      <c r="D576" s="95">
        <f t="shared" si="202"/>
        <v>45548</v>
      </c>
      <c r="E576" s="93">
        <f ca="1">IF(D576&lt;$B$1,VLOOKUP(D576,[1]DI!$A$4:$B$15000,2,FALSE),0)</f>
        <v>0.104</v>
      </c>
      <c r="F576" s="14">
        <f t="shared" ca="1" si="206"/>
        <v>1.0003926999999999</v>
      </c>
      <c r="G576" s="14">
        <f ca="1">(TRUNC(PRODUCT($F$12:$F575),16))</f>
        <v>1.30158874127784</v>
      </c>
      <c r="H576" s="14">
        <f t="shared" ca="1" si="207"/>
        <v>1.26282801544274</v>
      </c>
      <c r="I576" s="14">
        <f t="shared" ca="1" si="208"/>
        <v>1.03069359</v>
      </c>
      <c r="J576" s="13">
        <f t="shared" si="203"/>
        <v>2.5000000000000001E-2</v>
      </c>
      <c r="K576" s="29">
        <f t="shared" si="209"/>
        <v>45824</v>
      </c>
      <c r="L576" s="2">
        <f t="shared" si="210"/>
        <v>0</v>
      </c>
      <c r="M576" s="17">
        <f t="shared" si="211"/>
        <v>0</v>
      </c>
      <c r="N576" s="12">
        <f t="shared" si="212"/>
        <v>1</v>
      </c>
      <c r="O576" s="12">
        <f t="shared" ca="1" si="213"/>
        <v>1.03069359</v>
      </c>
      <c r="P576" s="17">
        <f t="shared" si="214"/>
        <v>0</v>
      </c>
      <c r="Q576" s="14">
        <f t="shared" ca="1" si="218"/>
        <v>30.69359</v>
      </c>
      <c r="R576" s="20">
        <f t="shared" si="200"/>
        <v>0</v>
      </c>
      <c r="S576" s="14">
        <f t="shared" si="215"/>
        <v>0</v>
      </c>
      <c r="T576" s="4">
        <f t="shared" si="216"/>
        <v>0</v>
      </c>
      <c r="U576" s="29">
        <f t="shared" si="217"/>
        <v>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1"/>
        <v>45555</v>
      </c>
      <c r="B577" s="116">
        <f t="shared" ca="1" si="204"/>
        <v>1031.09834</v>
      </c>
      <c r="C577" s="14">
        <f t="shared" si="205"/>
        <v>1000</v>
      </c>
      <c r="D577" s="95">
        <f t="shared" si="202"/>
        <v>45551</v>
      </c>
      <c r="E577" s="93">
        <f ca="1">IF(D577&lt;$B$1,VLOOKUP(D577,[1]DI!$A$4:$B$15000,2,FALSE),0)</f>
        <v>0.104</v>
      </c>
      <c r="F577" s="14">
        <f t="shared" ca="1" si="206"/>
        <v>1.0003926999999999</v>
      </c>
      <c r="G577" s="14">
        <f ca="1">(TRUNC(PRODUCT($F$12:$F576),16))</f>
        <v>1.30209987517654</v>
      </c>
      <c r="H577" s="14">
        <f t="shared" ca="1" si="207"/>
        <v>1.26282801544274</v>
      </c>
      <c r="I577" s="14">
        <f t="shared" ca="1" si="208"/>
        <v>1.03109834</v>
      </c>
      <c r="J577" s="13">
        <f t="shared" si="203"/>
        <v>2.5000000000000001E-2</v>
      </c>
      <c r="K577" s="29">
        <f t="shared" si="209"/>
        <v>45824</v>
      </c>
      <c r="L577" s="2">
        <f t="shared" si="210"/>
        <v>0</v>
      </c>
      <c r="M577" s="17">
        <f t="shared" si="211"/>
        <v>0</v>
      </c>
      <c r="N577" s="12">
        <f t="shared" si="212"/>
        <v>1</v>
      </c>
      <c r="O577" s="12">
        <f t="shared" ca="1" si="213"/>
        <v>1.03109834</v>
      </c>
      <c r="P577" s="17">
        <f t="shared" si="214"/>
        <v>0</v>
      </c>
      <c r="Q577" s="14">
        <f t="shared" ca="1" si="218"/>
        <v>31.09834</v>
      </c>
      <c r="R577" s="20">
        <f t="shared" si="200"/>
        <v>0</v>
      </c>
      <c r="S577" s="14">
        <f t="shared" si="215"/>
        <v>0</v>
      </c>
      <c r="T577" s="4">
        <f t="shared" si="216"/>
        <v>0</v>
      </c>
      <c r="U577" s="29">
        <f t="shared" si="217"/>
        <v>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1"/>
        <v>45558</v>
      </c>
      <c r="B578" s="116">
        <f t="shared" ca="1" si="204"/>
        <v>1031.50326</v>
      </c>
      <c r="C578" s="14">
        <f t="shared" si="205"/>
        <v>1000</v>
      </c>
      <c r="D578" s="95">
        <f t="shared" si="202"/>
        <v>45552</v>
      </c>
      <c r="E578" s="93">
        <f ca="1">IF(D578&lt;$B$1,VLOOKUP(D578,[1]DI!$A$4:$B$15000,2,FALSE),0)</f>
        <v>0.104</v>
      </c>
      <c r="F578" s="14">
        <f t="shared" ca="1" si="206"/>
        <v>1.0003926999999999</v>
      </c>
      <c r="G578" s="14">
        <f ca="1">(TRUNC(PRODUCT($F$12:$F577),16))</f>
        <v>1.30261120979752</v>
      </c>
      <c r="H578" s="14">
        <f t="shared" ca="1" si="207"/>
        <v>1.26282801544274</v>
      </c>
      <c r="I578" s="14">
        <f t="shared" ca="1" si="208"/>
        <v>1.03150326</v>
      </c>
      <c r="J578" s="13">
        <f t="shared" si="203"/>
        <v>2.5000000000000001E-2</v>
      </c>
      <c r="K578" s="29">
        <f t="shared" si="209"/>
        <v>45824</v>
      </c>
      <c r="L578" s="2">
        <f t="shared" si="210"/>
        <v>0</v>
      </c>
      <c r="M578" s="17">
        <f t="shared" si="211"/>
        <v>0</v>
      </c>
      <c r="N578" s="12">
        <f t="shared" si="212"/>
        <v>1</v>
      </c>
      <c r="O578" s="12">
        <f t="shared" ca="1" si="213"/>
        <v>1.03150326</v>
      </c>
      <c r="P578" s="17">
        <f t="shared" si="214"/>
        <v>0</v>
      </c>
      <c r="Q578" s="14">
        <f t="shared" ca="1" si="218"/>
        <v>31.503260000000001</v>
      </c>
      <c r="R578" s="20">
        <f t="shared" si="200"/>
        <v>0</v>
      </c>
      <c r="S578" s="14">
        <f t="shared" si="215"/>
        <v>0</v>
      </c>
      <c r="T578" s="4">
        <f t="shared" si="216"/>
        <v>0</v>
      </c>
      <c r="U578" s="29">
        <f t="shared" si="217"/>
        <v>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1"/>
        <v>45559</v>
      </c>
      <c r="B579" s="116">
        <f t="shared" ca="1" si="204"/>
        <v>1031.90833</v>
      </c>
      <c r="C579" s="14">
        <f t="shared" si="205"/>
        <v>1000</v>
      </c>
      <c r="D579" s="95">
        <f t="shared" si="202"/>
        <v>45553</v>
      </c>
      <c r="E579" s="93">
        <f ca="1">IF(D579&lt;$B$1,VLOOKUP(D579,[1]DI!$A$4:$B$15000,2,FALSE),0)</f>
        <v>0.104</v>
      </c>
      <c r="F579" s="14">
        <f t="shared" ca="1" si="206"/>
        <v>1.0003926999999999</v>
      </c>
      <c r="G579" s="14">
        <f ca="1">(TRUNC(PRODUCT($F$12:$F578),16))</f>
        <v>1.3031227452196099</v>
      </c>
      <c r="H579" s="14">
        <f t="shared" ca="1" si="207"/>
        <v>1.26282801544274</v>
      </c>
      <c r="I579" s="14">
        <f t="shared" ca="1" si="208"/>
        <v>1.03190833</v>
      </c>
      <c r="J579" s="13">
        <f t="shared" si="203"/>
        <v>2.5000000000000001E-2</v>
      </c>
      <c r="K579" s="29">
        <f t="shared" si="209"/>
        <v>45824</v>
      </c>
      <c r="L579" s="2">
        <f t="shared" si="210"/>
        <v>0</v>
      </c>
      <c r="M579" s="17">
        <f t="shared" si="211"/>
        <v>0</v>
      </c>
      <c r="N579" s="12">
        <f t="shared" si="212"/>
        <v>1</v>
      </c>
      <c r="O579" s="12">
        <f t="shared" ca="1" si="213"/>
        <v>1.03190833</v>
      </c>
      <c r="P579" s="17">
        <f t="shared" si="214"/>
        <v>0</v>
      </c>
      <c r="Q579" s="14">
        <f t="shared" ca="1" si="218"/>
        <v>31.908329999999999</v>
      </c>
      <c r="R579" s="20">
        <f t="shared" si="200"/>
        <v>0</v>
      </c>
      <c r="S579" s="14">
        <f t="shared" si="215"/>
        <v>0</v>
      </c>
      <c r="T579" s="4">
        <f t="shared" si="216"/>
        <v>0</v>
      </c>
      <c r="U579" s="29">
        <f t="shared" si="217"/>
        <v>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1"/>
        <v>45560</v>
      </c>
      <c r="B580" s="116">
        <f t="shared" ca="1" si="204"/>
        <v>1032.3135600000001</v>
      </c>
      <c r="C580" s="14">
        <f t="shared" si="205"/>
        <v>1000</v>
      </c>
      <c r="D580" s="95">
        <f t="shared" si="202"/>
        <v>45554</v>
      </c>
      <c r="E580" s="93">
        <f ca="1">IF(D580&lt;$B$1,VLOOKUP(D580,[1]DI!$A$4:$B$15000,2,FALSE),0)</f>
        <v>0.1065</v>
      </c>
      <c r="F580" s="14">
        <f t="shared" ca="1" si="206"/>
        <v>1.00040168</v>
      </c>
      <c r="G580" s="14">
        <f ca="1">(TRUNC(PRODUCT($F$12:$F579),16))</f>
        <v>1.3036344815216601</v>
      </c>
      <c r="H580" s="14">
        <f t="shared" ca="1" si="207"/>
        <v>1.26282801544274</v>
      </c>
      <c r="I580" s="14">
        <f t="shared" ca="1" si="208"/>
        <v>1.03231356</v>
      </c>
      <c r="J580" s="13">
        <f t="shared" si="203"/>
        <v>2.5000000000000001E-2</v>
      </c>
      <c r="K580" s="29">
        <f t="shared" si="209"/>
        <v>45824</v>
      </c>
      <c r="L580" s="2">
        <f t="shared" si="210"/>
        <v>0</v>
      </c>
      <c r="M580" s="17">
        <f t="shared" si="211"/>
        <v>0</v>
      </c>
      <c r="N580" s="12">
        <f t="shared" si="212"/>
        <v>1</v>
      </c>
      <c r="O580" s="12">
        <f t="shared" ca="1" si="213"/>
        <v>1.03231356</v>
      </c>
      <c r="P580" s="17">
        <f t="shared" si="214"/>
        <v>0</v>
      </c>
      <c r="Q580" s="14">
        <f t="shared" ca="1" si="218"/>
        <v>32.313560000000003</v>
      </c>
      <c r="R580" s="20">
        <f t="shared" si="200"/>
        <v>0</v>
      </c>
      <c r="S580" s="14">
        <f t="shared" si="215"/>
        <v>0</v>
      </c>
      <c r="T580" s="4">
        <f t="shared" si="216"/>
        <v>0</v>
      </c>
      <c r="U580" s="29">
        <f t="shared" si="217"/>
        <v>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1"/>
        <v>45561</v>
      </c>
      <c r="B581" s="116">
        <f t="shared" ca="1" si="204"/>
        <v>1032.72822</v>
      </c>
      <c r="C581" s="14">
        <f t="shared" si="205"/>
        <v>1000</v>
      </c>
      <c r="D581" s="95">
        <f t="shared" si="202"/>
        <v>45555</v>
      </c>
      <c r="E581" s="93">
        <f ca="1">IF(D581&lt;$B$1,VLOOKUP(D581,[1]DI!$A$4:$B$15000,2,FALSE),0)</f>
        <v>0.1065</v>
      </c>
      <c r="F581" s="14">
        <f t="shared" ca="1" si="206"/>
        <v>1.00040168</v>
      </c>
      <c r="G581" s="14">
        <f ca="1">(TRUNC(PRODUCT($F$12:$F580),16))</f>
        <v>1.3041581254201999</v>
      </c>
      <c r="H581" s="14">
        <f t="shared" ca="1" si="207"/>
        <v>1.26282801544274</v>
      </c>
      <c r="I581" s="14">
        <f t="shared" ca="1" si="208"/>
        <v>1.0327282200000001</v>
      </c>
      <c r="J581" s="13">
        <f t="shared" si="203"/>
        <v>2.5000000000000001E-2</v>
      </c>
      <c r="K581" s="29">
        <f t="shared" si="209"/>
        <v>45824</v>
      </c>
      <c r="L581" s="2">
        <f t="shared" si="210"/>
        <v>0</v>
      </c>
      <c r="M581" s="17">
        <f t="shared" si="211"/>
        <v>0</v>
      </c>
      <c r="N581" s="12">
        <f t="shared" si="212"/>
        <v>1</v>
      </c>
      <c r="O581" s="12">
        <f t="shared" ca="1" si="213"/>
        <v>1.0327282200000001</v>
      </c>
      <c r="P581" s="17">
        <f t="shared" si="214"/>
        <v>0</v>
      </c>
      <c r="Q581" s="14">
        <f t="shared" ca="1" si="218"/>
        <v>32.72822</v>
      </c>
      <c r="R581" s="20">
        <f t="shared" si="200"/>
        <v>0</v>
      </c>
      <c r="S581" s="14">
        <f t="shared" si="215"/>
        <v>0</v>
      </c>
      <c r="T581" s="4">
        <f t="shared" si="216"/>
        <v>0</v>
      </c>
      <c r="U581" s="29">
        <f t="shared" si="217"/>
        <v>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1"/>
        <v>45562</v>
      </c>
      <c r="B582" s="116">
        <f t="shared" ca="1" si="204"/>
        <v>1033.14303999</v>
      </c>
      <c r="C582" s="14">
        <f t="shared" si="205"/>
        <v>1000</v>
      </c>
      <c r="D582" s="95">
        <f t="shared" si="202"/>
        <v>45558</v>
      </c>
      <c r="E582" s="93">
        <f ca="1">IF(D582&lt;$B$1,VLOOKUP(D582,[1]DI!$A$4:$B$15000,2,FALSE),0)</f>
        <v>0.1065</v>
      </c>
      <c r="F582" s="14">
        <f t="shared" ca="1" si="206"/>
        <v>1.00040168</v>
      </c>
      <c r="G582" s="14">
        <f ca="1">(TRUNC(PRODUCT($F$12:$F581),16))</f>
        <v>1.3046819796560101</v>
      </c>
      <c r="H582" s="14">
        <f t="shared" ca="1" si="207"/>
        <v>1.26282801544274</v>
      </c>
      <c r="I582" s="14">
        <f t="shared" ca="1" si="208"/>
        <v>1.0331430399999999</v>
      </c>
      <c r="J582" s="13">
        <f t="shared" si="203"/>
        <v>2.5000000000000001E-2</v>
      </c>
      <c r="K582" s="29">
        <f t="shared" si="209"/>
        <v>45824</v>
      </c>
      <c r="L582" s="2">
        <f t="shared" si="210"/>
        <v>0</v>
      </c>
      <c r="M582" s="17">
        <f t="shared" si="211"/>
        <v>0</v>
      </c>
      <c r="N582" s="12">
        <f t="shared" si="212"/>
        <v>1</v>
      </c>
      <c r="O582" s="12">
        <f t="shared" ca="1" si="213"/>
        <v>1.0331430399999999</v>
      </c>
      <c r="P582" s="17">
        <f t="shared" si="214"/>
        <v>0</v>
      </c>
      <c r="Q582" s="14">
        <f t="shared" ca="1" si="218"/>
        <v>33.143039989999998</v>
      </c>
      <c r="R582" s="20">
        <f t="shared" si="200"/>
        <v>0</v>
      </c>
      <c r="S582" s="14">
        <f t="shared" si="215"/>
        <v>0</v>
      </c>
      <c r="T582" s="4">
        <f t="shared" si="216"/>
        <v>0</v>
      </c>
      <c r="U582" s="29">
        <f t="shared" si="217"/>
        <v>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1"/>
        <v>45565</v>
      </c>
      <c r="B583" s="116">
        <f t="shared" ca="1" si="204"/>
        <v>1033.5580399999999</v>
      </c>
      <c r="C583" s="14">
        <f t="shared" si="205"/>
        <v>1000</v>
      </c>
      <c r="D583" s="95">
        <f t="shared" si="202"/>
        <v>45559</v>
      </c>
      <c r="E583" s="93">
        <f ca="1">IF(D583&lt;$B$1,VLOOKUP(D583,[1]DI!$A$4:$B$15000,2,FALSE),0)</f>
        <v>0.1065</v>
      </c>
      <c r="F583" s="14">
        <f t="shared" ca="1" si="206"/>
        <v>1.00040168</v>
      </c>
      <c r="G583" s="14">
        <f ca="1">(TRUNC(PRODUCT($F$12:$F582),16))</f>
        <v>1.3052060443136</v>
      </c>
      <c r="H583" s="14">
        <f t="shared" ca="1" si="207"/>
        <v>1.26282801544274</v>
      </c>
      <c r="I583" s="14">
        <f t="shared" ca="1" si="208"/>
        <v>1.03355804</v>
      </c>
      <c r="J583" s="13">
        <f t="shared" si="203"/>
        <v>2.5000000000000001E-2</v>
      </c>
      <c r="K583" s="29">
        <f t="shared" si="209"/>
        <v>45824</v>
      </c>
      <c r="L583" s="2">
        <f t="shared" si="210"/>
        <v>0</v>
      </c>
      <c r="M583" s="17">
        <f t="shared" si="211"/>
        <v>0</v>
      </c>
      <c r="N583" s="12">
        <f t="shared" si="212"/>
        <v>1</v>
      </c>
      <c r="O583" s="12">
        <f t="shared" ca="1" si="213"/>
        <v>1.03355804</v>
      </c>
      <c r="P583" s="17">
        <f t="shared" si="214"/>
        <v>0</v>
      </c>
      <c r="Q583" s="14">
        <f t="shared" ca="1" si="218"/>
        <v>33.558039999999998</v>
      </c>
      <c r="R583" s="20">
        <f t="shared" si="200"/>
        <v>0</v>
      </c>
      <c r="S583" s="14">
        <f t="shared" si="215"/>
        <v>0</v>
      </c>
      <c r="T583" s="4">
        <f t="shared" si="216"/>
        <v>0</v>
      </c>
      <c r="U583" s="29">
        <f t="shared" si="217"/>
        <v>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1"/>
        <v>45566</v>
      </c>
      <c r="B584" s="116">
        <f t="shared" ca="1" si="204"/>
        <v>1033.97319999</v>
      </c>
      <c r="C584" s="14">
        <f t="shared" si="205"/>
        <v>1000</v>
      </c>
      <c r="D584" s="95">
        <f t="shared" si="202"/>
        <v>45560</v>
      </c>
      <c r="E584" s="93">
        <f ca="1">IF(D584&lt;$B$1,VLOOKUP(D584,[1]DI!$A$4:$B$15000,2,FALSE),0)</f>
        <v>0.1065</v>
      </c>
      <c r="F584" s="14">
        <f t="shared" ca="1" si="206"/>
        <v>1.00040168</v>
      </c>
      <c r="G584" s="14">
        <f ca="1">(TRUNC(PRODUCT($F$12:$F583),16))</f>
        <v>1.3057303194774801</v>
      </c>
      <c r="H584" s="14">
        <f t="shared" ca="1" si="207"/>
        <v>1.26282801544274</v>
      </c>
      <c r="I584" s="14">
        <f t="shared" ca="1" si="208"/>
        <v>1.0339731999999999</v>
      </c>
      <c r="J584" s="13">
        <f t="shared" si="203"/>
        <v>2.5000000000000001E-2</v>
      </c>
      <c r="K584" s="29">
        <f t="shared" si="209"/>
        <v>45824</v>
      </c>
      <c r="L584" s="2">
        <f t="shared" si="210"/>
        <v>0</v>
      </c>
      <c r="M584" s="17">
        <f t="shared" si="211"/>
        <v>0</v>
      </c>
      <c r="N584" s="12">
        <f t="shared" si="212"/>
        <v>1</v>
      </c>
      <c r="O584" s="12">
        <f t="shared" ca="1" si="213"/>
        <v>1.0339731999999999</v>
      </c>
      <c r="P584" s="17">
        <f t="shared" si="214"/>
        <v>0</v>
      </c>
      <c r="Q584" s="14">
        <f t="shared" ca="1" si="218"/>
        <v>33.973199989999998</v>
      </c>
      <c r="R584" s="20">
        <f t="shared" si="200"/>
        <v>0</v>
      </c>
      <c r="S584" s="14">
        <f t="shared" si="215"/>
        <v>0</v>
      </c>
      <c r="T584" s="4">
        <f t="shared" si="216"/>
        <v>0</v>
      </c>
      <c r="U584" s="29">
        <f t="shared" si="217"/>
        <v>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1"/>
        <v>45567</v>
      </c>
      <c r="B585" s="116">
        <f t="shared" ca="1" si="204"/>
        <v>1034.38852</v>
      </c>
      <c r="C585" s="14">
        <f t="shared" si="205"/>
        <v>1000</v>
      </c>
      <c r="D585" s="95">
        <f t="shared" si="202"/>
        <v>45561</v>
      </c>
      <c r="E585" s="93">
        <f ca="1">IF(D585&lt;$B$1,VLOOKUP(D585,[1]DI!$A$4:$B$15000,2,FALSE),0)</f>
        <v>0.1065</v>
      </c>
      <c r="F585" s="14">
        <f t="shared" ca="1" si="206"/>
        <v>1.00040168</v>
      </c>
      <c r="G585" s="14">
        <f ca="1">(TRUNC(PRODUCT($F$12:$F584),16))</f>
        <v>1.30625480523221</v>
      </c>
      <c r="H585" s="14">
        <f t="shared" ca="1" si="207"/>
        <v>1.26282801544274</v>
      </c>
      <c r="I585" s="14">
        <f t="shared" ca="1" si="208"/>
        <v>1.03438852</v>
      </c>
      <c r="J585" s="13">
        <f t="shared" si="203"/>
        <v>2.5000000000000001E-2</v>
      </c>
      <c r="K585" s="29">
        <f t="shared" si="209"/>
        <v>45824</v>
      </c>
      <c r="L585" s="2">
        <f t="shared" si="210"/>
        <v>0</v>
      </c>
      <c r="M585" s="17">
        <f t="shared" si="211"/>
        <v>0</v>
      </c>
      <c r="N585" s="12">
        <f t="shared" si="212"/>
        <v>1</v>
      </c>
      <c r="O585" s="12">
        <f t="shared" ca="1" si="213"/>
        <v>1.03438852</v>
      </c>
      <c r="P585" s="17">
        <f t="shared" si="214"/>
        <v>0</v>
      </c>
      <c r="Q585" s="14">
        <f t="shared" ca="1" si="218"/>
        <v>34.38852</v>
      </c>
      <c r="R585" s="20">
        <f t="shared" si="200"/>
        <v>0</v>
      </c>
      <c r="S585" s="14">
        <f t="shared" si="215"/>
        <v>0</v>
      </c>
      <c r="T585" s="4">
        <f t="shared" si="216"/>
        <v>0</v>
      </c>
      <c r="U585" s="29">
        <f t="shared" si="217"/>
        <v>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1"/>
        <v>45568</v>
      </c>
      <c r="B586" s="116">
        <f t="shared" ca="1" si="204"/>
        <v>1034.8040199899999</v>
      </c>
      <c r="C586" s="14">
        <f t="shared" si="205"/>
        <v>1000</v>
      </c>
      <c r="D586" s="95">
        <f t="shared" si="202"/>
        <v>45562</v>
      </c>
      <c r="E586" s="93">
        <f ca="1">IF(D586&lt;$B$1,VLOOKUP(D586,[1]DI!$A$4:$B$15000,2,FALSE),0)</f>
        <v>0.1065</v>
      </c>
      <c r="F586" s="14">
        <f t="shared" ca="1" si="206"/>
        <v>1.00040168</v>
      </c>
      <c r="G586" s="14">
        <f ca="1">(TRUNC(PRODUCT($F$12:$F585),16))</f>
        <v>1.30677950166238</v>
      </c>
      <c r="H586" s="14">
        <f t="shared" ca="1" si="207"/>
        <v>1.26282801544274</v>
      </c>
      <c r="I586" s="14">
        <f t="shared" ca="1" si="208"/>
        <v>1.0348040199999999</v>
      </c>
      <c r="J586" s="13">
        <f t="shared" si="203"/>
        <v>2.5000000000000001E-2</v>
      </c>
      <c r="K586" s="29">
        <f t="shared" si="209"/>
        <v>45824</v>
      </c>
      <c r="L586" s="2">
        <f t="shared" si="210"/>
        <v>0</v>
      </c>
      <c r="M586" s="17">
        <f t="shared" si="211"/>
        <v>0</v>
      </c>
      <c r="N586" s="12">
        <f t="shared" si="212"/>
        <v>1</v>
      </c>
      <c r="O586" s="12">
        <f t="shared" ca="1" si="213"/>
        <v>1.0348040199999999</v>
      </c>
      <c r="P586" s="17">
        <f t="shared" si="214"/>
        <v>0</v>
      </c>
      <c r="Q586" s="14">
        <f t="shared" ca="1" si="218"/>
        <v>34.80401999</v>
      </c>
      <c r="R586" s="20">
        <f t="shared" si="200"/>
        <v>0</v>
      </c>
      <c r="S586" s="14">
        <f t="shared" si="215"/>
        <v>0</v>
      </c>
      <c r="T586" s="4">
        <f t="shared" si="216"/>
        <v>0</v>
      </c>
      <c r="U586" s="29">
        <f t="shared" si="217"/>
        <v>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1"/>
        <v>45569</v>
      </c>
      <c r="B587" s="116">
        <f t="shared" ca="1" si="204"/>
        <v>1035.2196799999999</v>
      </c>
      <c r="C587" s="14">
        <f t="shared" si="205"/>
        <v>1000</v>
      </c>
      <c r="D587" s="95">
        <f t="shared" si="202"/>
        <v>45565</v>
      </c>
      <c r="E587" s="93">
        <f ca="1">IF(D587&lt;$B$1,VLOOKUP(D587,[1]DI!$A$4:$B$15000,2,FALSE),0)</f>
        <v>0.1065</v>
      </c>
      <c r="F587" s="14">
        <f t="shared" ca="1" si="206"/>
        <v>1.00040168</v>
      </c>
      <c r="G587" s="14">
        <f ca="1">(TRUNC(PRODUCT($F$12:$F586),16))</f>
        <v>1.3073044088526</v>
      </c>
      <c r="H587" s="14">
        <f t="shared" ca="1" si="207"/>
        <v>1.26282801544274</v>
      </c>
      <c r="I587" s="14">
        <f t="shared" ca="1" si="208"/>
        <v>1.03521968</v>
      </c>
      <c r="J587" s="13">
        <f t="shared" si="203"/>
        <v>2.5000000000000001E-2</v>
      </c>
      <c r="K587" s="29">
        <f t="shared" si="209"/>
        <v>45824</v>
      </c>
      <c r="L587" s="2">
        <f t="shared" si="210"/>
        <v>0</v>
      </c>
      <c r="M587" s="17">
        <f t="shared" si="211"/>
        <v>0</v>
      </c>
      <c r="N587" s="12">
        <f t="shared" si="212"/>
        <v>1</v>
      </c>
      <c r="O587" s="12">
        <f t="shared" ca="1" si="213"/>
        <v>1.03521968</v>
      </c>
      <c r="P587" s="17">
        <f t="shared" si="214"/>
        <v>0</v>
      </c>
      <c r="Q587" s="14">
        <f t="shared" ca="1" si="218"/>
        <v>35.219679999999997</v>
      </c>
      <c r="R587" s="20">
        <f t="shared" si="200"/>
        <v>0</v>
      </c>
      <c r="S587" s="14">
        <f t="shared" si="215"/>
        <v>0</v>
      </c>
      <c r="T587" s="4">
        <f t="shared" si="216"/>
        <v>0</v>
      </c>
      <c r="U587" s="29">
        <f t="shared" si="217"/>
        <v>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1"/>
        <v>45572</v>
      </c>
      <c r="B588" s="116">
        <f t="shared" ca="1" si="204"/>
        <v>1035.63549999</v>
      </c>
      <c r="C588" s="14">
        <f t="shared" si="205"/>
        <v>1000</v>
      </c>
      <c r="D588" s="95">
        <f t="shared" si="202"/>
        <v>45566</v>
      </c>
      <c r="E588" s="93">
        <f ca="1">IF(D588&lt;$B$1,VLOOKUP(D588,[1]DI!$A$4:$B$15000,2,FALSE),0)</f>
        <v>0.1065</v>
      </c>
      <c r="F588" s="14">
        <f t="shared" ca="1" si="206"/>
        <v>1.00040168</v>
      </c>
      <c r="G588" s="14">
        <f ca="1">(TRUNC(PRODUCT($F$12:$F587),16))</f>
        <v>1.3078295268875499</v>
      </c>
      <c r="H588" s="14">
        <f t="shared" ca="1" si="207"/>
        <v>1.26282801544274</v>
      </c>
      <c r="I588" s="14">
        <f t="shared" ca="1" si="208"/>
        <v>1.0356354999999999</v>
      </c>
      <c r="J588" s="13">
        <f t="shared" si="203"/>
        <v>2.5000000000000001E-2</v>
      </c>
      <c r="K588" s="29">
        <f t="shared" si="209"/>
        <v>45824</v>
      </c>
      <c r="L588" s="2">
        <f t="shared" si="210"/>
        <v>0</v>
      </c>
      <c r="M588" s="17">
        <f t="shared" si="211"/>
        <v>0</v>
      </c>
      <c r="N588" s="12">
        <f t="shared" si="212"/>
        <v>1</v>
      </c>
      <c r="O588" s="12">
        <f t="shared" ca="1" si="213"/>
        <v>1.0356354999999999</v>
      </c>
      <c r="P588" s="17">
        <f t="shared" si="214"/>
        <v>0</v>
      </c>
      <c r="Q588" s="14">
        <f t="shared" ca="1" si="218"/>
        <v>35.63549999</v>
      </c>
      <c r="R588" s="20">
        <f t="shared" ref="R588:R651" si="219">IF($P588&gt;0,VLOOKUP($P588,$X$12:$AD$150,7),0)</f>
        <v>0</v>
      </c>
      <c r="S588" s="14">
        <f t="shared" si="215"/>
        <v>0</v>
      </c>
      <c r="T588" s="4">
        <f t="shared" si="216"/>
        <v>0</v>
      </c>
      <c r="U588" s="29">
        <f t="shared" si="217"/>
        <v>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0">WORKDAY($A588,1,$X$166:$X$544)</f>
        <v>45573</v>
      </c>
      <c r="B589" s="116">
        <f t="shared" ca="1" si="204"/>
        <v>1036.0514999899999</v>
      </c>
      <c r="C589" s="14">
        <f t="shared" si="205"/>
        <v>1000</v>
      </c>
      <c r="D589" s="95">
        <f t="shared" ref="D589:D652" si="221">WORKDAY($A589,-4,$X$160:$X$544)</f>
        <v>45567</v>
      </c>
      <c r="E589" s="93">
        <f ca="1">IF(D589&lt;$B$1,VLOOKUP(D589,[1]DI!$A$4:$B$15000,2,FALSE),0)</f>
        <v>0.1065</v>
      </c>
      <c r="F589" s="14">
        <f t="shared" ca="1" si="206"/>
        <v>1.00040168</v>
      </c>
      <c r="G589" s="14">
        <f ca="1">(TRUNC(PRODUCT($F$12:$F588),16))</f>
        <v>1.30835485585191</v>
      </c>
      <c r="H589" s="14">
        <f t="shared" ca="1" si="207"/>
        <v>1.26282801544274</v>
      </c>
      <c r="I589" s="14">
        <f t="shared" ca="1" si="208"/>
        <v>1.0360514999999999</v>
      </c>
      <c r="J589" s="13">
        <f t="shared" ref="J589:J652" si="222">J588</f>
        <v>2.5000000000000001E-2</v>
      </c>
      <c r="K589" s="29">
        <f t="shared" si="209"/>
        <v>45824</v>
      </c>
      <c r="L589" s="2">
        <f t="shared" si="210"/>
        <v>0</v>
      </c>
      <c r="M589" s="17">
        <f t="shared" si="211"/>
        <v>0</v>
      </c>
      <c r="N589" s="12">
        <f t="shared" si="212"/>
        <v>1</v>
      </c>
      <c r="O589" s="12">
        <f t="shared" ca="1" si="213"/>
        <v>1.0360514999999999</v>
      </c>
      <c r="P589" s="17">
        <f t="shared" si="214"/>
        <v>0</v>
      </c>
      <c r="Q589" s="14">
        <f t="shared" ca="1" si="218"/>
        <v>36.051499990000003</v>
      </c>
      <c r="R589" s="20">
        <f t="shared" si="219"/>
        <v>0</v>
      </c>
      <c r="S589" s="14">
        <f t="shared" si="215"/>
        <v>0</v>
      </c>
      <c r="T589" s="4">
        <f t="shared" si="216"/>
        <v>0</v>
      </c>
      <c r="U589" s="29">
        <f t="shared" si="217"/>
        <v>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0"/>
        <v>45574</v>
      </c>
      <c r="B590" s="116">
        <f t="shared" ca="1" si="204"/>
        <v>1036.46766</v>
      </c>
      <c r="C590" s="14">
        <f t="shared" si="205"/>
        <v>1000</v>
      </c>
      <c r="D590" s="95">
        <f t="shared" si="221"/>
        <v>45568</v>
      </c>
      <c r="E590" s="93">
        <f ca="1">IF(D590&lt;$B$1,VLOOKUP(D590,[1]DI!$A$4:$B$15000,2,FALSE),0)</f>
        <v>0.1065</v>
      </c>
      <c r="F590" s="14">
        <f t="shared" ca="1" si="206"/>
        <v>1.00040168</v>
      </c>
      <c r="G590" s="14">
        <f ca="1">(TRUNC(PRODUCT($F$12:$F589),16))</f>
        <v>1.30888039583041</v>
      </c>
      <c r="H590" s="14">
        <f t="shared" ca="1" si="207"/>
        <v>1.26282801544274</v>
      </c>
      <c r="I590" s="14">
        <f t="shared" ca="1" si="208"/>
        <v>1.03646766</v>
      </c>
      <c r="J590" s="13">
        <f t="shared" si="222"/>
        <v>2.5000000000000001E-2</v>
      </c>
      <c r="K590" s="29">
        <f t="shared" si="209"/>
        <v>45824</v>
      </c>
      <c r="L590" s="2">
        <f t="shared" si="210"/>
        <v>0</v>
      </c>
      <c r="M590" s="17">
        <f t="shared" si="211"/>
        <v>0</v>
      </c>
      <c r="N590" s="12">
        <f t="shared" si="212"/>
        <v>1</v>
      </c>
      <c r="O590" s="12">
        <f t="shared" ca="1" si="213"/>
        <v>1.03646766</v>
      </c>
      <c r="P590" s="17">
        <f t="shared" si="214"/>
        <v>0</v>
      </c>
      <c r="Q590" s="14">
        <f t="shared" ca="1" si="218"/>
        <v>36.467660000000002</v>
      </c>
      <c r="R590" s="20">
        <f t="shared" si="219"/>
        <v>0</v>
      </c>
      <c r="S590" s="14">
        <f t="shared" si="215"/>
        <v>0</v>
      </c>
      <c r="T590" s="4">
        <f t="shared" si="216"/>
        <v>0</v>
      </c>
      <c r="U590" s="29">
        <f t="shared" si="217"/>
        <v>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0"/>
        <v>45575</v>
      </c>
      <c r="B591" s="116">
        <f t="shared" ref="B591:B654" ca="1" si="223">IF(D591&lt;=TODAY(),C591+Q591,IF(AND(D591&gt;TODAY(),A591&lt;=$B$1),IF(VLOOKUP(TODAY(),$A$10:$E$5000,4,FALSE)=0,"n.d",C591+Q591),"n.d"))</f>
        <v>1036.88399</v>
      </c>
      <c r="C591" s="14">
        <f t="shared" ref="C591:C654" si="224">(C590-S590)</f>
        <v>1000</v>
      </c>
      <c r="D591" s="95">
        <f t="shared" si="221"/>
        <v>45569</v>
      </c>
      <c r="E591" s="93">
        <f ca="1">IF(D591&lt;$B$1,VLOOKUP(D591,[1]DI!$A$4:$B$15000,2,FALSE),0)</f>
        <v>0.1065</v>
      </c>
      <c r="F591" s="14">
        <f t="shared" ref="F591:F654" ca="1" si="225">ROUND(((1+E591)^(1/252)),8)</f>
        <v>1.00040168</v>
      </c>
      <c r="G591" s="14">
        <f ca="1">(TRUNC(PRODUCT($F$12:$F590),16))</f>
        <v>1.30940614690781</v>
      </c>
      <c r="H591" s="14">
        <f t="shared" ref="H591:H654" ca="1" si="226">IF(P590&gt;0,G590,H590)</f>
        <v>1.26282801544274</v>
      </c>
      <c r="I591" s="14">
        <f t="shared" ref="I591:I654" ca="1" si="227">ROUND(G591/H591,8)</f>
        <v>1.03688399</v>
      </c>
      <c r="J591" s="13">
        <f t="shared" si="222"/>
        <v>2.5000000000000001E-2</v>
      </c>
      <c r="K591" s="29">
        <f t="shared" ref="K591:K654" si="228">IF(P590&gt;0,VLOOKUP(P590,X$12:AH$150,2),K590)</f>
        <v>45824</v>
      </c>
      <c r="L591" s="2">
        <f t="shared" ref="L591:L654" si="229">IF(A591&gt;K591,IF(NETWORKDAYS(K591,A591,$X$160:$X$544)-1=0,1,NETWORKDAYS(K591,A591,$X$160:$X$544)-1),0)</f>
        <v>0</v>
      </c>
      <c r="M591" s="17">
        <f t="shared" ref="M591:M654" si="230">IF(AND(L591=1,L590=1),1,IF(L591&gt;0,IF(L591=L590,L591+1,L591),0))</f>
        <v>0</v>
      </c>
      <c r="N591" s="12">
        <f t="shared" ref="N591:N654" si="231">ROUND((J591+1)^(M591/252),9)</f>
        <v>1</v>
      </c>
      <c r="O591" s="12">
        <f t="shared" ref="O591:O654" ca="1" si="232">ROUND(I591*N591,9)</f>
        <v>1.03688399</v>
      </c>
      <c r="P591" s="17">
        <f t="shared" ref="P591:P654" si="233">IF(VLOOKUP(A591,Y$12:AF$150,8)=VLOOKUP(A590,Y$12:AF$150,8),0,VLOOKUP(A591,Y$12:AF$150,8))</f>
        <v>0</v>
      </c>
      <c r="Q591" s="14">
        <f t="shared" ca="1" si="218"/>
        <v>36.883989999999997</v>
      </c>
      <c r="R591" s="20">
        <f t="shared" si="219"/>
        <v>0</v>
      </c>
      <c r="S591" s="14">
        <f t="shared" ref="S591:S654" si="234">IF(R591&gt;0,TRUNC(R591*C591,8),0)</f>
        <v>0</v>
      </c>
      <c r="T591" s="4">
        <f t="shared" ref="T591:T654" si="235">IF(P590&gt;0,VLOOKUP(P590,X$12:AH$150,10),T590)</f>
        <v>0</v>
      </c>
      <c r="U591" s="29">
        <f t="shared" ref="U591:U654" si="236">IF(P590&gt;0,VLOOKUP(P590,X$12:AH$150,11),U590)</f>
        <v>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0"/>
        <v>45576</v>
      </c>
      <c r="B592" s="116">
        <f t="shared" ca="1" si="223"/>
        <v>1037.3004800000001</v>
      </c>
      <c r="C592" s="14">
        <f t="shared" si="224"/>
        <v>1000</v>
      </c>
      <c r="D592" s="95">
        <f t="shared" si="221"/>
        <v>45572</v>
      </c>
      <c r="E592" s="93">
        <f ca="1">IF(D592&lt;$B$1,VLOOKUP(D592,[1]DI!$A$4:$B$15000,2,FALSE),0)</f>
        <v>0.1065</v>
      </c>
      <c r="F592" s="14">
        <f t="shared" ca="1" si="225"/>
        <v>1.00040168</v>
      </c>
      <c r="G592" s="14">
        <f ca="1">(TRUNC(PRODUCT($F$12:$F591),16))</f>
        <v>1.3099321091689</v>
      </c>
      <c r="H592" s="14">
        <f t="shared" ca="1" si="226"/>
        <v>1.26282801544274</v>
      </c>
      <c r="I592" s="14">
        <f t="shared" ca="1" si="227"/>
        <v>1.0373004800000001</v>
      </c>
      <c r="J592" s="13">
        <f t="shared" si="222"/>
        <v>2.5000000000000001E-2</v>
      </c>
      <c r="K592" s="29">
        <f t="shared" si="228"/>
        <v>45824</v>
      </c>
      <c r="L592" s="2">
        <f t="shared" si="229"/>
        <v>0</v>
      </c>
      <c r="M592" s="17">
        <f t="shared" si="230"/>
        <v>0</v>
      </c>
      <c r="N592" s="12">
        <f t="shared" si="231"/>
        <v>1</v>
      </c>
      <c r="O592" s="12">
        <f t="shared" ca="1" si="232"/>
        <v>1.0373004800000001</v>
      </c>
      <c r="P592" s="17">
        <f t="shared" si="233"/>
        <v>0</v>
      </c>
      <c r="Q592" s="14">
        <f t="shared" ca="1" si="218"/>
        <v>37.30048</v>
      </c>
      <c r="R592" s="20">
        <f t="shared" si="219"/>
        <v>0</v>
      </c>
      <c r="S592" s="14">
        <f t="shared" si="234"/>
        <v>0</v>
      </c>
      <c r="T592" s="4">
        <f t="shared" si="235"/>
        <v>0</v>
      </c>
      <c r="U592" s="29">
        <f t="shared" si="236"/>
        <v>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0"/>
        <v>45579</v>
      </c>
      <c r="B593" s="116">
        <f t="shared" ca="1" si="223"/>
        <v>1037.71714</v>
      </c>
      <c r="C593" s="14">
        <f t="shared" si="224"/>
        <v>1000</v>
      </c>
      <c r="D593" s="95">
        <f t="shared" si="221"/>
        <v>45573</v>
      </c>
      <c r="E593" s="93">
        <f ca="1">IF(D593&lt;$B$1,VLOOKUP(D593,[1]DI!$A$4:$B$15000,2,FALSE),0)</f>
        <v>0.1065</v>
      </c>
      <c r="F593" s="14">
        <f t="shared" ca="1" si="225"/>
        <v>1.00040168</v>
      </c>
      <c r="G593" s="14">
        <f ca="1">(TRUNC(PRODUCT($F$12:$F592),16))</f>
        <v>1.3104582826985101</v>
      </c>
      <c r="H593" s="14">
        <f t="shared" ca="1" si="226"/>
        <v>1.26282801544274</v>
      </c>
      <c r="I593" s="14">
        <f t="shared" ca="1" si="227"/>
        <v>1.03771714</v>
      </c>
      <c r="J593" s="13">
        <f t="shared" si="222"/>
        <v>2.5000000000000001E-2</v>
      </c>
      <c r="K593" s="29">
        <f t="shared" si="228"/>
        <v>45824</v>
      </c>
      <c r="L593" s="2">
        <f t="shared" si="229"/>
        <v>0</v>
      </c>
      <c r="M593" s="17">
        <f t="shared" si="230"/>
        <v>0</v>
      </c>
      <c r="N593" s="12">
        <f t="shared" si="231"/>
        <v>1</v>
      </c>
      <c r="O593" s="12">
        <f t="shared" ca="1" si="232"/>
        <v>1.03771714</v>
      </c>
      <c r="P593" s="17">
        <f t="shared" si="233"/>
        <v>0</v>
      </c>
      <c r="Q593" s="14">
        <f t="shared" ca="1" si="218"/>
        <v>37.717140000000001</v>
      </c>
      <c r="R593" s="20">
        <f t="shared" si="219"/>
        <v>0</v>
      </c>
      <c r="S593" s="14">
        <f t="shared" si="234"/>
        <v>0</v>
      </c>
      <c r="T593" s="4">
        <f t="shared" si="235"/>
        <v>0</v>
      </c>
      <c r="U593" s="29">
        <f t="shared" si="236"/>
        <v>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0"/>
        <v>45580</v>
      </c>
      <c r="B594" s="116">
        <f t="shared" ca="1" si="223"/>
        <v>1038.1339800000001</v>
      </c>
      <c r="C594" s="14">
        <f t="shared" si="224"/>
        <v>1000</v>
      </c>
      <c r="D594" s="95">
        <f t="shared" si="221"/>
        <v>45574</v>
      </c>
      <c r="E594" s="93">
        <f ca="1">IF(D594&lt;$B$1,VLOOKUP(D594,[1]DI!$A$4:$B$15000,2,FALSE),0)</f>
        <v>0.1065</v>
      </c>
      <c r="F594" s="14">
        <f t="shared" ca="1" si="225"/>
        <v>1.00040168</v>
      </c>
      <c r="G594" s="14">
        <f ca="1">(TRUNC(PRODUCT($F$12:$F593),16))</f>
        <v>1.3109846675815</v>
      </c>
      <c r="H594" s="14">
        <f t="shared" ca="1" si="226"/>
        <v>1.26282801544274</v>
      </c>
      <c r="I594" s="14">
        <f t="shared" ca="1" si="227"/>
        <v>1.03813398</v>
      </c>
      <c r="J594" s="13">
        <f t="shared" si="222"/>
        <v>2.5000000000000001E-2</v>
      </c>
      <c r="K594" s="29">
        <f t="shared" si="228"/>
        <v>45824</v>
      </c>
      <c r="L594" s="2">
        <f t="shared" si="229"/>
        <v>0</v>
      </c>
      <c r="M594" s="17">
        <f t="shared" si="230"/>
        <v>0</v>
      </c>
      <c r="N594" s="12">
        <f t="shared" si="231"/>
        <v>1</v>
      </c>
      <c r="O594" s="12">
        <f t="shared" ca="1" si="232"/>
        <v>1.03813398</v>
      </c>
      <c r="P594" s="17">
        <f t="shared" si="233"/>
        <v>0</v>
      </c>
      <c r="Q594" s="14">
        <f t="shared" ca="1" si="218"/>
        <v>38.133980000000001</v>
      </c>
      <c r="R594" s="20">
        <f t="shared" si="219"/>
        <v>0</v>
      </c>
      <c r="S594" s="14">
        <f t="shared" si="234"/>
        <v>0</v>
      </c>
      <c r="T594" s="4">
        <f t="shared" si="235"/>
        <v>0</v>
      </c>
      <c r="U594" s="29">
        <f t="shared" si="236"/>
        <v>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0"/>
        <v>45581</v>
      </c>
      <c r="B595" s="116">
        <f t="shared" ca="1" si="223"/>
        <v>1038.55097</v>
      </c>
      <c r="C595" s="14">
        <f t="shared" si="224"/>
        <v>1000</v>
      </c>
      <c r="D595" s="95">
        <f t="shared" si="221"/>
        <v>45575</v>
      </c>
      <c r="E595" s="93">
        <f ca="1">IF(D595&lt;$B$1,VLOOKUP(D595,[1]DI!$A$4:$B$15000,2,FALSE),0)</f>
        <v>0.1065</v>
      </c>
      <c r="F595" s="14">
        <f t="shared" ca="1" si="225"/>
        <v>1.00040168</v>
      </c>
      <c r="G595" s="14">
        <f ca="1">(TRUNC(PRODUCT($F$12:$F594),16))</f>
        <v>1.3115112639027799</v>
      </c>
      <c r="H595" s="14">
        <f t="shared" ca="1" si="226"/>
        <v>1.26282801544274</v>
      </c>
      <c r="I595" s="14">
        <f t="shared" ca="1" si="227"/>
        <v>1.03855097</v>
      </c>
      <c r="J595" s="13">
        <f t="shared" si="222"/>
        <v>2.5000000000000001E-2</v>
      </c>
      <c r="K595" s="29">
        <f t="shared" si="228"/>
        <v>45824</v>
      </c>
      <c r="L595" s="2">
        <f t="shared" si="229"/>
        <v>0</v>
      </c>
      <c r="M595" s="17">
        <f t="shared" si="230"/>
        <v>0</v>
      </c>
      <c r="N595" s="12">
        <f t="shared" si="231"/>
        <v>1</v>
      </c>
      <c r="O595" s="12">
        <f t="shared" ca="1" si="232"/>
        <v>1.03855097</v>
      </c>
      <c r="P595" s="17">
        <f t="shared" si="233"/>
        <v>0</v>
      </c>
      <c r="Q595" s="14">
        <f t="shared" ca="1" si="218"/>
        <v>38.55097</v>
      </c>
      <c r="R595" s="20">
        <f t="shared" si="219"/>
        <v>0</v>
      </c>
      <c r="S595" s="14">
        <f t="shared" si="234"/>
        <v>0</v>
      </c>
      <c r="T595" s="4">
        <f t="shared" si="235"/>
        <v>0</v>
      </c>
      <c r="U595" s="29">
        <f t="shared" si="236"/>
        <v>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0"/>
        <v>45582</v>
      </c>
      <c r="B596" s="116">
        <f t="shared" ca="1" si="223"/>
        <v>1038.9681399900001</v>
      </c>
      <c r="C596" s="14">
        <f t="shared" si="224"/>
        <v>1000</v>
      </c>
      <c r="D596" s="95">
        <f t="shared" si="221"/>
        <v>45576</v>
      </c>
      <c r="E596" s="93">
        <f ca="1">IF(D596&lt;$B$1,VLOOKUP(D596,[1]DI!$A$4:$B$15000,2,FALSE),0)</f>
        <v>0.1065</v>
      </c>
      <c r="F596" s="14">
        <f t="shared" ca="1" si="225"/>
        <v>1.00040168</v>
      </c>
      <c r="G596" s="14">
        <f ca="1">(TRUNC(PRODUCT($F$12:$F595),16))</f>
        <v>1.3120380717472599</v>
      </c>
      <c r="H596" s="14">
        <f t="shared" ca="1" si="226"/>
        <v>1.26282801544274</v>
      </c>
      <c r="I596" s="14">
        <f t="shared" ca="1" si="227"/>
        <v>1.0389681399999999</v>
      </c>
      <c r="J596" s="13">
        <f t="shared" si="222"/>
        <v>2.5000000000000001E-2</v>
      </c>
      <c r="K596" s="29">
        <f t="shared" si="228"/>
        <v>45824</v>
      </c>
      <c r="L596" s="2">
        <f t="shared" si="229"/>
        <v>0</v>
      </c>
      <c r="M596" s="17">
        <f t="shared" si="230"/>
        <v>0</v>
      </c>
      <c r="N596" s="12">
        <f t="shared" si="231"/>
        <v>1</v>
      </c>
      <c r="O596" s="12">
        <f t="shared" ca="1" si="232"/>
        <v>1.0389681399999999</v>
      </c>
      <c r="P596" s="17">
        <f t="shared" si="233"/>
        <v>0</v>
      </c>
      <c r="Q596" s="14">
        <f t="shared" ca="1" si="218"/>
        <v>38.968139989999997</v>
      </c>
      <c r="R596" s="20">
        <f t="shared" si="219"/>
        <v>0</v>
      </c>
      <c r="S596" s="14">
        <f t="shared" si="234"/>
        <v>0</v>
      </c>
      <c r="T596" s="4">
        <f t="shared" si="235"/>
        <v>0</v>
      </c>
      <c r="U596" s="29">
        <f t="shared" si="236"/>
        <v>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0"/>
        <v>45583</v>
      </c>
      <c r="B597" s="116">
        <f t="shared" ca="1" si="223"/>
        <v>1039.3854699999999</v>
      </c>
      <c r="C597" s="14">
        <f t="shared" si="224"/>
        <v>1000</v>
      </c>
      <c r="D597" s="95">
        <f t="shared" si="221"/>
        <v>45579</v>
      </c>
      <c r="E597" s="93">
        <f ca="1">IF(D597&lt;$B$1,VLOOKUP(D597,[1]DI!$A$4:$B$15000,2,FALSE),0)</f>
        <v>0.1065</v>
      </c>
      <c r="F597" s="14">
        <f t="shared" ca="1" si="225"/>
        <v>1.00040168</v>
      </c>
      <c r="G597" s="14">
        <f ca="1">(TRUNC(PRODUCT($F$12:$F596),16))</f>
        <v>1.31256509119992</v>
      </c>
      <c r="H597" s="14">
        <f t="shared" ca="1" si="226"/>
        <v>1.26282801544274</v>
      </c>
      <c r="I597" s="14">
        <f t="shared" ca="1" si="227"/>
        <v>1.03938547</v>
      </c>
      <c r="J597" s="13">
        <f t="shared" si="222"/>
        <v>2.5000000000000001E-2</v>
      </c>
      <c r="K597" s="29">
        <f t="shared" si="228"/>
        <v>45824</v>
      </c>
      <c r="L597" s="2">
        <f t="shared" si="229"/>
        <v>0</v>
      </c>
      <c r="M597" s="17">
        <f t="shared" si="230"/>
        <v>0</v>
      </c>
      <c r="N597" s="12">
        <f t="shared" si="231"/>
        <v>1</v>
      </c>
      <c r="O597" s="12">
        <f t="shared" ca="1" si="232"/>
        <v>1.03938547</v>
      </c>
      <c r="P597" s="17">
        <f t="shared" si="233"/>
        <v>0</v>
      </c>
      <c r="Q597" s="14">
        <f t="shared" ca="1" si="218"/>
        <v>39.385469999999998</v>
      </c>
      <c r="R597" s="20">
        <f t="shared" si="219"/>
        <v>0</v>
      </c>
      <c r="S597" s="14">
        <f t="shared" si="234"/>
        <v>0</v>
      </c>
      <c r="T597" s="4">
        <f t="shared" si="235"/>
        <v>0</v>
      </c>
      <c r="U597" s="29">
        <f t="shared" si="236"/>
        <v>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0"/>
        <v>45586</v>
      </c>
      <c r="B598" s="116">
        <f t="shared" ca="1" si="223"/>
        <v>1039.80297</v>
      </c>
      <c r="C598" s="14">
        <f t="shared" si="224"/>
        <v>1000</v>
      </c>
      <c r="D598" s="95">
        <f t="shared" si="221"/>
        <v>45580</v>
      </c>
      <c r="E598" s="93">
        <f ca="1">IF(D598&lt;$B$1,VLOOKUP(D598,[1]DI!$A$4:$B$15000,2,FALSE),0)</f>
        <v>0.1065</v>
      </c>
      <c r="F598" s="14">
        <f t="shared" ca="1" si="225"/>
        <v>1.00040168</v>
      </c>
      <c r="G598" s="14">
        <f ca="1">(TRUNC(PRODUCT($F$12:$F597),16))</f>
        <v>1.31309232234575</v>
      </c>
      <c r="H598" s="14">
        <f t="shared" ca="1" si="226"/>
        <v>1.26282801544274</v>
      </c>
      <c r="I598" s="14">
        <f t="shared" ca="1" si="227"/>
        <v>1.03980297</v>
      </c>
      <c r="J598" s="13">
        <f t="shared" si="222"/>
        <v>2.5000000000000001E-2</v>
      </c>
      <c r="K598" s="29">
        <f t="shared" si="228"/>
        <v>45824</v>
      </c>
      <c r="L598" s="2">
        <f t="shared" si="229"/>
        <v>0</v>
      </c>
      <c r="M598" s="17">
        <f t="shared" si="230"/>
        <v>0</v>
      </c>
      <c r="N598" s="12">
        <f t="shared" si="231"/>
        <v>1</v>
      </c>
      <c r="O598" s="12">
        <f t="shared" ca="1" si="232"/>
        <v>1.03980297</v>
      </c>
      <c r="P598" s="17">
        <f t="shared" si="233"/>
        <v>0</v>
      </c>
      <c r="Q598" s="14">
        <f t="shared" ca="1" si="218"/>
        <v>39.802970000000002</v>
      </c>
      <c r="R598" s="20">
        <f t="shared" si="219"/>
        <v>0</v>
      </c>
      <c r="S598" s="14">
        <f t="shared" si="234"/>
        <v>0</v>
      </c>
      <c r="T598" s="4">
        <f t="shared" si="235"/>
        <v>0</v>
      </c>
      <c r="U598" s="29">
        <f t="shared" si="236"/>
        <v>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0"/>
        <v>45587</v>
      </c>
      <c r="B599" s="116">
        <f t="shared" ca="1" si="223"/>
        <v>1040.22064</v>
      </c>
      <c r="C599" s="14">
        <f t="shared" si="224"/>
        <v>1000</v>
      </c>
      <c r="D599" s="95">
        <f t="shared" si="221"/>
        <v>45581</v>
      </c>
      <c r="E599" s="93">
        <f ca="1">IF(D599&lt;$B$1,VLOOKUP(D599,[1]DI!$A$4:$B$15000,2,FALSE),0)</f>
        <v>0.1065</v>
      </c>
      <c r="F599" s="14">
        <f t="shared" ca="1" si="225"/>
        <v>1.00040168</v>
      </c>
      <c r="G599" s="14">
        <f ca="1">(TRUNC(PRODUCT($F$12:$F598),16))</f>
        <v>1.3136197652697901</v>
      </c>
      <c r="H599" s="14">
        <f t="shared" ca="1" si="226"/>
        <v>1.26282801544274</v>
      </c>
      <c r="I599" s="14">
        <f t="shared" ca="1" si="227"/>
        <v>1.04022064</v>
      </c>
      <c r="J599" s="13">
        <f t="shared" si="222"/>
        <v>2.5000000000000001E-2</v>
      </c>
      <c r="K599" s="29">
        <f t="shared" si="228"/>
        <v>45824</v>
      </c>
      <c r="L599" s="2">
        <f t="shared" si="229"/>
        <v>0</v>
      </c>
      <c r="M599" s="17">
        <f t="shared" si="230"/>
        <v>0</v>
      </c>
      <c r="N599" s="12">
        <f t="shared" si="231"/>
        <v>1</v>
      </c>
      <c r="O599" s="12">
        <f t="shared" ca="1" si="232"/>
        <v>1.04022064</v>
      </c>
      <c r="P599" s="17">
        <f t="shared" si="233"/>
        <v>0</v>
      </c>
      <c r="Q599" s="14">
        <f t="shared" ca="1" si="218"/>
        <v>40.220640000000003</v>
      </c>
      <c r="R599" s="20">
        <f t="shared" si="219"/>
        <v>0</v>
      </c>
      <c r="S599" s="14">
        <f t="shared" si="234"/>
        <v>0</v>
      </c>
      <c r="T599" s="4">
        <f t="shared" si="235"/>
        <v>0</v>
      </c>
      <c r="U599" s="29">
        <f t="shared" si="236"/>
        <v>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0"/>
        <v>45588</v>
      </c>
      <c r="B600" s="116">
        <f t="shared" ca="1" si="223"/>
        <v>1040.6384700000001</v>
      </c>
      <c r="C600" s="14">
        <f t="shared" si="224"/>
        <v>1000</v>
      </c>
      <c r="D600" s="95">
        <f t="shared" si="221"/>
        <v>45582</v>
      </c>
      <c r="E600" s="93">
        <f ca="1">IF(D600&lt;$B$1,VLOOKUP(D600,[1]DI!$A$4:$B$15000,2,FALSE),0)</f>
        <v>0.1065</v>
      </c>
      <c r="F600" s="14">
        <f t="shared" ca="1" si="225"/>
        <v>1.00040168</v>
      </c>
      <c r="G600" s="14">
        <f ca="1">(TRUNC(PRODUCT($F$12:$F599),16))</f>
        <v>1.3141474200571099</v>
      </c>
      <c r="H600" s="14">
        <f t="shared" ca="1" si="226"/>
        <v>1.26282801544274</v>
      </c>
      <c r="I600" s="14">
        <f t="shared" ca="1" si="227"/>
        <v>1.04063847</v>
      </c>
      <c r="J600" s="13">
        <f t="shared" si="222"/>
        <v>2.5000000000000001E-2</v>
      </c>
      <c r="K600" s="29">
        <f t="shared" si="228"/>
        <v>45824</v>
      </c>
      <c r="L600" s="2">
        <f t="shared" si="229"/>
        <v>0</v>
      </c>
      <c r="M600" s="17">
        <f t="shared" si="230"/>
        <v>0</v>
      </c>
      <c r="N600" s="12">
        <f t="shared" si="231"/>
        <v>1</v>
      </c>
      <c r="O600" s="12">
        <f t="shared" ca="1" si="232"/>
        <v>1.04063847</v>
      </c>
      <c r="P600" s="17">
        <f t="shared" si="233"/>
        <v>0</v>
      </c>
      <c r="Q600" s="14">
        <f t="shared" ca="1" si="218"/>
        <v>40.638469999999998</v>
      </c>
      <c r="R600" s="20">
        <f t="shared" si="219"/>
        <v>0</v>
      </c>
      <c r="S600" s="14">
        <f t="shared" si="234"/>
        <v>0</v>
      </c>
      <c r="T600" s="4">
        <f t="shared" si="235"/>
        <v>0</v>
      </c>
      <c r="U600" s="29">
        <f t="shared" si="236"/>
        <v>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0"/>
        <v>45589</v>
      </c>
      <c r="B601" s="116">
        <f t="shared" ca="1" si="223"/>
        <v>1041.05648</v>
      </c>
      <c r="C601" s="14">
        <f t="shared" si="224"/>
        <v>1000</v>
      </c>
      <c r="D601" s="95">
        <f t="shared" si="221"/>
        <v>45583</v>
      </c>
      <c r="E601" s="93">
        <f ca="1">IF(D601&lt;$B$1,VLOOKUP(D601,[1]DI!$A$4:$B$15000,2,FALSE),0)</f>
        <v>0.1065</v>
      </c>
      <c r="F601" s="14">
        <f t="shared" ca="1" si="225"/>
        <v>1.00040168</v>
      </c>
      <c r="G601" s="14">
        <f ca="1">(TRUNC(PRODUCT($F$12:$F600),16))</f>
        <v>1.3146752867928</v>
      </c>
      <c r="H601" s="14">
        <f t="shared" ca="1" si="226"/>
        <v>1.26282801544274</v>
      </c>
      <c r="I601" s="14">
        <f t="shared" ca="1" si="227"/>
        <v>1.04105648</v>
      </c>
      <c r="J601" s="13">
        <f t="shared" si="222"/>
        <v>2.5000000000000001E-2</v>
      </c>
      <c r="K601" s="29">
        <f t="shared" si="228"/>
        <v>45824</v>
      </c>
      <c r="L601" s="2">
        <f t="shared" si="229"/>
        <v>0</v>
      </c>
      <c r="M601" s="17">
        <f t="shared" si="230"/>
        <v>0</v>
      </c>
      <c r="N601" s="12">
        <f t="shared" si="231"/>
        <v>1</v>
      </c>
      <c r="O601" s="12">
        <f t="shared" ca="1" si="232"/>
        <v>1.04105648</v>
      </c>
      <c r="P601" s="17">
        <f t="shared" si="233"/>
        <v>0</v>
      </c>
      <c r="Q601" s="14">
        <f t="shared" ca="1" si="218"/>
        <v>41.056480000000001</v>
      </c>
      <c r="R601" s="20">
        <f t="shared" si="219"/>
        <v>0</v>
      </c>
      <c r="S601" s="14">
        <f t="shared" si="234"/>
        <v>0</v>
      </c>
      <c r="T601" s="4">
        <f t="shared" si="235"/>
        <v>0</v>
      </c>
      <c r="U601" s="29">
        <f t="shared" si="236"/>
        <v>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0"/>
        <v>45590</v>
      </c>
      <c r="B602" s="116">
        <f t="shared" ca="1" si="223"/>
        <v>1041.4746500000001</v>
      </c>
      <c r="C602" s="14">
        <f t="shared" si="224"/>
        <v>1000</v>
      </c>
      <c r="D602" s="95">
        <f t="shared" si="221"/>
        <v>45586</v>
      </c>
      <c r="E602" s="93">
        <f ca="1">IF(D602&lt;$B$1,VLOOKUP(D602,[1]DI!$A$4:$B$15000,2,FALSE),0)</f>
        <v>0.1065</v>
      </c>
      <c r="F602" s="14">
        <f t="shared" ca="1" si="225"/>
        <v>1.00040168</v>
      </c>
      <c r="G602" s="14">
        <f ca="1">(TRUNC(PRODUCT($F$12:$F601),16))</f>
        <v>1.3152033655619899</v>
      </c>
      <c r="H602" s="14">
        <f t="shared" ca="1" si="226"/>
        <v>1.26282801544274</v>
      </c>
      <c r="I602" s="14">
        <f t="shared" ca="1" si="227"/>
        <v>1.0414746500000001</v>
      </c>
      <c r="J602" s="13">
        <f t="shared" si="222"/>
        <v>2.5000000000000001E-2</v>
      </c>
      <c r="K602" s="29">
        <f t="shared" si="228"/>
        <v>45824</v>
      </c>
      <c r="L602" s="2">
        <f t="shared" si="229"/>
        <v>0</v>
      </c>
      <c r="M602" s="17">
        <f t="shared" si="230"/>
        <v>0</v>
      </c>
      <c r="N602" s="12">
        <f t="shared" si="231"/>
        <v>1</v>
      </c>
      <c r="O602" s="12">
        <f t="shared" ca="1" si="232"/>
        <v>1.0414746500000001</v>
      </c>
      <c r="P602" s="17">
        <f t="shared" si="233"/>
        <v>0</v>
      </c>
      <c r="Q602" s="14">
        <f t="shared" ca="1" si="218"/>
        <v>41.474649999999997</v>
      </c>
      <c r="R602" s="20">
        <f t="shared" si="219"/>
        <v>0</v>
      </c>
      <c r="S602" s="14">
        <f t="shared" si="234"/>
        <v>0</v>
      </c>
      <c r="T602" s="4">
        <f t="shared" si="235"/>
        <v>0</v>
      </c>
      <c r="U602" s="29">
        <f t="shared" si="236"/>
        <v>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0"/>
        <v>45593</v>
      </c>
      <c r="B603" s="116">
        <f t="shared" ca="1" si="223"/>
        <v>1041.8929900000001</v>
      </c>
      <c r="C603" s="14">
        <f t="shared" si="224"/>
        <v>1000</v>
      </c>
      <c r="D603" s="95">
        <f t="shared" si="221"/>
        <v>45587</v>
      </c>
      <c r="E603" s="93">
        <f ca="1">IF(D603&lt;$B$1,VLOOKUP(D603,[1]DI!$A$4:$B$15000,2,FALSE),0)</f>
        <v>0.1065</v>
      </c>
      <c r="F603" s="14">
        <f t="shared" ca="1" si="225"/>
        <v>1.00040168</v>
      </c>
      <c r="G603" s="14">
        <f ca="1">(TRUNC(PRODUCT($F$12:$F602),16))</f>
        <v>1.31573165644987</v>
      </c>
      <c r="H603" s="14">
        <f t="shared" ca="1" si="226"/>
        <v>1.26282801544274</v>
      </c>
      <c r="I603" s="14">
        <f t="shared" ca="1" si="227"/>
        <v>1.04189299</v>
      </c>
      <c r="J603" s="13">
        <f t="shared" si="222"/>
        <v>2.5000000000000001E-2</v>
      </c>
      <c r="K603" s="29">
        <f t="shared" si="228"/>
        <v>45824</v>
      </c>
      <c r="L603" s="2">
        <f t="shared" si="229"/>
        <v>0</v>
      </c>
      <c r="M603" s="17">
        <f t="shared" si="230"/>
        <v>0</v>
      </c>
      <c r="N603" s="12">
        <f t="shared" si="231"/>
        <v>1</v>
      </c>
      <c r="O603" s="12">
        <f t="shared" ca="1" si="232"/>
        <v>1.04189299</v>
      </c>
      <c r="P603" s="17">
        <f t="shared" si="233"/>
        <v>0</v>
      </c>
      <c r="Q603" s="14">
        <f t="shared" ca="1" si="218"/>
        <v>41.892989999999998</v>
      </c>
      <c r="R603" s="20">
        <f t="shared" si="219"/>
        <v>0</v>
      </c>
      <c r="S603" s="14">
        <f t="shared" si="234"/>
        <v>0</v>
      </c>
      <c r="T603" s="4">
        <f t="shared" si="235"/>
        <v>0</v>
      </c>
      <c r="U603" s="29">
        <f t="shared" si="236"/>
        <v>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0"/>
        <v>45594</v>
      </c>
      <c r="B604" s="116">
        <f t="shared" ca="1" si="223"/>
        <v>1042.3115</v>
      </c>
      <c r="C604" s="14">
        <f t="shared" si="224"/>
        <v>1000</v>
      </c>
      <c r="D604" s="95">
        <f t="shared" si="221"/>
        <v>45588</v>
      </c>
      <c r="E604" s="93">
        <f ca="1">IF(D604&lt;$B$1,VLOOKUP(D604,[1]DI!$A$4:$B$15000,2,FALSE),0)</f>
        <v>0.1065</v>
      </c>
      <c r="F604" s="14">
        <f t="shared" ca="1" si="225"/>
        <v>1.00040168</v>
      </c>
      <c r="G604" s="14">
        <f ca="1">(TRUNC(PRODUCT($F$12:$F603),16))</f>
        <v>1.3162601595416401</v>
      </c>
      <c r="H604" s="14">
        <f t="shared" ca="1" si="226"/>
        <v>1.26282801544274</v>
      </c>
      <c r="I604" s="14">
        <f t="shared" ca="1" si="227"/>
        <v>1.0423115000000001</v>
      </c>
      <c r="J604" s="13">
        <f t="shared" si="222"/>
        <v>2.5000000000000001E-2</v>
      </c>
      <c r="K604" s="29">
        <f t="shared" si="228"/>
        <v>45824</v>
      </c>
      <c r="L604" s="2">
        <f t="shared" si="229"/>
        <v>0</v>
      </c>
      <c r="M604" s="17">
        <f t="shared" si="230"/>
        <v>0</v>
      </c>
      <c r="N604" s="12">
        <f t="shared" si="231"/>
        <v>1</v>
      </c>
      <c r="O604" s="12">
        <f t="shared" ca="1" si="232"/>
        <v>1.0423115000000001</v>
      </c>
      <c r="P604" s="17">
        <f t="shared" si="233"/>
        <v>0</v>
      </c>
      <c r="Q604" s="14">
        <f t="shared" ca="1" si="218"/>
        <v>42.311500000000002</v>
      </c>
      <c r="R604" s="20">
        <f t="shared" si="219"/>
        <v>0</v>
      </c>
      <c r="S604" s="14">
        <f t="shared" si="234"/>
        <v>0</v>
      </c>
      <c r="T604" s="4">
        <f t="shared" si="235"/>
        <v>0</v>
      </c>
      <c r="U604" s="29">
        <f t="shared" si="236"/>
        <v>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0"/>
        <v>45595</v>
      </c>
      <c r="B605" s="116">
        <f t="shared" ca="1" si="223"/>
        <v>1042.73017</v>
      </c>
      <c r="C605" s="14">
        <f t="shared" si="224"/>
        <v>1000</v>
      </c>
      <c r="D605" s="95">
        <f t="shared" si="221"/>
        <v>45589</v>
      </c>
      <c r="E605" s="93">
        <f ca="1">IF(D605&lt;$B$1,VLOOKUP(D605,[1]DI!$A$4:$B$15000,2,FALSE),0)</f>
        <v>0.1065</v>
      </c>
      <c r="F605" s="14">
        <f t="shared" ca="1" si="225"/>
        <v>1.00040168</v>
      </c>
      <c r="G605" s="14">
        <f ca="1">(TRUNC(PRODUCT($F$12:$F604),16))</f>
        <v>1.3167888749225201</v>
      </c>
      <c r="H605" s="14">
        <f t="shared" ca="1" si="226"/>
        <v>1.26282801544274</v>
      </c>
      <c r="I605" s="14">
        <f t="shared" ca="1" si="227"/>
        <v>1.04273017</v>
      </c>
      <c r="J605" s="13">
        <f t="shared" si="222"/>
        <v>2.5000000000000001E-2</v>
      </c>
      <c r="K605" s="29">
        <f t="shared" si="228"/>
        <v>45824</v>
      </c>
      <c r="L605" s="2">
        <f t="shared" si="229"/>
        <v>0</v>
      </c>
      <c r="M605" s="17">
        <f t="shared" si="230"/>
        <v>0</v>
      </c>
      <c r="N605" s="12">
        <f t="shared" si="231"/>
        <v>1</v>
      </c>
      <c r="O605" s="12">
        <f t="shared" ca="1" si="232"/>
        <v>1.04273017</v>
      </c>
      <c r="P605" s="17">
        <f t="shared" si="233"/>
        <v>0</v>
      </c>
      <c r="Q605" s="14">
        <f t="shared" ca="1" si="218"/>
        <v>42.730170000000001</v>
      </c>
      <c r="R605" s="20">
        <f t="shared" si="219"/>
        <v>0</v>
      </c>
      <c r="S605" s="14">
        <f t="shared" si="234"/>
        <v>0</v>
      </c>
      <c r="T605" s="4">
        <f t="shared" si="235"/>
        <v>0</v>
      </c>
      <c r="U605" s="29">
        <f t="shared" si="236"/>
        <v>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0"/>
        <v>45596</v>
      </c>
      <c r="B606" s="116">
        <f t="shared" ca="1" si="223"/>
        <v>1043.1490200000001</v>
      </c>
      <c r="C606" s="14">
        <f t="shared" si="224"/>
        <v>1000</v>
      </c>
      <c r="D606" s="95">
        <f t="shared" si="221"/>
        <v>45590</v>
      </c>
      <c r="E606" s="93">
        <f ca="1">IF(D606&lt;$B$1,VLOOKUP(D606,[1]DI!$A$4:$B$15000,2,FALSE),0)</f>
        <v>0.1065</v>
      </c>
      <c r="F606" s="14">
        <f t="shared" ca="1" si="225"/>
        <v>1.00040168</v>
      </c>
      <c r="G606" s="14">
        <f ca="1">(TRUNC(PRODUCT($F$12:$F605),16))</f>
        <v>1.3173178026778001</v>
      </c>
      <c r="H606" s="14">
        <f t="shared" ca="1" si="226"/>
        <v>1.26282801544274</v>
      </c>
      <c r="I606" s="14">
        <f t="shared" ca="1" si="227"/>
        <v>1.04314902</v>
      </c>
      <c r="J606" s="13">
        <f t="shared" si="222"/>
        <v>2.5000000000000001E-2</v>
      </c>
      <c r="K606" s="29">
        <f t="shared" si="228"/>
        <v>45824</v>
      </c>
      <c r="L606" s="2">
        <f t="shared" si="229"/>
        <v>0</v>
      </c>
      <c r="M606" s="17">
        <f t="shared" si="230"/>
        <v>0</v>
      </c>
      <c r="N606" s="12">
        <f t="shared" si="231"/>
        <v>1</v>
      </c>
      <c r="O606" s="12">
        <f t="shared" ca="1" si="232"/>
        <v>1.04314902</v>
      </c>
      <c r="P606" s="17">
        <f t="shared" si="233"/>
        <v>0</v>
      </c>
      <c r="Q606" s="14">
        <f t="shared" ca="1" si="218"/>
        <v>43.14902</v>
      </c>
      <c r="R606" s="20">
        <f t="shared" si="219"/>
        <v>0</v>
      </c>
      <c r="S606" s="14">
        <f t="shared" si="234"/>
        <v>0</v>
      </c>
      <c r="T606" s="4">
        <f t="shared" si="235"/>
        <v>0</v>
      </c>
      <c r="U606" s="29">
        <f t="shared" si="236"/>
        <v>0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0"/>
        <v>45597</v>
      </c>
      <c r="B607" s="116">
        <f t="shared" ca="1" si="223"/>
        <v>1043.5680299999999</v>
      </c>
      <c r="C607" s="14">
        <f t="shared" si="224"/>
        <v>1000</v>
      </c>
      <c r="D607" s="95">
        <f t="shared" si="221"/>
        <v>45593</v>
      </c>
      <c r="E607" s="93">
        <f ca="1">IF(D607&lt;$B$1,VLOOKUP(D607,[1]DI!$A$4:$B$15000,2,FALSE),0)</f>
        <v>0.1065</v>
      </c>
      <c r="F607" s="14">
        <f t="shared" ca="1" si="225"/>
        <v>1.00040168</v>
      </c>
      <c r="G607" s="14">
        <f ca="1">(TRUNC(PRODUCT($F$12:$F606),16))</f>
        <v>1.3178469428927799</v>
      </c>
      <c r="H607" s="14">
        <f t="shared" ca="1" si="226"/>
        <v>1.26282801544274</v>
      </c>
      <c r="I607" s="14">
        <f t="shared" ca="1" si="227"/>
        <v>1.0435680300000001</v>
      </c>
      <c r="J607" s="13">
        <f t="shared" si="222"/>
        <v>2.5000000000000001E-2</v>
      </c>
      <c r="K607" s="29">
        <f t="shared" si="228"/>
        <v>45824</v>
      </c>
      <c r="L607" s="2">
        <f t="shared" si="229"/>
        <v>0</v>
      </c>
      <c r="M607" s="17">
        <f t="shared" si="230"/>
        <v>0</v>
      </c>
      <c r="N607" s="12">
        <f t="shared" si="231"/>
        <v>1</v>
      </c>
      <c r="O607" s="12">
        <f t="shared" ca="1" si="232"/>
        <v>1.0435680300000001</v>
      </c>
      <c r="P607" s="17">
        <f t="shared" si="233"/>
        <v>0</v>
      </c>
      <c r="Q607" s="14">
        <f t="shared" ca="1" si="218"/>
        <v>43.56803</v>
      </c>
      <c r="R607" s="20">
        <f t="shared" si="219"/>
        <v>0</v>
      </c>
      <c r="S607" s="14">
        <f t="shared" si="234"/>
        <v>0</v>
      </c>
      <c r="T607" s="4">
        <f t="shared" si="235"/>
        <v>0</v>
      </c>
      <c r="U607" s="29">
        <f t="shared" si="236"/>
        <v>0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0"/>
        <v>45600</v>
      </c>
      <c r="B608" s="116">
        <f t="shared" ca="1" si="223"/>
        <v>1043.98721</v>
      </c>
      <c r="C608" s="14">
        <f t="shared" si="224"/>
        <v>1000</v>
      </c>
      <c r="D608" s="95">
        <f t="shared" si="221"/>
        <v>45594</v>
      </c>
      <c r="E608" s="93">
        <f ca="1">IF(D608&lt;$B$1,VLOOKUP(D608,[1]DI!$A$4:$B$15000,2,FALSE),0)</f>
        <v>0.1065</v>
      </c>
      <c r="F608" s="14">
        <f t="shared" ca="1" si="225"/>
        <v>1.00040168</v>
      </c>
      <c r="G608" s="14">
        <f ca="1">(TRUNC(PRODUCT($F$12:$F607),16))</f>
        <v>1.3183762956528</v>
      </c>
      <c r="H608" s="14">
        <f t="shared" ca="1" si="226"/>
        <v>1.26282801544274</v>
      </c>
      <c r="I608" s="14">
        <f t="shared" ca="1" si="227"/>
        <v>1.0439872100000001</v>
      </c>
      <c r="J608" s="13">
        <f t="shared" si="222"/>
        <v>2.5000000000000001E-2</v>
      </c>
      <c r="K608" s="29">
        <f t="shared" si="228"/>
        <v>45824</v>
      </c>
      <c r="L608" s="2">
        <f t="shared" si="229"/>
        <v>0</v>
      </c>
      <c r="M608" s="17">
        <f t="shared" si="230"/>
        <v>0</v>
      </c>
      <c r="N608" s="12">
        <f t="shared" si="231"/>
        <v>1</v>
      </c>
      <c r="O608" s="12">
        <f t="shared" ca="1" si="232"/>
        <v>1.0439872100000001</v>
      </c>
      <c r="P608" s="17">
        <f t="shared" si="233"/>
        <v>0</v>
      </c>
      <c r="Q608" s="14">
        <f t="shared" ca="1" si="218"/>
        <v>43.987209999999997</v>
      </c>
      <c r="R608" s="20">
        <f t="shared" si="219"/>
        <v>0</v>
      </c>
      <c r="S608" s="14">
        <f t="shared" si="234"/>
        <v>0</v>
      </c>
      <c r="T608" s="4">
        <f t="shared" si="235"/>
        <v>0</v>
      </c>
      <c r="U608" s="29">
        <f t="shared" si="236"/>
        <v>0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0"/>
        <v>45601</v>
      </c>
      <c r="B609" s="116">
        <f t="shared" ca="1" si="223"/>
        <v>1044.4065599999999</v>
      </c>
      <c r="C609" s="14">
        <f t="shared" si="224"/>
        <v>1000</v>
      </c>
      <c r="D609" s="95">
        <f t="shared" si="221"/>
        <v>45595</v>
      </c>
      <c r="E609" s="93">
        <f ca="1">IF(D609&lt;$B$1,VLOOKUP(D609,[1]DI!$A$4:$B$15000,2,FALSE),0)</f>
        <v>0.1065</v>
      </c>
      <c r="F609" s="14">
        <f t="shared" ca="1" si="225"/>
        <v>1.00040168</v>
      </c>
      <c r="G609" s="14">
        <f ca="1">(TRUNC(PRODUCT($F$12:$F608),16))</f>
        <v>1.31890586104324</v>
      </c>
      <c r="H609" s="14">
        <f t="shared" ca="1" si="226"/>
        <v>1.26282801544274</v>
      </c>
      <c r="I609" s="14">
        <f t="shared" ca="1" si="227"/>
        <v>1.0444065600000001</v>
      </c>
      <c r="J609" s="13">
        <f t="shared" si="222"/>
        <v>2.5000000000000001E-2</v>
      </c>
      <c r="K609" s="29">
        <f t="shared" si="228"/>
        <v>45824</v>
      </c>
      <c r="L609" s="2">
        <f t="shared" si="229"/>
        <v>0</v>
      </c>
      <c r="M609" s="17">
        <f t="shared" si="230"/>
        <v>0</v>
      </c>
      <c r="N609" s="12">
        <f t="shared" si="231"/>
        <v>1</v>
      </c>
      <c r="O609" s="12">
        <f t="shared" ca="1" si="232"/>
        <v>1.0444065600000001</v>
      </c>
      <c r="P609" s="17">
        <f t="shared" si="233"/>
        <v>0</v>
      </c>
      <c r="Q609" s="14">
        <f t="shared" ca="1" si="218"/>
        <v>44.406559999999999</v>
      </c>
      <c r="R609" s="20">
        <f t="shared" si="219"/>
        <v>0</v>
      </c>
      <c r="S609" s="14">
        <f t="shared" si="234"/>
        <v>0</v>
      </c>
      <c r="T609" s="4">
        <f t="shared" si="235"/>
        <v>0</v>
      </c>
      <c r="U609" s="29">
        <f t="shared" si="236"/>
        <v>0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0"/>
        <v>45602</v>
      </c>
      <c r="B610" s="116">
        <f t="shared" ca="1" si="223"/>
        <v>1044.82608</v>
      </c>
      <c r="C610" s="14">
        <f t="shared" si="224"/>
        <v>1000</v>
      </c>
      <c r="D610" s="95">
        <f t="shared" si="221"/>
        <v>45596</v>
      </c>
      <c r="E610" s="93">
        <f ca="1">IF(D610&lt;$B$1,VLOOKUP(D610,[1]DI!$A$4:$B$15000,2,FALSE),0)</f>
        <v>0.1065</v>
      </c>
      <c r="F610" s="14">
        <f t="shared" ca="1" si="225"/>
        <v>1.00040168</v>
      </c>
      <c r="G610" s="14">
        <f ca="1">(TRUNC(PRODUCT($F$12:$F609),16))</f>
        <v>1.3194356391494999</v>
      </c>
      <c r="H610" s="14">
        <f t="shared" ca="1" si="226"/>
        <v>1.26282801544274</v>
      </c>
      <c r="I610" s="14">
        <f t="shared" ca="1" si="227"/>
        <v>1.04482608</v>
      </c>
      <c r="J610" s="13">
        <f t="shared" si="222"/>
        <v>2.5000000000000001E-2</v>
      </c>
      <c r="K610" s="29">
        <f t="shared" si="228"/>
        <v>45824</v>
      </c>
      <c r="L610" s="2">
        <f t="shared" si="229"/>
        <v>0</v>
      </c>
      <c r="M610" s="17">
        <f t="shared" si="230"/>
        <v>0</v>
      </c>
      <c r="N610" s="12">
        <f t="shared" si="231"/>
        <v>1</v>
      </c>
      <c r="O610" s="12">
        <f t="shared" ca="1" si="232"/>
        <v>1.04482608</v>
      </c>
      <c r="P610" s="17">
        <f t="shared" si="233"/>
        <v>0</v>
      </c>
      <c r="Q610" s="14">
        <f t="shared" ca="1" si="218"/>
        <v>44.826079999999997</v>
      </c>
      <c r="R610" s="20">
        <f t="shared" si="219"/>
        <v>0</v>
      </c>
      <c r="S610" s="14">
        <f t="shared" si="234"/>
        <v>0</v>
      </c>
      <c r="T610" s="4">
        <f t="shared" si="235"/>
        <v>0</v>
      </c>
      <c r="U610" s="29">
        <f t="shared" si="236"/>
        <v>0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0"/>
        <v>45603</v>
      </c>
      <c r="B611" s="116">
        <f t="shared" ca="1" si="223"/>
        <v>1045.24576</v>
      </c>
      <c r="C611" s="14">
        <f t="shared" si="224"/>
        <v>1000</v>
      </c>
      <c r="D611" s="95">
        <f t="shared" si="221"/>
        <v>45597</v>
      </c>
      <c r="E611" s="93">
        <f ca="1">IF(D611&lt;$B$1,VLOOKUP(D611,[1]DI!$A$4:$B$15000,2,FALSE),0)</f>
        <v>0.1065</v>
      </c>
      <c r="F611" s="14">
        <f t="shared" ca="1" si="225"/>
        <v>1.00040168</v>
      </c>
      <c r="G611" s="14">
        <f ca="1">(TRUNC(PRODUCT($F$12:$F610),16))</f>
        <v>1.3199656300570399</v>
      </c>
      <c r="H611" s="14">
        <f t="shared" ca="1" si="226"/>
        <v>1.26282801544274</v>
      </c>
      <c r="I611" s="14">
        <f t="shared" ca="1" si="227"/>
        <v>1.04524576</v>
      </c>
      <c r="J611" s="13">
        <f t="shared" si="222"/>
        <v>2.5000000000000001E-2</v>
      </c>
      <c r="K611" s="29">
        <f t="shared" si="228"/>
        <v>45824</v>
      </c>
      <c r="L611" s="2">
        <f t="shared" si="229"/>
        <v>0</v>
      </c>
      <c r="M611" s="17">
        <f t="shared" si="230"/>
        <v>0</v>
      </c>
      <c r="N611" s="12">
        <f t="shared" si="231"/>
        <v>1</v>
      </c>
      <c r="O611" s="12">
        <f t="shared" ca="1" si="232"/>
        <v>1.04524576</v>
      </c>
      <c r="P611" s="17">
        <f t="shared" si="233"/>
        <v>0</v>
      </c>
      <c r="Q611" s="14">
        <f t="shared" ca="1" si="218"/>
        <v>45.245759999999997</v>
      </c>
      <c r="R611" s="20">
        <f t="shared" si="219"/>
        <v>0</v>
      </c>
      <c r="S611" s="14">
        <f t="shared" si="234"/>
        <v>0</v>
      </c>
      <c r="T611" s="4">
        <f t="shared" si="235"/>
        <v>0</v>
      </c>
      <c r="U611" s="29">
        <f t="shared" si="236"/>
        <v>0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0"/>
        <v>45604</v>
      </c>
      <c r="B612" s="116">
        <f t="shared" ca="1" si="223"/>
        <v>1045.66562</v>
      </c>
      <c r="C612" s="14">
        <f t="shared" si="224"/>
        <v>1000</v>
      </c>
      <c r="D612" s="95">
        <f t="shared" si="221"/>
        <v>45600</v>
      </c>
      <c r="E612" s="93">
        <f ca="1">IF(D612&lt;$B$1,VLOOKUP(D612,[1]DI!$A$4:$B$15000,2,FALSE),0)</f>
        <v>0.1065</v>
      </c>
      <c r="F612" s="14">
        <f t="shared" ca="1" si="225"/>
        <v>1.00040168</v>
      </c>
      <c r="G612" s="14">
        <f ca="1">(TRUNC(PRODUCT($F$12:$F611),16))</f>
        <v>1.32049583385132</v>
      </c>
      <c r="H612" s="14">
        <f t="shared" ca="1" si="226"/>
        <v>1.26282801544274</v>
      </c>
      <c r="I612" s="14">
        <f t="shared" ca="1" si="227"/>
        <v>1.0456656200000001</v>
      </c>
      <c r="J612" s="13">
        <f t="shared" si="222"/>
        <v>2.5000000000000001E-2</v>
      </c>
      <c r="K612" s="29">
        <f t="shared" si="228"/>
        <v>45824</v>
      </c>
      <c r="L612" s="2">
        <f t="shared" si="229"/>
        <v>0</v>
      </c>
      <c r="M612" s="17">
        <f t="shared" si="230"/>
        <v>0</v>
      </c>
      <c r="N612" s="12">
        <f t="shared" si="231"/>
        <v>1</v>
      </c>
      <c r="O612" s="12">
        <f t="shared" ca="1" si="232"/>
        <v>1.0456656200000001</v>
      </c>
      <c r="P612" s="17">
        <f t="shared" si="233"/>
        <v>0</v>
      </c>
      <c r="Q612" s="14">
        <f t="shared" ca="1" si="218"/>
        <v>45.665619999999997</v>
      </c>
      <c r="R612" s="20">
        <f t="shared" si="219"/>
        <v>0</v>
      </c>
      <c r="S612" s="14">
        <f t="shared" si="234"/>
        <v>0</v>
      </c>
      <c r="T612" s="4">
        <f t="shared" si="235"/>
        <v>0</v>
      </c>
      <c r="U612" s="29">
        <f t="shared" si="236"/>
        <v>0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0"/>
        <v>45607</v>
      </c>
      <c r="B613" s="116">
        <f t="shared" ca="1" si="223"/>
        <v>1046.08564</v>
      </c>
      <c r="C613" s="14">
        <f t="shared" si="224"/>
        <v>1000</v>
      </c>
      <c r="D613" s="95">
        <f t="shared" si="221"/>
        <v>45601</v>
      </c>
      <c r="E613" s="93">
        <f ca="1">IF(D613&lt;$B$1,VLOOKUP(D613,[1]DI!$A$4:$B$15000,2,FALSE),0)</f>
        <v>0.1065</v>
      </c>
      <c r="F613" s="14">
        <f t="shared" ca="1" si="225"/>
        <v>1.00040168</v>
      </c>
      <c r="G613" s="14">
        <f ca="1">(TRUNC(PRODUCT($F$12:$F612),16))</f>
        <v>1.3210262506178601</v>
      </c>
      <c r="H613" s="14">
        <f t="shared" ca="1" si="226"/>
        <v>1.26282801544274</v>
      </c>
      <c r="I613" s="14">
        <f t="shared" ca="1" si="227"/>
        <v>1.04608564</v>
      </c>
      <c r="J613" s="13">
        <f t="shared" si="222"/>
        <v>2.5000000000000001E-2</v>
      </c>
      <c r="K613" s="29">
        <f t="shared" si="228"/>
        <v>45824</v>
      </c>
      <c r="L613" s="2">
        <f t="shared" si="229"/>
        <v>0</v>
      </c>
      <c r="M613" s="17">
        <f t="shared" si="230"/>
        <v>0</v>
      </c>
      <c r="N613" s="12">
        <f t="shared" si="231"/>
        <v>1</v>
      </c>
      <c r="O613" s="12">
        <f t="shared" ca="1" si="232"/>
        <v>1.04608564</v>
      </c>
      <c r="P613" s="17">
        <f t="shared" si="233"/>
        <v>0</v>
      </c>
      <c r="Q613" s="14">
        <f t="shared" ca="1" si="218"/>
        <v>46.085639999999998</v>
      </c>
      <c r="R613" s="20">
        <f t="shared" si="219"/>
        <v>0</v>
      </c>
      <c r="S613" s="14">
        <f t="shared" si="234"/>
        <v>0</v>
      </c>
      <c r="T613" s="4">
        <f t="shared" si="235"/>
        <v>0</v>
      </c>
      <c r="U613" s="29">
        <f t="shared" si="236"/>
        <v>0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0"/>
        <v>45608</v>
      </c>
      <c r="B614" s="116">
        <f t="shared" ca="1" si="223"/>
        <v>1046.5058300000001</v>
      </c>
      <c r="C614" s="14">
        <f t="shared" si="224"/>
        <v>1000</v>
      </c>
      <c r="D614" s="95">
        <f t="shared" si="221"/>
        <v>45602</v>
      </c>
      <c r="E614" s="93">
        <f ca="1">IF(D614&lt;$B$1,VLOOKUP(D614,[1]DI!$A$4:$B$15000,2,FALSE),0)</f>
        <v>0.1065</v>
      </c>
      <c r="F614" s="14">
        <f t="shared" ca="1" si="225"/>
        <v>1.00040168</v>
      </c>
      <c r="G614" s="14">
        <f ca="1">(TRUNC(PRODUCT($F$12:$F613),16))</f>
        <v>1.32155688044221</v>
      </c>
      <c r="H614" s="14">
        <f t="shared" ca="1" si="226"/>
        <v>1.26282801544274</v>
      </c>
      <c r="I614" s="14">
        <f t="shared" ca="1" si="227"/>
        <v>1.0465058300000001</v>
      </c>
      <c r="J614" s="13">
        <f t="shared" si="222"/>
        <v>2.5000000000000001E-2</v>
      </c>
      <c r="K614" s="29">
        <f t="shared" si="228"/>
        <v>45824</v>
      </c>
      <c r="L614" s="2">
        <f t="shared" si="229"/>
        <v>0</v>
      </c>
      <c r="M614" s="17">
        <f t="shared" si="230"/>
        <v>0</v>
      </c>
      <c r="N614" s="12">
        <f t="shared" si="231"/>
        <v>1</v>
      </c>
      <c r="O614" s="12">
        <f t="shared" ca="1" si="232"/>
        <v>1.0465058300000001</v>
      </c>
      <c r="P614" s="17">
        <f t="shared" si="233"/>
        <v>0</v>
      </c>
      <c r="Q614" s="14">
        <f t="shared" ca="1" si="218"/>
        <v>46.505830000000003</v>
      </c>
      <c r="R614" s="20">
        <f t="shared" si="219"/>
        <v>0</v>
      </c>
      <c r="S614" s="14">
        <f t="shared" si="234"/>
        <v>0</v>
      </c>
      <c r="T614" s="4">
        <f t="shared" si="235"/>
        <v>0</v>
      </c>
      <c r="U614" s="29">
        <f t="shared" si="236"/>
        <v>0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0"/>
        <v>45609</v>
      </c>
      <c r="B615" s="116">
        <f t="shared" ca="1" si="223"/>
        <v>1046.9261899999999</v>
      </c>
      <c r="C615" s="14">
        <f t="shared" si="224"/>
        <v>1000</v>
      </c>
      <c r="D615" s="95">
        <f t="shared" si="221"/>
        <v>45603</v>
      </c>
      <c r="E615" s="93">
        <f ca="1">IF(D615&lt;$B$1,VLOOKUP(D615,[1]DI!$A$4:$B$15000,2,FALSE),0)</f>
        <v>0.1115</v>
      </c>
      <c r="F615" s="14">
        <f t="shared" ca="1" si="225"/>
        <v>1.00041957</v>
      </c>
      <c r="G615" s="14">
        <f ca="1">(TRUNC(PRODUCT($F$12:$F614),16))</f>
        <v>1.32208772340994</v>
      </c>
      <c r="H615" s="14">
        <f t="shared" ca="1" si="226"/>
        <v>1.26282801544274</v>
      </c>
      <c r="I615" s="14">
        <f t="shared" ca="1" si="227"/>
        <v>1.04692619</v>
      </c>
      <c r="J615" s="13">
        <f t="shared" si="222"/>
        <v>2.5000000000000001E-2</v>
      </c>
      <c r="K615" s="29">
        <f t="shared" si="228"/>
        <v>45824</v>
      </c>
      <c r="L615" s="2">
        <f t="shared" si="229"/>
        <v>0</v>
      </c>
      <c r="M615" s="17">
        <f t="shared" si="230"/>
        <v>0</v>
      </c>
      <c r="N615" s="12">
        <f t="shared" si="231"/>
        <v>1</v>
      </c>
      <c r="O615" s="12">
        <f t="shared" ca="1" si="232"/>
        <v>1.04692619</v>
      </c>
      <c r="P615" s="17">
        <f t="shared" si="233"/>
        <v>0</v>
      </c>
      <c r="Q615" s="14">
        <f t="shared" ca="1" si="218"/>
        <v>46.926189999999998</v>
      </c>
      <c r="R615" s="20">
        <f t="shared" si="219"/>
        <v>0</v>
      </c>
      <c r="S615" s="14">
        <f t="shared" si="234"/>
        <v>0</v>
      </c>
      <c r="T615" s="4">
        <f t="shared" si="235"/>
        <v>0</v>
      </c>
      <c r="U615" s="29">
        <f t="shared" si="236"/>
        <v>0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0"/>
        <v>45610</v>
      </c>
      <c r="B616" s="116">
        <f t="shared" ca="1" si="223"/>
        <v>1047.36545</v>
      </c>
      <c r="C616" s="14">
        <f t="shared" si="224"/>
        <v>1000</v>
      </c>
      <c r="D616" s="95">
        <f t="shared" si="221"/>
        <v>45604</v>
      </c>
      <c r="E616" s="93">
        <f ca="1">IF(D616&lt;$B$1,VLOOKUP(D616,[1]DI!$A$4:$B$15000,2,FALSE),0)</f>
        <v>0.1115</v>
      </c>
      <c r="F616" s="14">
        <f t="shared" ca="1" si="225"/>
        <v>1.00041957</v>
      </c>
      <c r="G616" s="14">
        <f ca="1">(TRUNC(PRODUCT($F$12:$F615),16))</f>
        <v>1.3226424317560499</v>
      </c>
      <c r="H616" s="14">
        <f t="shared" ca="1" si="226"/>
        <v>1.26282801544274</v>
      </c>
      <c r="I616" s="14">
        <f t="shared" ca="1" si="227"/>
        <v>1.04736545</v>
      </c>
      <c r="J616" s="13">
        <f t="shared" si="222"/>
        <v>2.5000000000000001E-2</v>
      </c>
      <c r="K616" s="29">
        <f t="shared" si="228"/>
        <v>45824</v>
      </c>
      <c r="L616" s="2">
        <f t="shared" si="229"/>
        <v>0</v>
      </c>
      <c r="M616" s="17">
        <f t="shared" si="230"/>
        <v>0</v>
      </c>
      <c r="N616" s="12">
        <f t="shared" si="231"/>
        <v>1</v>
      </c>
      <c r="O616" s="12">
        <f t="shared" ca="1" si="232"/>
        <v>1.04736545</v>
      </c>
      <c r="P616" s="17">
        <f t="shared" si="233"/>
        <v>0</v>
      </c>
      <c r="Q616" s="14">
        <f t="shared" ca="1" si="218"/>
        <v>47.365450000000003</v>
      </c>
      <c r="R616" s="20">
        <f t="shared" si="219"/>
        <v>0</v>
      </c>
      <c r="S616" s="14">
        <f t="shared" si="234"/>
        <v>0</v>
      </c>
      <c r="T616" s="4">
        <f t="shared" si="235"/>
        <v>0</v>
      </c>
      <c r="U616" s="29">
        <f t="shared" si="236"/>
        <v>0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0"/>
        <v>45614</v>
      </c>
      <c r="B617" s="116">
        <f t="shared" ca="1" si="223"/>
        <v>1047.8048899999999</v>
      </c>
      <c r="C617" s="14">
        <f t="shared" si="224"/>
        <v>1000</v>
      </c>
      <c r="D617" s="95">
        <f t="shared" si="221"/>
        <v>45607</v>
      </c>
      <c r="E617" s="93">
        <f ca="1">IF(D617&lt;$B$1,VLOOKUP(D617,[1]DI!$A$4:$B$15000,2,FALSE),0)</f>
        <v>0.1115</v>
      </c>
      <c r="F617" s="14">
        <f t="shared" ca="1" si="225"/>
        <v>1.00041957</v>
      </c>
      <c r="G617" s="14">
        <f ca="1">(TRUNC(PRODUCT($F$12:$F616),16))</f>
        <v>1.3231973728411499</v>
      </c>
      <c r="H617" s="14">
        <f t="shared" ca="1" si="226"/>
        <v>1.26282801544274</v>
      </c>
      <c r="I617" s="14">
        <f t="shared" ca="1" si="227"/>
        <v>1.0478048900000001</v>
      </c>
      <c r="J617" s="13">
        <f t="shared" si="222"/>
        <v>2.5000000000000001E-2</v>
      </c>
      <c r="K617" s="29">
        <f t="shared" si="228"/>
        <v>45824</v>
      </c>
      <c r="L617" s="2">
        <f t="shared" si="229"/>
        <v>0</v>
      </c>
      <c r="M617" s="17">
        <f t="shared" si="230"/>
        <v>0</v>
      </c>
      <c r="N617" s="12">
        <f t="shared" si="231"/>
        <v>1</v>
      </c>
      <c r="O617" s="12">
        <f t="shared" ca="1" si="232"/>
        <v>1.0478048900000001</v>
      </c>
      <c r="P617" s="17">
        <f t="shared" si="233"/>
        <v>0</v>
      </c>
      <c r="Q617" s="14">
        <f t="shared" ca="1" si="218"/>
        <v>47.80489</v>
      </c>
      <c r="R617" s="20">
        <f t="shared" si="219"/>
        <v>0</v>
      </c>
      <c r="S617" s="14">
        <f t="shared" si="234"/>
        <v>0</v>
      </c>
      <c r="T617" s="4">
        <f t="shared" si="235"/>
        <v>0</v>
      </c>
      <c r="U617" s="29">
        <f t="shared" si="236"/>
        <v>0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0"/>
        <v>45615</v>
      </c>
      <c r="B618" s="116">
        <f t="shared" ca="1" si="223"/>
        <v>1048.2445199900001</v>
      </c>
      <c r="C618" s="14">
        <f t="shared" si="224"/>
        <v>1000</v>
      </c>
      <c r="D618" s="95">
        <f t="shared" si="221"/>
        <v>45608</v>
      </c>
      <c r="E618" s="93">
        <f ca="1">IF(D618&lt;$B$1,VLOOKUP(D618,[1]DI!$A$4:$B$15000,2,FALSE),0)</f>
        <v>0.1115</v>
      </c>
      <c r="F618" s="14">
        <f t="shared" ca="1" si="225"/>
        <v>1.00041957</v>
      </c>
      <c r="G618" s="14">
        <f ca="1">(TRUNC(PRODUCT($F$12:$F617),16))</f>
        <v>1.3237525467628699</v>
      </c>
      <c r="H618" s="14">
        <f t="shared" ca="1" si="226"/>
        <v>1.26282801544274</v>
      </c>
      <c r="I618" s="14">
        <f t="shared" ca="1" si="227"/>
        <v>1.0482445199999999</v>
      </c>
      <c r="J618" s="13">
        <f t="shared" si="222"/>
        <v>2.5000000000000001E-2</v>
      </c>
      <c r="K618" s="29">
        <f t="shared" si="228"/>
        <v>45824</v>
      </c>
      <c r="L618" s="2">
        <f t="shared" si="229"/>
        <v>0</v>
      </c>
      <c r="M618" s="17">
        <f t="shared" si="230"/>
        <v>0</v>
      </c>
      <c r="N618" s="12">
        <f t="shared" si="231"/>
        <v>1</v>
      </c>
      <c r="O618" s="12">
        <f t="shared" ca="1" si="232"/>
        <v>1.0482445199999999</v>
      </c>
      <c r="P618" s="17">
        <f t="shared" si="233"/>
        <v>0</v>
      </c>
      <c r="Q618" s="14">
        <f t="shared" ca="1" si="218"/>
        <v>48.244519990000001</v>
      </c>
      <c r="R618" s="20">
        <f t="shared" si="219"/>
        <v>0</v>
      </c>
      <c r="S618" s="14">
        <f t="shared" si="234"/>
        <v>0</v>
      </c>
      <c r="T618" s="4">
        <f t="shared" si="235"/>
        <v>0</v>
      </c>
      <c r="U618" s="29">
        <f t="shared" si="236"/>
        <v>0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0"/>
        <v>45617</v>
      </c>
      <c r="B619" s="116">
        <f t="shared" ca="1" si="223"/>
        <v>1048.6843299899999</v>
      </c>
      <c r="C619" s="14">
        <f t="shared" si="224"/>
        <v>1000</v>
      </c>
      <c r="D619" s="95">
        <f t="shared" si="221"/>
        <v>45609</v>
      </c>
      <c r="E619" s="93">
        <f ca="1">IF(D619&lt;$B$1,VLOOKUP(D619,[1]DI!$A$4:$B$15000,2,FALSE),0)</f>
        <v>0.1115</v>
      </c>
      <c r="F619" s="14">
        <f t="shared" ca="1" si="225"/>
        <v>1.00041957</v>
      </c>
      <c r="G619" s="14">
        <f ca="1">(TRUNC(PRODUCT($F$12:$F618),16))</f>
        <v>1.32430795361891</v>
      </c>
      <c r="H619" s="14">
        <f t="shared" ca="1" si="226"/>
        <v>1.26282801544274</v>
      </c>
      <c r="I619" s="14">
        <f t="shared" ca="1" si="227"/>
        <v>1.0486843299999999</v>
      </c>
      <c r="J619" s="13">
        <f t="shared" si="222"/>
        <v>2.5000000000000001E-2</v>
      </c>
      <c r="K619" s="29">
        <f t="shared" si="228"/>
        <v>45824</v>
      </c>
      <c r="L619" s="2">
        <f t="shared" si="229"/>
        <v>0</v>
      </c>
      <c r="M619" s="17">
        <f t="shared" si="230"/>
        <v>0</v>
      </c>
      <c r="N619" s="12">
        <f t="shared" si="231"/>
        <v>1</v>
      </c>
      <c r="O619" s="12">
        <f t="shared" ca="1" si="232"/>
        <v>1.0486843299999999</v>
      </c>
      <c r="P619" s="17">
        <f t="shared" si="233"/>
        <v>0</v>
      </c>
      <c r="Q619" s="14">
        <f t="shared" ca="1" si="218"/>
        <v>48.684329990000002</v>
      </c>
      <c r="R619" s="20">
        <f t="shared" si="219"/>
        <v>0</v>
      </c>
      <c r="S619" s="14">
        <f t="shared" si="234"/>
        <v>0</v>
      </c>
      <c r="T619" s="4">
        <f t="shared" si="235"/>
        <v>0</v>
      </c>
      <c r="U619" s="29">
        <f t="shared" si="236"/>
        <v>0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0"/>
        <v>45618</v>
      </c>
      <c r="B620" s="116">
        <f t="shared" ca="1" si="223"/>
        <v>1049.12432999</v>
      </c>
      <c r="C620" s="14">
        <f t="shared" si="224"/>
        <v>1000</v>
      </c>
      <c r="D620" s="95">
        <f t="shared" si="221"/>
        <v>45610</v>
      </c>
      <c r="E620" s="93">
        <f ca="1">IF(D620&lt;$B$1,VLOOKUP(D620,[1]DI!$A$4:$B$15000,2,FALSE),0)</f>
        <v>0.1115</v>
      </c>
      <c r="F620" s="14">
        <f t="shared" ca="1" si="225"/>
        <v>1.00041957</v>
      </c>
      <c r="G620" s="14">
        <f ca="1">(TRUNC(PRODUCT($F$12:$F619),16))</f>
        <v>1.3248635935070101</v>
      </c>
      <c r="H620" s="14">
        <f t="shared" ca="1" si="226"/>
        <v>1.26282801544274</v>
      </c>
      <c r="I620" s="14">
        <f t="shared" ca="1" si="227"/>
        <v>1.0491243299999999</v>
      </c>
      <c r="J620" s="13">
        <f t="shared" si="222"/>
        <v>2.5000000000000001E-2</v>
      </c>
      <c r="K620" s="29">
        <f t="shared" si="228"/>
        <v>45824</v>
      </c>
      <c r="L620" s="2">
        <f t="shared" si="229"/>
        <v>0</v>
      </c>
      <c r="M620" s="17">
        <f t="shared" si="230"/>
        <v>0</v>
      </c>
      <c r="N620" s="12">
        <f t="shared" si="231"/>
        <v>1</v>
      </c>
      <c r="O620" s="12">
        <f t="shared" ca="1" si="232"/>
        <v>1.0491243299999999</v>
      </c>
      <c r="P620" s="17">
        <f t="shared" si="233"/>
        <v>0</v>
      </c>
      <c r="Q620" s="14">
        <f t="shared" ca="1" si="218"/>
        <v>49.12432999</v>
      </c>
      <c r="R620" s="20">
        <f t="shared" si="219"/>
        <v>0</v>
      </c>
      <c r="S620" s="14">
        <f t="shared" si="234"/>
        <v>0</v>
      </c>
      <c r="T620" s="4">
        <f t="shared" si="235"/>
        <v>0</v>
      </c>
      <c r="U620" s="29">
        <f t="shared" si="236"/>
        <v>0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0"/>
        <v>45621</v>
      </c>
      <c r="B621" s="116">
        <f t="shared" ca="1" si="223"/>
        <v>1049.56450999</v>
      </c>
      <c r="C621" s="14">
        <f t="shared" si="224"/>
        <v>1000</v>
      </c>
      <c r="D621" s="95">
        <f t="shared" si="221"/>
        <v>45614</v>
      </c>
      <c r="E621" s="93">
        <f ca="1">IF(D621&lt;$B$1,VLOOKUP(D621,[1]DI!$A$4:$B$15000,2,FALSE),0)</f>
        <v>0.1115</v>
      </c>
      <c r="F621" s="14">
        <f t="shared" ca="1" si="225"/>
        <v>1.00041957</v>
      </c>
      <c r="G621" s="14">
        <f ca="1">(TRUNC(PRODUCT($F$12:$F620),16))</f>
        <v>1.3254194665249399</v>
      </c>
      <c r="H621" s="14">
        <f t="shared" ca="1" si="226"/>
        <v>1.26282801544274</v>
      </c>
      <c r="I621" s="14">
        <f t="shared" ca="1" si="227"/>
        <v>1.04956451</v>
      </c>
      <c r="J621" s="13">
        <f t="shared" si="222"/>
        <v>2.5000000000000001E-2</v>
      </c>
      <c r="K621" s="29">
        <f t="shared" si="228"/>
        <v>45824</v>
      </c>
      <c r="L621" s="2">
        <f t="shared" si="229"/>
        <v>0</v>
      </c>
      <c r="M621" s="17">
        <f t="shared" si="230"/>
        <v>0</v>
      </c>
      <c r="N621" s="12">
        <f t="shared" si="231"/>
        <v>1</v>
      </c>
      <c r="O621" s="12">
        <f t="shared" ca="1" si="232"/>
        <v>1.04956451</v>
      </c>
      <c r="P621" s="17">
        <f t="shared" si="233"/>
        <v>0</v>
      </c>
      <c r="Q621" s="14">
        <f t="shared" ca="1" si="218"/>
        <v>49.564509989999998</v>
      </c>
      <c r="R621" s="20">
        <f t="shared" si="219"/>
        <v>0</v>
      </c>
      <c r="S621" s="14">
        <f t="shared" si="234"/>
        <v>0</v>
      </c>
      <c r="T621" s="4">
        <f t="shared" si="235"/>
        <v>0</v>
      </c>
      <c r="U621" s="29">
        <f t="shared" si="236"/>
        <v>0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0"/>
        <v>45622</v>
      </c>
      <c r="B622" s="116">
        <f t="shared" ca="1" si="223"/>
        <v>1050.0048799900001</v>
      </c>
      <c r="C622" s="14">
        <f t="shared" si="224"/>
        <v>1000</v>
      </c>
      <c r="D622" s="95">
        <f t="shared" si="221"/>
        <v>45615</v>
      </c>
      <c r="E622" s="93">
        <f ca="1">IF(D622&lt;$B$1,VLOOKUP(D622,[1]DI!$A$4:$B$15000,2,FALSE),0)</f>
        <v>0.1115</v>
      </c>
      <c r="F622" s="14">
        <f t="shared" ca="1" si="225"/>
        <v>1.00041957</v>
      </c>
      <c r="G622" s="14">
        <f ca="1">(TRUNC(PRODUCT($F$12:$F621),16))</f>
        <v>1.32597557277051</v>
      </c>
      <c r="H622" s="14">
        <f t="shared" ca="1" si="226"/>
        <v>1.26282801544274</v>
      </c>
      <c r="I622" s="14">
        <f t="shared" ca="1" si="227"/>
        <v>1.0500048799999999</v>
      </c>
      <c r="J622" s="13">
        <f t="shared" si="222"/>
        <v>2.5000000000000001E-2</v>
      </c>
      <c r="K622" s="29">
        <f t="shared" si="228"/>
        <v>45824</v>
      </c>
      <c r="L622" s="2">
        <f t="shared" si="229"/>
        <v>0</v>
      </c>
      <c r="M622" s="17">
        <f t="shared" si="230"/>
        <v>0</v>
      </c>
      <c r="N622" s="12">
        <f t="shared" si="231"/>
        <v>1</v>
      </c>
      <c r="O622" s="12">
        <f t="shared" ca="1" si="232"/>
        <v>1.0500048799999999</v>
      </c>
      <c r="P622" s="17">
        <f t="shared" si="233"/>
        <v>0</v>
      </c>
      <c r="Q622" s="14">
        <f t="shared" ca="1" si="218"/>
        <v>50.004879989999999</v>
      </c>
      <c r="R622" s="20">
        <f t="shared" si="219"/>
        <v>0</v>
      </c>
      <c r="S622" s="14">
        <f t="shared" si="234"/>
        <v>0</v>
      </c>
      <c r="T622" s="4">
        <f t="shared" si="235"/>
        <v>0</v>
      </c>
      <c r="U622" s="29">
        <f t="shared" si="236"/>
        <v>0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0"/>
        <v>45623</v>
      </c>
      <c r="B623" s="116">
        <f t="shared" ca="1" si="223"/>
        <v>1050.4454299900001</v>
      </c>
      <c r="C623" s="14">
        <f t="shared" si="224"/>
        <v>1000</v>
      </c>
      <c r="D623" s="95">
        <f t="shared" si="221"/>
        <v>45617</v>
      </c>
      <c r="E623" s="93">
        <f ca="1">IF(D623&lt;$B$1,VLOOKUP(D623,[1]DI!$A$4:$B$15000,2,FALSE),0)</f>
        <v>0.1115</v>
      </c>
      <c r="F623" s="14">
        <f t="shared" ca="1" si="225"/>
        <v>1.00041957</v>
      </c>
      <c r="G623" s="14">
        <f ca="1">(TRUNC(PRODUCT($F$12:$F622),16))</f>
        <v>1.32653191234158</v>
      </c>
      <c r="H623" s="14">
        <f t="shared" ca="1" si="226"/>
        <v>1.26282801544274</v>
      </c>
      <c r="I623" s="14">
        <f t="shared" ca="1" si="227"/>
        <v>1.0504454299999999</v>
      </c>
      <c r="J623" s="13">
        <f t="shared" si="222"/>
        <v>2.5000000000000001E-2</v>
      </c>
      <c r="K623" s="29">
        <f t="shared" si="228"/>
        <v>45824</v>
      </c>
      <c r="L623" s="2">
        <f t="shared" si="229"/>
        <v>0</v>
      </c>
      <c r="M623" s="17">
        <f t="shared" si="230"/>
        <v>0</v>
      </c>
      <c r="N623" s="12">
        <f t="shared" si="231"/>
        <v>1</v>
      </c>
      <c r="O623" s="12">
        <f t="shared" ca="1" si="232"/>
        <v>1.0504454299999999</v>
      </c>
      <c r="P623" s="17">
        <f t="shared" si="233"/>
        <v>0</v>
      </c>
      <c r="Q623" s="14">
        <f t="shared" ca="1" si="218"/>
        <v>50.445429990000001</v>
      </c>
      <c r="R623" s="20">
        <f t="shared" si="219"/>
        <v>0</v>
      </c>
      <c r="S623" s="14">
        <f t="shared" si="234"/>
        <v>0</v>
      </c>
      <c r="T623" s="4">
        <f t="shared" si="235"/>
        <v>0</v>
      </c>
      <c r="U623" s="29">
        <f t="shared" si="236"/>
        <v>0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0"/>
        <v>45624</v>
      </c>
      <c r="B624" s="116">
        <f t="shared" ca="1" si="223"/>
        <v>1050.8861599899999</v>
      </c>
      <c r="C624" s="14">
        <f t="shared" si="224"/>
        <v>1000</v>
      </c>
      <c r="D624" s="95">
        <f t="shared" si="221"/>
        <v>45618</v>
      </c>
      <c r="E624" s="93">
        <f ca="1">IF(D624&lt;$B$1,VLOOKUP(D624,[1]DI!$A$4:$B$15000,2,FALSE),0)</f>
        <v>0.1115</v>
      </c>
      <c r="F624" s="14">
        <f t="shared" ca="1" si="225"/>
        <v>1.00041957</v>
      </c>
      <c r="G624" s="14">
        <f ca="1">(TRUNC(PRODUCT($F$12:$F623),16))</f>
        <v>1.3270884853360401</v>
      </c>
      <c r="H624" s="14">
        <f t="shared" ca="1" si="226"/>
        <v>1.26282801544274</v>
      </c>
      <c r="I624" s="14">
        <f t="shared" ca="1" si="227"/>
        <v>1.0508861599999999</v>
      </c>
      <c r="J624" s="13">
        <f t="shared" si="222"/>
        <v>2.5000000000000001E-2</v>
      </c>
      <c r="K624" s="29">
        <f t="shared" si="228"/>
        <v>45824</v>
      </c>
      <c r="L624" s="2">
        <f t="shared" si="229"/>
        <v>0</v>
      </c>
      <c r="M624" s="17">
        <f t="shared" si="230"/>
        <v>0</v>
      </c>
      <c r="N624" s="12">
        <f t="shared" si="231"/>
        <v>1</v>
      </c>
      <c r="O624" s="12">
        <f t="shared" ca="1" si="232"/>
        <v>1.0508861599999999</v>
      </c>
      <c r="P624" s="17">
        <f t="shared" si="233"/>
        <v>0</v>
      </c>
      <c r="Q624" s="14">
        <f t="shared" ca="1" si="218"/>
        <v>50.886159990000003</v>
      </c>
      <c r="R624" s="20">
        <f t="shared" si="219"/>
        <v>0</v>
      </c>
      <c r="S624" s="14">
        <f t="shared" si="234"/>
        <v>0</v>
      </c>
      <c r="T624" s="4">
        <f t="shared" si="235"/>
        <v>0</v>
      </c>
      <c r="U624" s="29">
        <f t="shared" si="236"/>
        <v>0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0"/>
        <v>45625</v>
      </c>
      <c r="B625" s="116">
        <f t="shared" ca="1" si="223"/>
        <v>1051.32708</v>
      </c>
      <c r="C625" s="14">
        <f t="shared" si="224"/>
        <v>1000</v>
      </c>
      <c r="D625" s="95">
        <f t="shared" si="221"/>
        <v>45621</v>
      </c>
      <c r="E625" s="93">
        <f ca="1">IF(D625&lt;$B$1,VLOOKUP(D625,[1]DI!$A$4:$B$15000,2,FALSE),0)</f>
        <v>0.1115</v>
      </c>
      <c r="F625" s="14">
        <f t="shared" ca="1" si="225"/>
        <v>1.00041957</v>
      </c>
      <c r="G625" s="14">
        <f ca="1">(TRUNC(PRODUCT($F$12:$F624),16))</f>
        <v>1.32764529185183</v>
      </c>
      <c r="H625" s="14">
        <f t="shared" ca="1" si="226"/>
        <v>1.26282801544274</v>
      </c>
      <c r="I625" s="14">
        <f t="shared" ca="1" si="227"/>
        <v>1.0513270800000001</v>
      </c>
      <c r="J625" s="13">
        <f t="shared" si="222"/>
        <v>2.5000000000000001E-2</v>
      </c>
      <c r="K625" s="29">
        <f t="shared" si="228"/>
        <v>45824</v>
      </c>
      <c r="L625" s="2">
        <f t="shared" si="229"/>
        <v>0</v>
      </c>
      <c r="M625" s="17">
        <f t="shared" si="230"/>
        <v>0</v>
      </c>
      <c r="N625" s="12">
        <f t="shared" si="231"/>
        <v>1</v>
      </c>
      <c r="O625" s="12">
        <f t="shared" ca="1" si="232"/>
        <v>1.0513270800000001</v>
      </c>
      <c r="P625" s="17">
        <f t="shared" si="233"/>
        <v>0</v>
      </c>
      <c r="Q625" s="14">
        <f t="shared" ca="1" si="218"/>
        <v>51.327080000000002</v>
      </c>
      <c r="R625" s="20">
        <f t="shared" si="219"/>
        <v>0</v>
      </c>
      <c r="S625" s="14">
        <f t="shared" si="234"/>
        <v>0</v>
      </c>
      <c r="T625" s="4">
        <f t="shared" si="235"/>
        <v>0</v>
      </c>
      <c r="U625" s="29">
        <f t="shared" si="236"/>
        <v>0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0"/>
        <v>45628</v>
      </c>
      <c r="B626" s="116">
        <f t="shared" ca="1" si="223"/>
        <v>1051.76819</v>
      </c>
      <c r="C626" s="14">
        <f t="shared" si="224"/>
        <v>1000</v>
      </c>
      <c r="D626" s="95">
        <f t="shared" si="221"/>
        <v>45622</v>
      </c>
      <c r="E626" s="93">
        <f ca="1">IF(D626&lt;$B$1,VLOOKUP(D626,[1]DI!$A$4:$B$15000,2,FALSE),0)</f>
        <v>0.1115</v>
      </c>
      <c r="F626" s="14">
        <f t="shared" ca="1" si="225"/>
        <v>1.00041957</v>
      </c>
      <c r="G626" s="14">
        <f ca="1">(TRUNC(PRODUCT($F$12:$F625),16))</f>
        <v>1.32820233198694</v>
      </c>
      <c r="H626" s="14">
        <f t="shared" ca="1" si="226"/>
        <v>1.26282801544274</v>
      </c>
      <c r="I626" s="14">
        <f t="shared" ca="1" si="227"/>
        <v>1.05176819</v>
      </c>
      <c r="J626" s="13">
        <f t="shared" si="222"/>
        <v>2.5000000000000001E-2</v>
      </c>
      <c r="K626" s="29">
        <f t="shared" si="228"/>
        <v>45824</v>
      </c>
      <c r="L626" s="2">
        <f t="shared" si="229"/>
        <v>0</v>
      </c>
      <c r="M626" s="17">
        <f t="shared" si="230"/>
        <v>0</v>
      </c>
      <c r="N626" s="12">
        <f t="shared" si="231"/>
        <v>1</v>
      </c>
      <c r="O626" s="12">
        <f t="shared" ca="1" si="232"/>
        <v>1.05176819</v>
      </c>
      <c r="P626" s="17">
        <f t="shared" si="233"/>
        <v>0</v>
      </c>
      <c r="Q626" s="14">
        <f t="shared" ca="1" si="218"/>
        <v>51.768189999999997</v>
      </c>
      <c r="R626" s="20">
        <f t="shared" si="219"/>
        <v>0</v>
      </c>
      <c r="S626" s="14">
        <f t="shared" si="234"/>
        <v>0</v>
      </c>
      <c r="T626" s="4">
        <f t="shared" si="235"/>
        <v>0</v>
      </c>
      <c r="U626" s="29">
        <f t="shared" si="236"/>
        <v>0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0"/>
        <v>45629</v>
      </c>
      <c r="B627" s="116">
        <f t="shared" ca="1" si="223"/>
        <v>1052.2094799900001</v>
      </c>
      <c r="C627" s="14">
        <f t="shared" si="224"/>
        <v>1000</v>
      </c>
      <c r="D627" s="95">
        <f t="shared" si="221"/>
        <v>45623</v>
      </c>
      <c r="E627" s="93">
        <f ca="1">IF(D627&lt;$B$1,VLOOKUP(D627,[1]DI!$A$4:$B$15000,2,FALSE),0)</f>
        <v>0.1115</v>
      </c>
      <c r="F627" s="14">
        <f t="shared" ca="1" si="225"/>
        <v>1.00041957</v>
      </c>
      <c r="G627" s="14">
        <f ca="1">(TRUNC(PRODUCT($F$12:$F626),16))</f>
        <v>1.32875960583937</v>
      </c>
      <c r="H627" s="14">
        <f t="shared" ca="1" si="226"/>
        <v>1.26282801544274</v>
      </c>
      <c r="I627" s="14">
        <f t="shared" ca="1" si="227"/>
        <v>1.0522094799999999</v>
      </c>
      <c r="J627" s="13">
        <f t="shared" si="222"/>
        <v>2.5000000000000001E-2</v>
      </c>
      <c r="K627" s="29">
        <f t="shared" si="228"/>
        <v>45824</v>
      </c>
      <c r="L627" s="2">
        <f t="shared" si="229"/>
        <v>0</v>
      </c>
      <c r="M627" s="17">
        <f t="shared" si="230"/>
        <v>0</v>
      </c>
      <c r="N627" s="12">
        <f t="shared" si="231"/>
        <v>1</v>
      </c>
      <c r="O627" s="12">
        <f t="shared" ca="1" si="232"/>
        <v>1.0522094799999999</v>
      </c>
      <c r="P627" s="17">
        <f t="shared" si="233"/>
        <v>0</v>
      </c>
      <c r="Q627" s="14">
        <f t="shared" ca="1" si="218"/>
        <v>52.209479989999998</v>
      </c>
      <c r="R627" s="20">
        <f t="shared" si="219"/>
        <v>0</v>
      </c>
      <c r="S627" s="14">
        <f t="shared" si="234"/>
        <v>0</v>
      </c>
      <c r="T627" s="4">
        <f t="shared" si="235"/>
        <v>0</v>
      </c>
      <c r="U627" s="29">
        <f t="shared" si="236"/>
        <v>0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0"/>
        <v>45630</v>
      </c>
      <c r="B628" s="116">
        <f t="shared" ca="1" si="223"/>
        <v>1052.65095</v>
      </c>
      <c r="C628" s="14">
        <f t="shared" si="224"/>
        <v>1000</v>
      </c>
      <c r="D628" s="95">
        <f t="shared" si="221"/>
        <v>45624</v>
      </c>
      <c r="E628" s="93">
        <f ca="1">IF(D628&lt;$B$1,VLOOKUP(D628,[1]DI!$A$4:$B$15000,2,FALSE),0)</f>
        <v>0.1115</v>
      </c>
      <c r="F628" s="14">
        <f t="shared" ca="1" si="225"/>
        <v>1.00041957</v>
      </c>
      <c r="G628" s="14">
        <f ca="1">(TRUNC(PRODUCT($F$12:$F627),16))</f>
        <v>1.32931711350719</v>
      </c>
      <c r="H628" s="14">
        <f t="shared" ca="1" si="226"/>
        <v>1.26282801544274</v>
      </c>
      <c r="I628" s="14">
        <f t="shared" ca="1" si="227"/>
        <v>1.0526509500000001</v>
      </c>
      <c r="J628" s="13">
        <f t="shared" si="222"/>
        <v>2.5000000000000001E-2</v>
      </c>
      <c r="K628" s="29">
        <f t="shared" si="228"/>
        <v>45824</v>
      </c>
      <c r="L628" s="2">
        <f t="shared" si="229"/>
        <v>0</v>
      </c>
      <c r="M628" s="17">
        <f t="shared" si="230"/>
        <v>0</v>
      </c>
      <c r="N628" s="12">
        <f t="shared" si="231"/>
        <v>1</v>
      </c>
      <c r="O628" s="12">
        <f t="shared" ca="1" si="232"/>
        <v>1.0526509500000001</v>
      </c>
      <c r="P628" s="17">
        <f t="shared" si="233"/>
        <v>0</v>
      </c>
      <c r="Q628" s="14">
        <f t="shared" ca="1" si="218"/>
        <v>52.650950000000002</v>
      </c>
      <c r="R628" s="20">
        <f t="shared" si="219"/>
        <v>0</v>
      </c>
      <c r="S628" s="14">
        <f t="shared" si="234"/>
        <v>0</v>
      </c>
      <c r="T628" s="4">
        <f t="shared" si="235"/>
        <v>0</v>
      </c>
      <c r="U628" s="29">
        <f t="shared" si="236"/>
        <v>0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0"/>
        <v>45631</v>
      </c>
      <c r="B629" s="116">
        <f t="shared" ca="1" si="223"/>
        <v>1053.0926099999999</v>
      </c>
      <c r="C629" s="14">
        <f t="shared" si="224"/>
        <v>1000</v>
      </c>
      <c r="D629" s="95">
        <f t="shared" si="221"/>
        <v>45625</v>
      </c>
      <c r="E629" s="93">
        <f ca="1">IF(D629&lt;$B$1,VLOOKUP(D629,[1]DI!$A$4:$B$15000,2,FALSE),0)</f>
        <v>0.1115</v>
      </c>
      <c r="F629" s="14">
        <f t="shared" ca="1" si="225"/>
        <v>1.00041957</v>
      </c>
      <c r="G629" s="14">
        <f ca="1">(TRUNC(PRODUCT($F$12:$F628),16))</f>
        <v>1.3298748550885</v>
      </c>
      <c r="H629" s="14">
        <f t="shared" ca="1" si="226"/>
        <v>1.26282801544274</v>
      </c>
      <c r="I629" s="14">
        <f t="shared" ca="1" si="227"/>
        <v>1.05309261</v>
      </c>
      <c r="J629" s="13">
        <f t="shared" si="222"/>
        <v>2.5000000000000001E-2</v>
      </c>
      <c r="K629" s="29">
        <f t="shared" si="228"/>
        <v>45824</v>
      </c>
      <c r="L629" s="2">
        <f t="shared" si="229"/>
        <v>0</v>
      </c>
      <c r="M629" s="17">
        <f t="shared" si="230"/>
        <v>0</v>
      </c>
      <c r="N629" s="12">
        <f t="shared" si="231"/>
        <v>1</v>
      </c>
      <c r="O629" s="12">
        <f t="shared" ca="1" si="232"/>
        <v>1.05309261</v>
      </c>
      <c r="P629" s="17">
        <f t="shared" si="233"/>
        <v>0</v>
      </c>
      <c r="Q629" s="14">
        <f t="shared" ca="1" si="218"/>
        <v>53.092610000000001</v>
      </c>
      <c r="R629" s="20">
        <f t="shared" si="219"/>
        <v>0</v>
      </c>
      <c r="S629" s="14">
        <f t="shared" si="234"/>
        <v>0</v>
      </c>
      <c r="T629" s="4">
        <f t="shared" si="235"/>
        <v>0</v>
      </c>
      <c r="U629" s="29">
        <f t="shared" si="236"/>
        <v>0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0"/>
        <v>45632</v>
      </c>
      <c r="B630" s="116">
        <f t="shared" ca="1" si="223"/>
        <v>1053.5344600000001</v>
      </c>
      <c r="C630" s="14">
        <f t="shared" si="224"/>
        <v>1000</v>
      </c>
      <c r="D630" s="95">
        <f t="shared" si="221"/>
        <v>45628</v>
      </c>
      <c r="E630" s="93">
        <f ca="1">IF(D630&lt;$B$1,VLOOKUP(D630,[1]DI!$A$4:$B$15000,2,FALSE),0)</f>
        <v>0.1115</v>
      </c>
      <c r="F630" s="14">
        <f t="shared" ca="1" si="225"/>
        <v>1.00041957</v>
      </c>
      <c r="G630" s="14">
        <f ca="1">(TRUNC(PRODUCT($F$12:$F629),16))</f>
        <v>1.3304328306814499</v>
      </c>
      <c r="H630" s="14">
        <f t="shared" ca="1" si="226"/>
        <v>1.26282801544274</v>
      </c>
      <c r="I630" s="14">
        <f t="shared" ca="1" si="227"/>
        <v>1.0535344600000001</v>
      </c>
      <c r="J630" s="13">
        <f t="shared" si="222"/>
        <v>2.5000000000000001E-2</v>
      </c>
      <c r="K630" s="29">
        <f t="shared" si="228"/>
        <v>45824</v>
      </c>
      <c r="L630" s="2">
        <f t="shared" si="229"/>
        <v>0</v>
      </c>
      <c r="M630" s="17">
        <f t="shared" si="230"/>
        <v>0</v>
      </c>
      <c r="N630" s="12">
        <f t="shared" si="231"/>
        <v>1</v>
      </c>
      <c r="O630" s="12">
        <f t="shared" ca="1" si="232"/>
        <v>1.0535344600000001</v>
      </c>
      <c r="P630" s="17">
        <f t="shared" si="233"/>
        <v>0</v>
      </c>
      <c r="Q630" s="14">
        <f t="shared" ca="1" si="218"/>
        <v>53.534460000000003</v>
      </c>
      <c r="R630" s="20">
        <f t="shared" si="219"/>
        <v>0</v>
      </c>
      <c r="S630" s="14">
        <f t="shared" si="234"/>
        <v>0</v>
      </c>
      <c r="T630" s="4">
        <f t="shared" si="235"/>
        <v>0</v>
      </c>
      <c r="U630" s="29">
        <f t="shared" si="236"/>
        <v>0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0"/>
        <v>45635</v>
      </c>
      <c r="B631" s="116">
        <f t="shared" ca="1" si="223"/>
        <v>1053.9764899899999</v>
      </c>
      <c r="C631" s="14">
        <f t="shared" si="224"/>
        <v>1000</v>
      </c>
      <c r="D631" s="95">
        <f t="shared" si="221"/>
        <v>45629</v>
      </c>
      <c r="E631" s="93">
        <f ca="1">IF(D631&lt;$B$1,VLOOKUP(D631,[1]DI!$A$4:$B$15000,2,FALSE),0)</f>
        <v>0.1115</v>
      </c>
      <c r="F631" s="14">
        <f t="shared" ca="1" si="225"/>
        <v>1.00041957</v>
      </c>
      <c r="G631" s="14">
        <f ca="1">(TRUNC(PRODUCT($F$12:$F630),16))</f>
        <v>1.33099104038422</v>
      </c>
      <c r="H631" s="14">
        <f t="shared" ca="1" si="226"/>
        <v>1.26282801544274</v>
      </c>
      <c r="I631" s="14">
        <f t="shared" ca="1" si="227"/>
        <v>1.0539764899999999</v>
      </c>
      <c r="J631" s="13">
        <f t="shared" si="222"/>
        <v>2.5000000000000001E-2</v>
      </c>
      <c r="K631" s="29">
        <f t="shared" si="228"/>
        <v>45824</v>
      </c>
      <c r="L631" s="2">
        <f t="shared" si="229"/>
        <v>0</v>
      </c>
      <c r="M631" s="17">
        <f t="shared" si="230"/>
        <v>0</v>
      </c>
      <c r="N631" s="12">
        <f t="shared" si="231"/>
        <v>1</v>
      </c>
      <c r="O631" s="12">
        <f t="shared" ca="1" si="232"/>
        <v>1.0539764899999999</v>
      </c>
      <c r="P631" s="17">
        <f t="shared" si="233"/>
        <v>0</v>
      </c>
      <c r="Q631" s="14">
        <f t="shared" ca="1" si="218"/>
        <v>53.976489989999997</v>
      </c>
      <c r="R631" s="20">
        <f t="shared" si="219"/>
        <v>0</v>
      </c>
      <c r="S631" s="14">
        <f t="shared" si="234"/>
        <v>0</v>
      </c>
      <c r="T631" s="4">
        <f t="shared" si="235"/>
        <v>0</v>
      </c>
      <c r="U631" s="29">
        <f t="shared" si="236"/>
        <v>0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0"/>
        <v>45636</v>
      </c>
      <c r="B632" s="116">
        <f t="shared" ca="1" si="223"/>
        <v>1054.4187099999999</v>
      </c>
      <c r="C632" s="14">
        <f t="shared" si="224"/>
        <v>1000</v>
      </c>
      <c r="D632" s="95">
        <f t="shared" si="221"/>
        <v>45630</v>
      </c>
      <c r="E632" s="93">
        <f ca="1">IF(D632&lt;$B$1,VLOOKUP(D632,[1]DI!$A$4:$B$15000,2,FALSE),0)</f>
        <v>0.1115</v>
      </c>
      <c r="F632" s="14">
        <f t="shared" ca="1" si="225"/>
        <v>1.00041957</v>
      </c>
      <c r="G632" s="14">
        <f ca="1">(TRUNC(PRODUCT($F$12:$F631),16))</f>
        <v>1.3315494842950399</v>
      </c>
      <c r="H632" s="14">
        <f t="shared" ca="1" si="226"/>
        <v>1.26282801544274</v>
      </c>
      <c r="I632" s="14">
        <f t="shared" ca="1" si="227"/>
        <v>1.05441871</v>
      </c>
      <c r="J632" s="13">
        <f t="shared" si="222"/>
        <v>2.5000000000000001E-2</v>
      </c>
      <c r="K632" s="29">
        <f t="shared" si="228"/>
        <v>45824</v>
      </c>
      <c r="L632" s="2">
        <f t="shared" si="229"/>
        <v>0</v>
      </c>
      <c r="M632" s="17">
        <f t="shared" si="230"/>
        <v>0</v>
      </c>
      <c r="N632" s="12">
        <f t="shared" si="231"/>
        <v>1</v>
      </c>
      <c r="O632" s="12">
        <f t="shared" ca="1" si="232"/>
        <v>1.05441871</v>
      </c>
      <c r="P632" s="17">
        <f t="shared" si="233"/>
        <v>0</v>
      </c>
      <c r="Q632" s="14">
        <f t="shared" ca="1" si="218"/>
        <v>54.418709999999997</v>
      </c>
      <c r="R632" s="20">
        <f t="shared" si="219"/>
        <v>0</v>
      </c>
      <c r="S632" s="14">
        <f t="shared" si="234"/>
        <v>0</v>
      </c>
      <c r="T632" s="4">
        <f t="shared" si="235"/>
        <v>0</v>
      </c>
      <c r="U632" s="29">
        <f t="shared" si="236"/>
        <v>0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0"/>
        <v>45637</v>
      </c>
      <c r="B633" s="116">
        <f t="shared" ca="1" si="223"/>
        <v>1054.8611100000001</v>
      </c>
      <c r="C633" s="14">
        <f t="shared" si="224"/>
        <v>1000</v>
      </c>
      <c r="D633" s="95">
        <f t="shared" si="221"/>
        <v>45631</v>
      </c>
      <c r="E633" s="93">
        <f ca="1">IF(D633&lt;$B$1,VLOOKUP(D633,[1]DI!$A$4:$B$15000,2,FALSE),0)</f>
        <v>0.1115</v>
      </c>
      <c r="F633" s="14">
        <f t="shared" ca="1" si="225"/>
        <v>1.00041957</v>
      </c>
      <c r="G633" s="14">
        <f ca="1">(TRUNC(PRODUCT($F$12:$F632),16))</f>
        <v>1.33210816251216</v>
      </c>
      <c r="H633" s="14">
        <f t="shared" ca="1" si="226"/>
        <v>1.26282801544274</v>
      </c>
      <c r="I633" s="14">
        <f t="shared" ca="1" si="227"/>
        <v>1.05486111</v>
      </c>
      <c r="J633" s="13">
        <f t="shared" si="222"/>
        <v>2.5000000000000001E-2</v>
      </c>
      <c r="K633" s="29">
        <f t="shared" si="228"/>
        <v>45824</v>
      </c>
      <c r="L633" s="2">
        <f t="shared" si="229"/>
        <v>0</v>
      </c>
      <c r="M633" s="17">
        <f t="shared" si="230"/>
        <v>0</v>
      </c>
      <c r="N633" s="12">
        <f t="shared" si="231"/>
        <v>1</v>
      </c>
      <c r="O633" s="12">
        <f t="shared" ca="1" si="232"/>
        <v>1.05486111</v>
      </c>
      <c r="P633" s="17">
        <f t="shared" si="233"/>
        <v>0</v>
      </c>
      <c r="Q633" s="14">
        <f t="shared" ca="1" si="218"/>
        <v>54.861109999999996</v>
      </c>
      <c r="R633" s="20">
        <f t="shared" si="219"/>
        <v>0</v>
      </c>
      <c r="S633" s="14">
        <f t="shared" si="234"/>
        <v>0</v>
      </c>
      <c r="T633" s="4">
        <f t="shared" si="235"/>
        <v>0</v>
      </c>
      <c r="U633" s="29">
        <f t="shared" si="236"/>
        <v>0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0"/>
        <v>45638</v>
      </c>
      <c r="B634" s="116">
        <f t="shared" ca="1" si="223"/>
        <v>1055.3036999999999</v>
      </c>
      <c r="C634" s="14">
        <f t="shared" si="224"/>
        <v>1000</v>
      </c>
      <c r="D634" s="95">
        <f t="shared" si="221"/>
        <v>45632</v>
      </c>
      <c r="E634" s="93">
        <f ca="1">IF(D634&lt;$B$1,VLOOKUP(D634,[1]DI!$A$4:$B$15000,2,FALSE),0)</f>
        <v>0.1115</v>
      </c>
      <c r="F634" s="14">
        <f t="shared" ca="1" si="225"/>
        <v>1.00041957</v>
      </c>
      <c r="G634" s="14">
        <f ca="1">(TRUNC(PRODUCT($F$12:$F633),16))</f>
        <v>1.33266707513391</v>
      </c>
      <c r="H634" s="14">
        <f t="shared" ca="1" si="226"/>
        <v>1.26282801544274</v>
      </c>
      <c r="I634" s="14">
        <f t="shared" ca="1" si="227"/>
        <v>1.0553037000000001</v>
      </c>
      <c r="J634" s="13">
        <f t="shared" si="222"/>
        <v>2.5000000000000001E-2</v>
      </c>
      <c r="K634" s="29">
        <f t="shared" si="228"/>
        <v>45824</v>
      </c>
      <c r="L634" s="2">
        <f t="shared" si="229"/>
        <v>0</v>
      </c>
      <c r="M634" s="17">
        <f t="shared" si="230"/>
        <v>0</v>
      </c>
      <c r="N634" s="12">
        <f t="shared" si="231"/>
        <v>1</v>
      </c>
      <c r="O634" s="12">
        <f t="shared" ca="1" si="232"/>
        <v>1.0553037000000001</v>
      </c>
      <c r="P634" s="17">
        <f t="shared" si="233"/>
        <v>0</v>
      </c>
      <c r="Q634" s="14">
        <f t="shared" ref="Q634:Q697" ca="1" si="237">TRUNC(((O634-1)*C634),8)</f>
        <v>55.303699999999999</v>
      </c>
      <c r="R634" s="20">
        <f t="shared" si="219"/>
        <v>0</v>
      </c>
      <c r="S634" s="14">
        <f t="shared" si="234"/>
        <v>0</v>
      </c>
      <c r="T634" s="4">
        <f t="shared" si="235"/>
        <v>0</v>
      </c>
      <c r="U634" s="29">
        <f t="shared" si="236"/>
        <v>0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0"/>
        <v>45639</v>
      </c>
      <c r="B635" s="116">
        <f t="shared" ca="1" si="223"/>
        <v>1055.74647</v>
      </c>
      <c r="C635" s="14">
        <f t="shared" si="224"/>
        <v>1000</v>
      </c>
      <c r="D635" s="95">
        <f t="shared" si="221"/>
        <v>45635</v>
      </c>
      <c r="E635" s="93">
        <f ca="1">IF(D635&lt;$B$1,VLOOKUP(D635,[1]DI!$A$4:$B$15000,2,FALSE),0)</f>
        <v>0.1115</v>
      </c>
      <c r="F635" s="14">
        <f t="shared" ca="1" si="225"/>
        <v>1.00041957</v>
      </c>
      <c r="G635" s="14">
        <f ca="1">(TRUNC(PRODUCT($F$12:$F634),16))</f>
        <v>1.33322622225862</v>
      </c>
      <c r="H635" s="14">
        <f t="shared" ca="1" si="226"/>
        <v>1.26282801544274</v>
      </c>
      <c r="I635" s="14">
        <f t="shared" ca="1" si="227"/>
        <v>1.0557464700000001</v>
      </c>
      <c r="J635" s="13">
        <f t="shared" si="222"/>
        <v>2.5000000000000001E-2</v>
      </c>
      <c r="K635" s="29">
        <f t="shared" si="228"/>
        <v>45824</v>
      </c>
      <c r="L635" s="2">
        <f t="shared" si="229"/>
        <v>0</v>
      </c>
      <c r="M635" s="17">
        <f t="shared" si="230"/>
        <v>0</v>
      </c>
      <c r="N635" s="12">
        <f t="shared" si="231"/>
        <v>1</v>
      </c>
      <c r="O635" s="12">
        <f t="shared" ca="1" si="232"/>
        <v>1.0557464700000001</v>
      </c>
      <c r="P635" s="17">
        <f t="shared" si="233"/>
        <v>0</v>
      </c>
      <c r="Q635" s="14">
        <f t="shared" ca="1" si="237"/>
        <v>55.746470000000002</v>
      </c>
      <c r="R635" s="20">
        <f t="shared" si="219"/>
        <v>0</v>
      </c>
      <c r="S635" s="14">
        <f t="shared" si="234"/>
        <v>0</v>
      </c>
      <c r="T635" s="4">
        <f t="shared" si="235"/>
        <v>0</v>
      </c>
      <c r="U635" s="29">
        <f t="shared" si="236"/>
        <v>0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0"/>
        <v>45642</v>
      </c>
      <c r="B636" s="116">
        <f t="shared" ca="1" si="223"/>
        <v>1056.1894299999999</v>
      </c>
      <c r="C636" s="14">
        <f t="shared" si="224"/>
        <v>1000</v>
      </c>
      <c r="D636" s="95">
        <f t="shared" si="221"/>
        <v>45636</v>
      </c>
      <c r="E636" s="93">
        <f ca="1">IF(D636&lt;$B$1,VLOOKUP(D636,[1]DI!$A$4:$B$15000,2,FALSE),0)</f>
        <v>0.1115</v>
      </c>
      <c r="F636" s="14">
        <f t="shared" ca="1" si="225"/>
        <v>1.00041957</v>
      </c>
      <c r="G636" s="14">
        <f ca="1">(TRUNC(PRODUCT($F$12:$F635),16))</f>
        <v>1.33378560398469</v>
      </c>
      <c r="H636" s="14">
        <f t="shared" ca="1" si="226"/>
        <v>1.26282801544274</v>
      </c>
      <c r="I636" s="14">
        <f t="shared" ca="1" si="227"/>
        <v>1.0561894300000001</v>
      </c>
      <c r="J636" s="13">
        <f t="shared" si="222"/>
        <v>2.5000000000000001E-2</v>
      </c>
      <c r="K636" s="29">
        <f t="shared" si="228"/>
        <v>45824</v>
      </c>
      <c r="L636" s="2">
        <f t="shared" si="229"/>
        <v>0</v>
      </c>
      <c r="M636" s="17">
        <f t="shared" si="230"/>
        <v>0</v>
      </c>
      <c r="N636" s="12">
        <f t="shared" si="231"/>
        <v>1</v>
      </c>
      <c r="O636" s="12">
        <f t="shared" ca="1" si="232"/>
        <v>1.0561894300000001</v>
      </c>
      <c r="P636" s="17">
        <f t="shared" si="233"/>
        <v>0</v>
      </c>
      <c r="Q636" s="14">
        <f t="shared" ca="1" si="237"/>
        <v>56.189430000000002</v>
      </c>
      <c r="R636" s="20">
        <f t="shared" si="219"/>
        <v>0</v>
      </c>
      <c r="S636" s="14">
        <f t="shared" si="234"/>
        <v>0</v>
      </c>
      <c r="T636" s="4">
        <f t="shared" si="235"/>
        <v>0</v>
      </c>
      <c r="U636" s="29">
        <f t="shared" si="236"/>
        <v>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0"/>
        <v>45643</v>
      </c>
      <c r="B637" s="116">
        <f t="shared" ca="1" si="223"/>
        <v>1056.63258</v>
      </c>
      <c r="C637" s="14">
        <f t="shared" si="224"/>
        <v>1000</v>
      </c>
      <c r="D637" s="95">
        <f t="shared" si="221"/>
        <v>45637</v>
      </c>
      <c r="E637" s="93">
        <f ca="1">IF(D637&lt;$B$1,VLOOKUP(D637,[1]DI!$A$4:$B$15000,2,FALSE),0)</f>
        <v>0.1115</v>
      </c>
      <c r="F637" s="14">
        <f t="shared" ca="1" si="225"/>
        <v>1.00041957</v>
      </c>
      <c r="G637" s="14">
        <f ca="1">(TRUNC(PRODUCT($F$12:$F636),16))</f>
        <v>1.3343452204105599</v>
      </c>
      <c r="H637" s="14">
        <f t="shared" ca="1" si="226"/>
        <v>1.26282801544274</v>
      </c>
      <c r="I637" s="14">
        <f t="shared" ca="1" si="227"/>
        <v>1.05663258</v>
      </c>
      <c r="J637" s="13">
        <f t="shared" si="222"/>
        <v>2.5000000000000001E-2</v>
      </c>
      <c r="K637" s="29">
        <f t="shared" si="228"/>
        <v>45824</v>
      </c>
      <c r="L637" s="2">
        <f t="shared" si="229"/>
        <v>0</v>
      </c>
      <c r="M637" s="17">
        <f t="shared" si="230"/>
        <v>0</v>
      </c>
      <c r="N637" s="12">
        <f t="shared" si="231"/>
        <v>1</v>
      </c>
      <c r="O637" s="12">
        <f t="shared" ca="1" si="232"/>
        <v>1.05663258</v>
      </c>
      <c r="P637" s="17">
        <f t="shared" si="233"/>
        <v>0</v>
      </c>
      <c r="Q637" s="14">
        <f t="shared" ca="1" si="237"/>
        <v>56.632579999999997</v>
      </c>
      <c r="R637" s="20">
        <f t="shared" si="219"/>
        <v>0</v>
      </c>
      <c r="S637" s="14">
        <f t="shared" si="234"/>
        <v>0</v>
      </c>
      <c r="T637" s="4">
        <f t="shared" si="235"/>
        <v>0</v>
      </c>
      <c r="U637" s="29">
        <f t="shared" si="236"/>
        <v>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0"/>
        <v>45644</v>
      </c>
      <c r="B638" s="116">
        <f t="shared" ca="1" si="223"/>
        <v>1057.07591</v>
      </c>
      <c r="C638" s="14">
        <f t="shared" si="224"/>
        <v>1000</v>
      </c>
      <c r="D638" s="95">
        <f t="shared" si="221"/>
        <v>45638</v>
      </c>
      <c r="E638" s="93">
        <f ca="1">IF(D638&lt;$B$1,VLOOKUP(D638,[1]DI!$A$4:$B$15000,2,FALSE),0)</f>
        <v>0.1215</v>
      </c>
      <c r="F638" s="14">
        <f t="shared" ca="1" si="225"/>
        <v>1.00045513</v>
      </c>
      <c r="G638" s="14">
        <f ca="1">(TRUNC(PRODUCT($F$12:$F637),16))</f>
        <v>1.33490507163469</v>
      </c>
      <c r="H638" s="14">
        <f t="shared" ca="1" si="226"/>
        <v>1.26282801544274</v>
      </c>
      <c r="I638" s="14">
        <f t="shared" ca="1" si="227"/>
        <v>1.05707591</v>
      </c>
      <c r="J638" s="13">
        <f t="shared" si="222"/>
        <v>2.5000000000000001E-2</v>
      </c>
      <c r="K638" s="29">
        <f t="shared" si="228"/>
        <v>45824</v>
      </c>
      <c r="L638" s="2">
        <f t="shared" si="229"/>
        <v>0</v>
      </c>
      <c r="M638" s="17">
        <f t="shared" si="230"/>
        <v>0</v>
      </c>
      <c r="N638" s="12">
        <f t="shared" si="231"/>
        <v>1</v>
      </c>
      <c r="O638" s="12">
        <f t="shared" ca="1" si="232"/>
        <v>1.05707591</v>
      </c>
      <c r="P638" s="17">
        <f t="shared" si="233"/>
        <v>0</v>
      </c>
      <c r="Q638" s="14">
        <f t="shared" ca="1" si="237"/>
        <v>57.07591</v>
      </c>
      <c r="R638" s="20">
        <f t="shared" si="219"/>
        <v>0</v>
      </c>
      <c r="S638" s="14">
        <f t="shared" si="234"/>
        <v>0</v>
      </c>
      <c r="T638" s="4">
        <f t="shared" si="235"/>
        <v>0</v>
      </c>
      <c r="U638" s="29">
        <f t="shared" si="236"/>
        <v>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0"/>
        <v>45645</v>
      </c>
      <c r="B639" s="116">
        <f t="shared" ca="1" si="223"/>
        <v>1057.55702</v>
      </c>
      <c r="C639" s="14">
        <f t="shared" si="224"/>
        <v>1000</v>
      </c>
      <c r="D639" s="95">
        <f t="shared" si="221"/>
        <v>45639</v>
      </c>
      <c r="E639" s="93">
        <f ca="1">IF(D639&lt;$B$1,VLOOKUP(D639,[1]DI!$A$4:$B$15000,2,FALSE),0)</f>
        <v>0.1215</v>
      </c>
      <c r="F639" s="14">
        <f t="shared" ca="1" si="225"/>
        <v>1.00045513</v>
      </c>
      <c r="G639" s="14">
        <f ca="1">(TRUNC(PRODUCT($F$12:$F638),16))</f>
        <v>1.33551262697994</v>
      </c>
      <c r="H639" s="14">
        <f t="shared" ca="1" si="226"/>
        <v>1.26282801544274</v>
      </c>
      <c r="I639" s="14">
        <f t="shared" ca="1" si="227"/>
        <v>1.05755702</v>
      </c>
      <c r="J639" s="13">
        <f t="shared" si="222"/>
        <v>2.5000000000000001E-2</v>
      </c>
      <c r="K639" s="29">
        <f t="shared" si="228"/>
        <v>45824</v>
      </c>
      <c r="L639" s="2">
        <f t="shared" si="229"/>
        <v>0</v>
      </c>
      <c r="M639" s="17">
        <f t="shared" si="230"/>
        <v>0</v>
      </c>
      <c r="N639" s="12">
        <f t="shared" si="231"/>
        <v>1</v>
      </c>
      <c r="O639" s="12">
        <f t="shared" ca="1" si="232"/>
        <v>1.05755702</v>
      </c>
      <c r="P639" s="17">
        <f t="shared" si="233"/>
        <v>0</v>
      </c>
      <c r="Q639" s="14">
        <f t="shared" ca="1" si="237"/>
        <v>57.557020000000001</v>
      </c>
      <c r="R639" s="20">
        <f t="shared" si="219"/>
        <v>0</v>
      </c>
      <c r="S639" s="14">
        <f t="shared" si="234"/>
        <v>0</v>
      </c>
      <c r="T639" s="4">
        <f t="shared" si="235"/>
        <v>0</v>
      </c>
      <c r="U639" s="29">
        <f t="shared" si="236"/>
        <v>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0"/>
        <v>45646</v>
      </c>
      <c r="B640" s="116">
        <f t="shared" ca="1" si="223"/>
        <v>1058.0383400000001</v>
      </c>
      <c r="C640" s="14">
        <f t="shared" si="224"/>
        <v>1000</v>
      </c>
      <c r="D640" s="95">
        <f t="shared" si="221"/>
        <v>45642</v>
      </c>
      <c r="E640" s="93">
        <f ca="1">IF(D640&lt;$B$1,VLOOKUP(D640,[1]DI!$A$4:$B$15000,2,FALSE),0)</f>
        <v>0.1215</v>
      </c>
      <c r="F640" s="14">
        <f t="shared" ca="1" si="225"/>
        <v>1.00045513</v>
      </c>
      <c r="G640" s="14">
        <f ca="1">(TRUNC(PRODUCT($F$12:$F639),16))</f>
        <v>1.33612045884186</v>
      </c>
      <c r="H640" s="14">
        <f t="shared" ca="1" si="226"/>
        <v>1.26282801544274</v>
      </c>
      <c r="I640" s="14">
        <f t="shared" ca="1" si="227"/>
        <v>1.05803834</v>
      </c>
      <c r="J640" s="13">
        <f t="shared" si="222"/>
        <v>2.5000000000000001E-2</v>
      </c>
      <c r="K640" s="29">
        <f t="shared" si="228"/>
        <v>45824</v>
      </c>
      <c r="L640" s="2">
        <f t="shared" si="229"/>
        <v>0</v>
      </c>
      <c r="M640" s="17">
        <f t="shared" si="230"/>
        <v>0</v>
      </c>
      <c r="N640" s="12">
        <f t="shared" si="231"/>
        <v>1</v>
      </c>
      <c r="O640" s="12">
        <f t="shared" ca="1" si="232"/>
        <v>1.05803834</v>
      </c>
      <c r="P640" s="17">
        <f t="shared" si="233"/>
        <v>0</v>
      </c>
      <c r="Q640" s="14">
        <f t="shared" ca="1" si="237"/>
        <v>58.038339999999998</v>
      </c>
      <c r="R640" s="20">
        <f t="shared" si="219"/>
        <v>0</v>
      </c>
      <c r="S640" s="14">
        <f t="shared" si="234"/>
        <v>0</v>
      </c>
      <c r="T640" s="4">
        <f t="shared" si="235"/>
        <v>0</v>
      </c>
      <c r="U640" s="29">
        <f t="shared" si="236"/>
        <v>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0"/>
        <v>45649</v>
      </c>
      <c r="B641" s="116">
        <f t="shared" ca="1" si="223"/>
        <v>1058.5198899899999</v>
      </c>
      <c r="C641" s="14">
        <f t="shared" si="224"/>
        <v>1000</v>
      </c>
      <c r="D641" s="95">
        <f t="shared" si="221"/>
        <v>45643</v>
      </c>
      <c r="E641" s="93">
        <f ca="1">IF(D641&lt;$B$1,VLOOKUP(D641,[1]DI!$A$4:$B$15000,2,FALSE),0)</f>
        <v>0.1215</v>
      </c>
      <c r="F641" s="14">
        <f t="shared" ca="1" si="225"/>
        <v>1.00045513</v>
      </c>
      <c r="G641" s="14">
        <f ca="1">(TRUNC(PRODUCT($F$12:$F640),16))</f>
        <v>1.3367285673462901</v>
      </c>
      <c r="H641" s="14">
        <f t="shared" ca="1" si="226"/>
        <v>1.26282801544274</v>
      </c>
      <c r="I641" s="14">
        <f t="shared" ca="1" si="227"/>
        <v>1.0585198899999999</v>
      </c>
      <c r="J641" s="13">
        <f t="shared" si="222"/>
        <v>2.5000000000000001E-2</v>
      </c>
      <c r="K641" s="29">
        <f t="shared" si="228"/>
        <v>45824</v>
      </c>
      <c r="L641" s="2">
        <f t="shared" si="229"/>
        <v>0</v>
      </c>
      <c r="M641" s="17">
        <f t="shared" si="230"/>
        <v>0</v>
      </c>
      <c r="N641" s="12">
        <f t="shared" si="231"/>
        <v>1</v>
      </c>
      <c r="O641" s="12">
        <f t="shared" ca="1" si="232"/>
        <v>1.0585198899999999</v>
      </c>
      <c r="P641" s="17">
        <f t="shared" si="233"/>
        <v>0</v>
      </c>
      <c r="Q641" s="14">
        <f t="shared" ca="1" si="237"/>
        <v>58.519889990000003</v>
      </c>
      <c r="R641" s="20">
        <f t="shared" si="219"/>
        <v>0</v>
      </c>
      <c r="S641" s="14">
        <f t="shared" si="234"/>
        <v>0</v>
      </c>
      <c r="T641" s="4">
        <f t="shared" si="235"/>
        <v>0</v>
      </c>
      <c r="U641" s="29">
        <f t="shared" si="236"/>
        <v>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0"/>
        <v>45650</v>
      </c>
      <c r="B642" s="116">
        <f t="shared" ca="1" si="223"/>
        <v>1059.00164999</v>
      </c>
      <c r="C642" s="14">
        <f t="shared" si="224"/>
        <v>1000</v>
      </c>
      <c r="D642" s="95">
        <f t="shared" si="221"/>
        <v>45644</v>
      </c>
      <c r="E642" s="93">
        <f ca="1">IF(D642&lt;$B$1,VLOOKUP(D642,[1]DI!$A$4:$B$15000,2,FALSE),0)</f>
        <v>0.1215</v>
      </c>
      <c r="F642" s="14">
        <f t="shared" ca="1" si="225"/>
        <v>1.00045513</v>
      </c>
      <c r="G642" s="14">
        <f ca="1">(TRUNC(PRODUCT($F$12:$F641),16))</f>
        <v>1.3373369526191401</v>
      </c>
      <c r="H642" s="14">
        <f t="shared" ca="1" si="226"/>
        <v>1.26282801544274</v>
      </c>
      <c r="I642" s="14">
        <f t="shared" ca="1" si="227"/>
        <v>1.0590016499999999</v>
      </c>
      <c r="J642" s="13">
        <f t="shared" si="222"/>
        <v>2.5000000000000001E-2</v>
      </c>
      <c r="K642" s="29">
        <f t="shared" si="228"/>
        <v>45824</v>
      </c>
      <c r="L642" s="2">
        <f t="shared" si="229"/>
        <v>0</v>
      </c>
      <c r="M642" s="17">
        <f t="shared" si="230"/>
        <v>0</v>
      </c>
      <c r="N642" s="12">
        <f t="shared" si="231"/>
        <v>1</v>
      </c>
      <c r="O642" s="12">
        <f t="shared" ca="1" si="232"/>
        <v>1.0590016499999999</v>
      </c>
      <c r="P642" s="17">
        <f t="shared" si="233"/>
        <v>0</v>
      </c>
      <c r="Q642" s="14">
        <f t="shared" ca="1" si="237"/>
        <v>59.001649989999997</v>
      </c>
      <c r="R642" s="20">
        <f t="shared" si="219"/>
        <v>0</v>
      </c>
      <c r="S642" s="14">
        <f t="shared" si="234"/>
        <v>0</v>
      </c>
      <c r="T642" s="4">
        <f t="shared" si="235"/>
        <v>0</v>
      </c>
      <c r="U642" s="29">
        <f t="shared" si="236"/>
        <v>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0"/>
        <v>45652</v>
      </c>
      <c r="B643" s="116">
        <f t="shared" ca="1" si="223"/>
        <v>1059.4836299900001</v>
      </c>
      <c r="C643" s="14">
        <f t="shared" si="224"/>
        <v>1000</v>
      </c>
      <c r="D643" s="95">
        <f t="shared" si="221"/>
        <v>45645</v>
      </c>
      <c r="E643" s="93">
        <f ca="1">IF(D643&lt;$B$1,VLOOKUP(D643,[1]DI!$A$4:$B$15000,2,FALSE),0)</f>
        <v>0.1215</v>
      </c>
      <c r="F643" s="14">
        <f t="shared" ca="1" si="225"/>
        <v>1.00045513</v>
      </c>
      <c r="G643" s="14">
        <f ca="1">(TRUNC(PRODUCT($F$12:$F642),16))</f>
        <v>1.33794561478639</v>
      </c>
      <c r="H643" s="14">
        <f t="shared" ca="1" si="226"/>
        <v>1.26282801544274</v>
      </c>
      <c r="I643" s="14">
        <f t="shared" ca="1" si="227"/>
        <v>1.0594836299999999</v>
      </c>
      <c r="J643" s="13">
        <f t="shared" si="222"/>
        <v>2.5000000000000001E-2</v>
      </c>
      <c r="K643" s="29">
        <f t="shared" si="228"/>
        <v>45824</v>
      </c>
      <c r="L643" s="2">
        <f t="shared" si="229"/>
        <v>0</v>
      </c>
      <c r="M643" s="17">
        <f t="shared" si="230"/>
        <v>0</v>
      </c>
      <c r="N643" s="12">
        <f t="shared" si="231"/>
        <v>1</v>
      </c>
      <c r="O643" s="12">
        <f t="shared" ca="1" si="232"/>
        <v>1.0594836299999999</v>
      </c>
      <c r="P643" s="17">
        <f t="shared" si="233"/>
        <v>0</v>
      </c>
      <c r="Q643" s="14">
        <f t="shared" ca="1" si="237"/>
        <v>59.483629989999997</v>
      </c>
      <c r="R643" s="20">
        <f t="shared" si="219"/>
        <v>0</v>
      </c>
      <c r="S643" s="14">
        <f t="shared" si="234"/>
        <v>0</v>
      </c>
      <c r="T643" s="4">
        <f t="shared" si="235"/>
        <v>0</v>
      </c>
      <c r="U643" s="29">
        <f t="shared" si="236"/>
        <v>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0"/>
        <v>45653</v>
      </c>
      <c r="B644" s="116">
        <f t="shared" ca="1" si="223"/>
        <v>1059.9658400000001</v>
      </c>
      <c r="C644" s="14">
        <f t="shared" si="224"/>
        <v>1000</v>
      </c>
      <c r="D644" s="95">
        <f t="shared" si="221"/>
        <v>45646</v>
      </c>
      <c r="E644" s="93">
        <f ca="1">IF(D644&lt;$B$1,VLOOKUP(D644,[1]DI!$A$4:$B$15000,2,FALSE),0)</f>
        <v>0.1215</v>
      </c>
      <c r="F644" s="14">
        <f t="shared" ca="1" si="225"/>
        <v>1.00045513</v>
      </c>
      <c r="G644" s="14">
        <f ca="1">(TRUNC(PRODUCT($F$12:$F643),16))</f>
        <v>1.33855455397405</v>
      </c>
      <c r="H644" s="14">
        <f t="shared" ca="1" si="226"/>
        <v>1.26282801544274</v>
      </c>
      <c r="I644" s="14">
        <f t="shared" ca="1" si="227"/>
        <v>1.05996584</v>
      </c>
      <c r="J644" s="13">
        <f t="shared" si="222"/>
        <v>2.5000000000000001E-2</v>
      </c>
      <c r="K644" s="29">
        <f t="shared" si="228"/>
        <v>45824</v>
      </c>
      <c r="L644" s="2">
        <f t="shared" si="229"/>
        <v>0</v>
      </c>
      <c r="M644" s="17">
        <f t="shared" si="230"/>
        <v>0</v>
      </c>
      <c r="N644" s="12">
        <f t="shared" si="231"/>
        <v>1</v>
      </c>
      <c r="O644" s="12">
        <f t="shared" ca="1" si="232"/>
        <v>1.05996584</v>
      </c>
      <c r="P644" s="17">
        <f t="shared" si="233"/>
        <v>0</v>
      </c>
      <c r="Q644" s="14">
        <f t="shared" ca="1" si="237"/>
        <v>59.96584</v>
      </c>
      <c r="R644" s="20">
        <f t="shared" si="219"/>
        <v>0</v>
      </c>
      <c r="S644" s="14">
        <f t="shared" si="234"/>
        <v>0</v>
      </c>
      <c r="T644" s="4">
        <f t="shared" si="235"/>
        <v>0</v>
      </c>
      <c r="U644" s="29">
        <f t="shared" si="236"/>
        <v>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0"/>
        <v>45656</v>
      </c>
      <c r="B645" s="116">
        <f t="shared" ca="1" si="223"/>
        <v>1060.4482599999999</v>
      </c>
      <c r="C645" s="14">
        <f t="shared" si="224"/>
        <v>1000</v>
      </c>
      <c r="D645" s="95">
        <f t="shared" si="221"/>
        <v>45649</v>
      </c>
      <c r="E645" s="93">
        <f ca="1">IF(D645&lt;$B$1,VLOOKUP(D645,[1]DI!$A$4:$B$15000,2,FALSE),0)</f>
        <v>0.1215</v>
      </c>
      <c r="F645" s="14">
        <f t="shared" ca="1" si="225"/>
        <v>1.00045513</v>
      </c>
      <c r="G645" s="14">
        <f ca="1">(TRUNC(PRODUCT($F$12:$F644),16))</f>
        <v>1.3391637703082</v>
      </c>
      <c r="H645" s="14">
        <f t="shared" ca="1" si="226"/>
        <v>1.26282801544274</v>
      </c>
      <c r="I645" s="14">
        <f t="shared" ca="1" si="227"/>
        <v>1.06044826</v>
      </c>
      <c r="J645" s="13">
        <f t="shared" si="222"/>
        <v>2.5000000000000001E-2</v>
      </c>
      <c r="K645" s="29">
        <f t="shared" si="228"/>
        <v>45824</v>
      </c>
      <c r="L645" s="2">
        <f t="shared" si="229"/>
        <v>0</v>
      </c>
      <c r="M645" s="17">
        <f t="shared" si="230"/>
        <v>0</v>
      </c>
      <c r="N645" s="12">
        <f t="shared" si="231"/>
        <v>1</v>
      </c>
      <c r="O645" s="12">
        <f t="shared" ca="1" si="232"/>
        <v>1.06044826</v>
      </c>
      <c r="P645" s="17">
        <f t="shared" si="233"/>
        <v>0</v>
      </c>
      <c r="Q645" s="14">
        <f t="shared" ca="1" si="237"/>
        <v>60.448259999999998</v>
      </c>
      <c r="R645" s="20">
        <f t="shared" si="219"/>
        <v>0</v>
      </c>
      <c r="S645" s="14">
        <f t="shared" si="234"/>
        <v>0</v>
      </c>
      <c r="T645" s="4">
        <f t="shared" si="235"/>
        <v>0</v>
      </c>
      <c r="U645" s="29">
        <f t="shared" si="236"/>
        <v>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0"/>
        <v>45657</v>
      </c>
      <c r="B646" s="116">
        <f t="shared" ca="1" si="223"/>
        <v>1060.9309000000001</v>
      </c>
      <c r="C646" s="14">
        <f t="shared" si="224"/>
        <v>1000</v>
      </c>
      <c r="D646" s="95">
        <f t="shared" si="221"/>
        <v>45650</v>
      </c>
      <c r="E646" s="93">
        <f ca="1">IF(D646&lt;$B$1,VLOOKUP(D646,[1]DI!$A$4:$B$15000,2,FALSE),0)</f>
        <v>0.1215</v>
      </c>
      <c r="F646" s="14">
        <f t="shared" ca="1" si="225"/>
        <v>1.00045513</v>
      </c>
      <c r="G646" s="14">
        <f ca="1">(TRUNC(PRODUCT($F$12:$F645),16))</f>
        <v>1.33977326391498</v>
      </c>
      <c r="H646" s="14">
        <f t="shared" ca="1" si="226"/>
        <v>1.26282801544274</v>
      </c>
      <c r="I646" s="14">
        <f t="shared" ca="1" si="227"/>
        <v>1.0609309</v>
      </c>
      <c r="J646" s="13">
        <f t="shared" si="222"/>
        <v>2.5000000000000001E-2</v>
      </c>
      <c r="K646" s="29">
        <f t="shared" si="228"/>
        <v>45824</v>
      </c>
      <c r="L646" s="2">
        <f t="shared" si="229"/>
        <v>0</v>
      </c>
      <c r="M646" s="17">
        <f t="shared" si="230"/>
        <v>0</v>
      </c>
      <c r="N646" s="12">
        <f t="shared" si="231"/>
        <v>1</v>
      </c>
      <c r="O646" s="12">
        <f t="shared" ca="1" si="232"/>
        <v>1.0609309</v>
      </c>
      <c r="P646" s="17">
        <f t="shared" si="233"/>
        <v>0</v>
      </c>
      <c r="Q646" s="14">
        <f t="shared" ca="1" si="237"/>
        <v>60.930900000000001</v>
      </c>
      <c r="R646" s="20">
        <f t="shared" si="219"/>
        <v>0</v>
      </c>
      <c r="S646" s="14">
        <f t="shared" si="234"/>
        <v>0</v>
      </c>
      <c r="T646" s="4">
        <f t="shared" si="235"/>
        <v>0</v>
      </c>
      <c r="U646" s="29">
        <f t="shared" si="236"/>
        <v>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0"/>
        <v>45659</v>
      </c>
      <c r="B647" s="116">
        <f t="shared" ca="1" si="223"/>
        <v>1061.4137599999999</v>
      </c>
      <c r="C647" s="14">
        <f t="shared" si="224"/>
        <v>1000</v>
      </c>
      <c r="D647" s="95">
        <f t="shared" si="221"/>
        <v>45652</v>
      </c>
      <c r="E647" s="93">
        <f ca="1">IF(D647&lt;$B$1,VLOOKUP(D647,[1]DI!$A$4:$B$15000,2,FALSE),0)</f>
        <v>0.1215</v>
      </c>
      <c r="F647" s="14">
        <f t="shared" ca="1" si="225"/>
        <v>1.00045513</v>
      </c>
      <c r="G647" s="14">
        <f ca="1">(TRUNC(PRODUCT($F$12:$F646),16))</f>
        <v>1.3403830349205801</v>
      </c>
      <c r="H647" s="14">
        <f t="shared" ca="1" si="226"/>
        <v>1.26282801544274</v>
      </c>
      <c r="I647" s="14">
        <f t="shared" ca="1" si="227"/>
        <v>1.06141376</v>
      </c>
      <c r="J647" s="13">
        <f t="shared" si="222"/>
        <v>2.5000000000000001E-2</v>
      </c>
      <c r="K647" s="29">
        <f t="shared" si="228"/>
        <v>45824</v>
      </c>
      <c r="L647" s="2">
        <f t="shared" si="229"/>
        <v>0</v>
      </c>
      <c r="M647" s="17">
        <f t="shared" si="230"/>
        <v>0</v>
      </c>
      <c r="N647" s="12">
        <f t="shared" si="231"/>
        <v>1</v>
      </c>
      <c r="O647" s="12">
        <f t="shared" ca="1" si="232"/>
        <v>1.06141376</v>
      </c>
      <c r="P647" s="17">
        <f t="shared" si="233"/>
        <v>0</v>
      </c>
      <c r="Q647" s="14">
        <f t="shared" ca="1" si="237"/>
        <v>61.413760000000003</v>
      </c>
      <c r="R647" s="20">
        <f t="shared" si="219"/>
        <v>0</v>
      </c>
      <c r="S647" s="14">
        <f t="shared" si="234"/>
        <v>0</v>
      </c>
      <c r="T647" s="4">
        <f t="shared" si="235"/>
        <v>0</v>
      </c>
      <c r="U647" s="29">
        <f t="shared" si="236"/>
        <v>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0"/>
        <v>45660</v>
      </c>
      <c r="B648" s="116">
        <f t="shared" ca="1" si="223"/>
        <v>1061.8968399999999</v>
      </c>
      <c r="C648" s="14">
        <f t="shared" si="224"/>
        <v>1000</v>
      </c>
      <c r="D648" s="95">
        <f t="shared" si="221"/>
        <v>45653</v>
      </c>
      <c r="E648" s="93">
        <f ca="1">IF(D648&lt;$B$1,VLOOKUP(D648,[1]DI!$A$4:$B$15000,2,FALSE),0)</f>
        <v>0.1215</v>
      </c>
      <c r="F648" s="14">
        <f t="shared" ca="1" si="225"/>
        <v>1.00045513</v>
      </c>
      <c r="G648" s="14">
        <f ca="1">(TRUNC(PRODUCT($F$12:$F647),16))</f>
        <v>1.34099308345127</v>
      </c>
      <c r="H648" s="14">
        <f t="shared" ca="1" si="226"/>
        <v>1.26282801544274</v>
      </c>
      <c r="I648" s="14">
        <f t="shared" ca="1" si="227"/>
        <v>1.06189684</v>
      </c>
      <c r="J648" s="13">
        <f t="shared" si="222"/>
        <v>2.5000000000000001E-2</v>
      </c>
      <c r="K648" s="29">
        <f t="shared" si="228"/>
        <v>45824</v>
      </c>
      <c r="L648" s="2">
        <f t="shared" si="229"/>
        <v>0</v>
      </c>
      <c r="M648" s="17">
        <f t="shared" si="230"/>
        <v>0</v>
      </c>
      <c r="N648" s="12">
        <f t="shared" si="231"/>
        <v>1</v>
      </c>
      <c r="O648" s="12">
        <f t="shared" ca="1" si="232"/>
        <v>1.06189684</v>
      </c>
      <c r="P648" s="17">
        <f t="shared" si="233"/>
        <v>0</v>
      </c>
      <c r="Q648" s="14">
        <f t="shared" ca="1" si="237"/>
        <v>61.896839999999997</v>
      </c>
      <c r="R648" s="20">
        <f t="shared" si="219"/>
        <v>0</v>
      </c>
      <c r="S648" s="14">
        <f t="shared" si="234"/>
        <v>0</v>
      </c>
      <c r="T648" s="4">
        <f t="shared" si="235"/>
        <v>0</v>
      </c>
      <c r="U648" s="29">
        <f t="shared" si="236"/>
        <v>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0"/>
        <v>45663</v>
      </c>
      <c r="B649" s="116">
        <f t="shared" ca="1" si="223"/>
        <v>1062.3801399900001</v>
      </c>
      <c r="C649" s="14">
        <f t="shared" si="224"/>
        <v>1000</v>
      </c>
      <c r="D649" s="95">
        <f t="shared" si="221"/>
        <v>45656</v>
      </c>
      <c r="E649" s="93">
        <f ca="1">IF(D649&lt;$B$1,VLOOKUP(D649,[1]DI!$A$4:$B$15000,2,FALSE),0)</f>
        <v>0.1215</v>
      </c>
      <c r="F649" s="14">
        <f t="shared" ca="1" si="225"/>
        <v>1.00045513</v>
      </c>
      <c r="G649" s="14">
        <f ca="1">(TRUNC(PRODUCT($F$12:$F648),16))</f>
        <v>1.34160340963334</v>
      </c>
      <c r="H649" s="14">
        <f t="shared" ca="1" si="226"/>
        <v>1.26282801544274</v>
      </c>
      <c r="I649" s="14">
        <f t="shared" ca="1" si="227"/>
        <v>1.0623801399999999</v>
      </c>
      <c r="J649" s="13">
        <f t="shared" si="222"/>
        <v>2.5000000000000001E-2</v>
      </c>
      <c r="K649" s="29">
        <f t="shared" si="228"/>
        <v>45824</v>
      </c>
      <c r="L649" s="2">
        <f t="shared" si="229"/>
        <v>0</v>
      </c>
      <c r="M649" s="17">
        <f t="shared" si="230"/>
        <v>0</v>
      </c>
      <c r="N649" s="12">
        <f t="shared" si="231"/>
        <v>1</v>
      </c>
      <c r="O649" s="12">
        <f t="shared" ca="1" si="232"/>
        <v>1.0623801399999999</v>
      </c>
      <c r="P649" s="17">
        <f t="shared" si="233"/>
        <v>0</v>
      </c>
      <c r="Q649" s="14">
        <f t="shared" ca="1" si="237"/>
        <v>62.380139990000004</v>
      </c>
      <c r="R649" s="20">
        <f t="shared" si="219"/>
        <v>0</v>
      </c>
      <c r="S649" s="14">
        <f t="shared" si="234"/>
        <v>0</v>
      </c>
      <c r="T649" s="4">
        <f t="shared" si="235"/>
        <v>0</v>
      </c>
      <c r="U649" s="29">
        <f t="shared" si="236"/>
        <v>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0"/>
        <v>45664</v>
      </c>
      <c r="B650" s="116">
        <f t="shared" ca="1" si="223"/>
        <v>1062.86367</v>
      </c>
      <c r="C650" s="14">
        <f t="shared" si="224"/>
        <v>1000</v>
      </c>
      <c r="D650" s="95">
        <f t="shared" si="221"/>
        <v>45657</v>
      </c>
      <c r="E650" s="93">
        <f ca="1">IF(D650&lt;$B$1,VLOOKUP(D650,[1]DI!$A$4:$B$15000,2,FALSE),0)</f>
        <v>0.1215</v>
      </c>
      <c r="F650" s="14">
        <f t="shared" ca="1" si="225"/>
        <v>1.00045513</v>
      </c>
      <c r="G650" s="14">
        <f ca="1">(TRUNC(PRODUCT($F$12:$F649),16))</f>
        <v>1.3422140135931699</v>
      </c>
      <c r="H650" s="14">
        <f t="shared" ca="1" si="226"/>
        <v>1.26282801544274</v>
      </c>
      <c r="I650" s="14">
        <f t="shared" ca="1" si="227"/>
        <v>1.06286367</v>
      </c>
      <c r="J650" s="13">
        <f t="shared" si="222"/>
        <v>2.5000000000000001E-2</v>
      </c>
      <c r="K650" s="29">
        <f t="shared" si="228"/>
        <v>45824</v>
      </c>
      <c r="L650" s="2">
        <f t="shared" si="229"/>
        <v>0</v>
      </c>
      <c r="M650" s="17">
        <f t="shared" si="230"/>
        <v>0</v>
      </c>
      <c r="N650" s="12">
        <f t="shared" si="231"/>
        <v>1</v>
      </c>
      <c r="O650" s="12">
        <f t="shared" ca="1" si="232"/>
        <v>1.06286367</v>
      </c>
      <c r="P650" s="17">
        <f t="shared" si="233"/>
        <v>0</v>
      </c>
      <c r="Q650" s="14">
        <f t="shared" ca="1" si="237"/>
        <v>62.863669999999999</v>
      </c>
      <c r="R650" s="20">
        <f t="shared" si="219"/>
        <v>0</v>
      </c>
      <c r="S650" s="14">
        <f t="shared" si="234"/>
        <v>0</v>
      </c>
      <c r="T650" s="4">
        <f t="shared" si="235"/>
        <v>0</v>
      </c>
      <c r="U650" s="29">
        <f t="shared" si="236"/>
        <v>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0"/>
        <v>45665</v>
      </c>
      <c r="B651" s="116">
        <f t="shared" ca="1" si="223"/>
        <v>1063.3474100000001</v>
      </c>
      <c r="C651" s="14">
        <f t="shared" si="224"/>
        <v>1000</v>
      </c>
      <c r="D651" s="95">
        <f t="shared" si="221"/>
        <v>45659</v>
      </c>
      <c r="E651" s="93">
        <f ca="1">IF(D651&lt;$B$1,VLOOKUP(D651,[1]DI!$A$4:$B$15000,2,FALSE),0)</f>
        <v>0.1215</v>
      </c>
      <c r="F651" s="14">
        <f t="shared" ca="1" si="225"/>
        <v>1.00045513</v>
      </c>
      <c r="G651" s="14">
        <f ca="1">(TRUNC(PRODUCT($F$12:$F650),16))</f>
        <v>1.34282489545717</v>
      </c>
      <c r="H651" s="14">
        <f t="shared" ca="1" si="226"/>
        <v>1.26282801544274</v>
      </c>
      <c r="I651" s="14">
        <f t="shared" ca="1" si="227"/>
        <v>1.06334741</v>
      </c>
      <c r="J651" s="13">
        <f t="shared" si="222"/>
        <v>2.5000000000000001E-2</v>
      </c>
      <c r="K651" s="29">
        <f t="shared" si="228"/>
        <v>45824</v>
      </c>
      <c r="L651" s="2">
        <f t="shared" si="229"/>
        <v>0</v>
      </c>
      <c r="M651" s="17">
        <f t="shared" si="230"/>
        <v>0</v>
      </c>
      <c r="N651" s="12">
        <f t="shared" si="231"/>
        <v>1</v>
      </c>
      <c r="O651" s="12">
        <f t="shared" ca="1" si="232"/>
        <v>1.06334741</v>
      </c>
      <c r="P651" s="17">
        <f t="shared" si="233"/>
        <v>0</v>
      </c>
      <c r="Q651" s="14">
        <f t="shared" ca="1" si="237"/>
        <v>63.347410000000004</v>
      </c>
      <c r="R651" s="20">
        <f t="shared" si="219"/>
        <v>0</v>
      </c>
      <c r="S651" s="14">
        <f t="shared" si="234"/>
        <v>0</v>
      </c>
      <c r="T651" s="4">
        <f t="shared" si="235"/>
        <v>0</v>
      </c>
      <c r="U651" s="29">
        <f t="shared" si="236"/>
        <v>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0"/>
        <v>45666</v>
      </c>
      <c r="B652" s="116">
        <f t="shared" ca="1" si="223"/>
        <v>1063.83136999</v>
      </c>
      <c r="C652" s="14">
        <f t="shared" si="224"/>
        <v>1000</v>
      </c>
      <c r="D652" s="95">
        <f t="shared" si="221"/>
        <v>45660</v>
      </c>
      <c r="E652" s="93">
        <f ca="1">IF(D652&lt;$B$1,VLOOKUP(D652,[1]DI!$A$4:$B$15000,2,FALSE),0)</f>
        <v>0.1215</v>
      </c>
      <c r="F652" s="14">
        <f t="shared" ca="1" si="225"/>
        <v>1.00045513</v>
      </c>
      <c r="G652" s="14">
        <f ca="1">(TRUNC(PRODUCT($F$12:$F651),16))</f>
        <v>1.3434360553518401</v>
      </c>
      <c r="H652" s="14">
        <f t="shared" ca="1" si="226"/>
        <v>1.26282801544274</v>
      </c>
      <c r="I652" s="14">
        <f t="shared" ca="1" si="227"/>
        <v>1.0638313699999999</v>
      </c>
      <c r="J652" s="13">
        <f t="shared" si="222"/>
        <v>2.5000000000000001E-2</v>
      </c>
      <c r="K652" s="29">
        <f t="shared" si="228"/>
        <v>45824</v>
      </c>
      <c r="L652" s="2">
        <f t="shared" si="229"/>
        <v>0</v>
      </c>
      <c r="M652" s="17">
        <f t="shared" si="230"/>
        <v>0</v>
      </c>
      <c r="N652" s="12">
        <f t="shared" si="231"/>
        <v>1</v>
      </c>
      <c r="O652" s="12">
        <f t="shared" ca="1" si="232"/>
        <v>1.0638313699999999</v>
      </c>
      <c r="P652" s="17">
        <f t="shared" si="233"/>
        <v>0</v>
      </c>
      <c r="Q652" s="14">
        <f t="shared" ca="1" si="237"/>
        <v>63.831369989999999</v>
      </c>
      <c r="R652" s="20">
        <f t="shared" ref="R652:R715" si="238">IF($P652&gt;0,VLOOKUP($P652,$X$12:$AD$150,7),0)</f>
        <v>0</v>
      </c>
      <c r="S652" s="14">
        <f t="shared" si="234"/>
        <v>0</v>
      </c>
      <c r="T652" s="4">
        <f t="shared" si="235"/>
        <v>0</v>
      </c>
      <c r="U652" s="29">
        <f t="shared" si="236"/>
        <v>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39">WORKDAY($A652,1,$X$166:$X$544)</f>
        <v>45667</v>
      </c>
      <c r="B653" s="116">
        <f t="shared" ca="1" si="223"/>
        <v>1064.31555</v>
      </c>
      <c r="C653" s="14">
        <f t="shared" si="224"/>
        <v>1000</v>
      </c>
      <c r="D653" s="95">
        <f t="shared" ref="D653:D716" si="240">WORKDAY($A653,-4,$X$160:$X$544)</f>
        <v>45663</v>
      </c>
      <c r="E653" s="93">
        <f ca="1">IF(D653&lt;$B$1,VLOOKUP(D653,[1]DI!$A$4:$B$15000,2,FALSE),0)</f>
        <v>0.1215</v>
      </c>
      <c r="F653" s="14">
        <f t="shared" ca="1" si="225"/>
        <v>1.00045513</v>
      </c>
      <c r="G653" s="14">
        <f ca="1">(TRUNC(PRODUCT($F$12:$F652),16))</f>
        <v>1.3440474934037101</v>
      </c>
      <c r="H653" s="14">
        <f t="shared" ca="1" si="226"/>
        <v>1.26282801544274</v>
      </c>
      <c r="I653" s="14">
        <f t="shared" ca="1" si="227"/>
        <v>1.0643155500000001</v>
      </c>
      <c r="J653" s="13">
        <f t="shared" ref="J653:J716" si="241">J652</f>
        <v>2.5000000000000001E-2</v>
      </c>
      <c r="K653" s="29">
        <f t="shared" si="228"/>
        <v>45824</v>
      </c>
      <c r="L653" s="2">
        <f t="shared" si="229"/>
        <v>0</v>
      </c>
      <c r="M653" s="17">
        <f t="shared" si="230"/>
        <v>0</v>
      </c>
      <c r="N653" s="12">
        <f t="shared" si="231"/>
        <v>1</v>
      </c>
      <c r="O653" s="12">
        <f t="shared" ca="1" si="232"/>
        <v>1.0643155500000001</v>
      </c>
      <c r="P653" s="17">
        <f t="shared" si="233"/>
        <v>0</v>
      </c>
      <c r="Q653" s="14">
        <f t="shared" ca="1" si="237"/>
        <v>64.315550000000002</v>
      </c>
      <c r="R653" s="20">
        <f t="shared" si="238"/>
        <v>0</v>
      </c>
      <c r="S653" s="14">
        <f t="shared" si="234"/>
        <v>0</v>
      </c>
      <c r="T653" s="4">
        <f t="shared" si="235"/>
        <v>0</v>
      </c>
      <c r="U653" s="29">
        <f t="shared" si="236"/>
        <v>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39"/>
        <v>45670</v>
      </c>
      <c r="B654" s="116">
        <f t="shared" ca="1" si="223"/>
        <v>1064.7999500000001</v>
      </c>
      <c r="C654" s="14">
        <f t="shared" si="224"/>
        <v>1000</v>
      </c>
      <c r="D654" s="95">
        <f t="shared" si="240"/>
        <v>45664</v>
      </c>
      <c r="E654" s="93">
        <f ca="1">IF(D654&lt;$B$1,VLOOKUP(D654,[1]DI!$A$4:$B$15000,2,FALSE),0)</f>
        <v>0.1215</v>
      </c>
      <c r="F654" s="14">
        <f t="shared" ca="1" si="225"/>
        <v>1.00045513</v>
      </c>
      <c r="G654" s="14">
        <f ca="1">(TRUNC(PRODUCT($F$12:$F653),16))</f>
        <v>1.3446592097393899</v>
      </c>
      <c r="H654" s="14">
        <f t="shared" ca="1" si="226"/>
        <v>1.26282801544274</v>
      </c>
      <c r="I654" s="14">
        <f t="shared" ca="1" si="227"/>
        <v>1.0647999500000001</v>
      </c>
      <c r="J654" s="13">
        <f t="shared" si="241"/>
        <v>2.5000000000000001E-2</v>
      </c>
      <c r="K654" s="29">
        <f t="shared" si="228"/>
        <v>45824</v>
      </c>
      <c r="L654" s="2">
        <f t="shared" si="229"/>
        <v>0</v>
      </c>
      <c r="M654" s="17">
        <f t="shared" si="230"/>
        <v>0</v>
      </c>
      <c r="N654" s="12">
        <f t="shared" si="231"/>
        <v>1</v>
      </c>
      <c r="O654" s="12">
        <f t="shared" ca="1" si="232"/>
        <v>1.0647999500000001</v>
      </c>
      <c r="P654" s="17">
        <f t="shared" si="233"/>
        <v>0</v>
      </c>
      <c r="Q654" s="14">
        <f t="shared" ca="1" si="237"/>
        <v>64.799949999999995</v>
      </c>
      <c r="R654" s="20">
        <f t="shared" si="238"/>
        <v>0</v>
      </c>
      <c r="S654" s="14">
        <f t="shared" si="234"/>
        <v>0</v>
      </c>
      <c r="T654" s="4">
        <f t="shared" si="235"/>
        <v>0</v>
      </c>
      <c r="U654" s="29">
        <f t="shared" si="236"/>
        <v>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39"/>
        <v>45671</v>
      </c>
      <c r="B655" s="116">
        <f t="shared" ref="B655:B718" ca="1" si="242">IF(D655&lt;=TODAY(),C655+Q655,IF(AND(D655&gt;TODAY(),A655&lt;=$B$1),IF(VLOOKUP(TODAY(),$A$10:$E$5000,4,FALSE)=0,"n.d",C655+Q655),"n.d"))</f>
        <v>1065.28457</v>
      </c>
      <c r="C655" s="14">
        <f t="shared" ref="C655:C718" si="243">(C654-S654)</f>
        <v>1000</v>
      </c>
      <c r="D655" s="95">
        <f t="shared" si="240"/>
        <v>45665</v>
      </c>
      <c r="E655" s="93">
        <f ca="1">IF(D655&lt;$B$1,VLOOKUP(D655,[1]DI!$A$4:$B$15000,2,FALSE),0)</f>
        <v>0.1215</v>
      </c>
      <c r="F655" s="14">
        <f t="shared" ref="F655:F718" ca="1" si="244">ROUND(((1+E655)^(1/252)),8)</f>
        <v>1.00045513</v>
      </c>
      <c r="G655" s="14">
        <f ca="1">(TRUNC(PRODUCT($F$12:$F654),16))</f>
        <v>1.34527120448552</v>
      </c>
      <c r="H655" s="14">
        <f t="shared" ref="H655:H718" ca="1" si="245">IF(P654&gt;0,G654,H654)</f>
        <v>1.26282801544274</v>
      </c>
      <c r="I655" s="14">
        <f t="shared" ref="I655:I718" ca="1" si="246">ROUND(G655/H655,8)</f>
        <v>1.06528457</v>
      </c>
      <c r="J655" s="13">
        <f t="shared" si="241"/>
        <v>2.5000000000000001E-2</v>
      </c>
      <c r="K655" s="29">
        <f t="shared" ref="K655:K718" si="247">IF(P654&gt;0,VLOOKUP(P654,X$12:AH$150,2),K654)</f>
        <v>45824</v>
      </c>
      <c r="L655" s="2">
        <f t="shared" ref="L655:L718" si="248">IF(A655&gt;K655,IF(NETWORKDAYS(K655,A655,$X$160:$X$544)-1=0,1,NETWORKDAYS(K655,A655,$X$160:$X$544)-1),0)</f>
        <v>0</v>
      </c>
      <c r="M655" s="17">
        <f t="shared" ref="M655:M718" si="249">IF(AND(L655=1,L654=1),1,IF(L655&gt;0,IF(L655=L654,L655+1,L655),0))</f>
        <v>0</v>
      </c>
      <c r="N655" s="12">
        <f t="shared" ref="N655:N718" si="250">ROUND((J655+1)^(M655/252),9)</f>
        <v>1</v>
      </c>
      <c r="O655" s="12">
        <f t="shared" ref="O655:O718" ca="1" si="251">ROUND(I655*N655,9)</f>
        <v>1.06528457</v>
      </c>
      <c r="P655" s="17">
        <f t="shared" ref="P655:P718" si="252">IF(VLOOKUP(A655,Y$12:AF$150,8)=VLOOKUP(A654,Y$12:AF$150,8),0,VLOOKUP(A655,Y$12:AF$150,8))</f>
        <v>0</v>
      </c>
      <c r="Q655" s="14">
        <f t="shared" ca="1" si="237"/>
        <v>65.284570000000002</v>
      </c>
      <c r="R655" s="20">
        <f t="shared" si="238"/>
        <v>0</v>
      </c>
      <c r="S655" s="14">
        <f t="shared" ref="S655:S718" si="253">IF(R655&gt;0,TRUNC(R655*C655,8),0)</f>
        <v>0</v>
      </c>
      <c r="T655" s="4">
        <f t="shared" ref="T655:T718" si="254">IF(P654&gt;0,VLOOKUP(P654,X$12:AH$150,10),T654)</f>
        <v>0</v>
      </c>
      <c r="U655" s="29">
        <f t="shared" ref="U655:U718" si="255">IF(P654&gt;0,VLOOKUP(P654,X$12:AH$150,11),U654)</f>
        <v>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39"/>
        <v>45672</v>
      </c>
      <c r="B656" s="116">
        <f t="shared" ca="1" si="242"/>
        <v>1065.7694200000001</v>
      </c>
      <c r="C656" s="14">
        <f t="shared" si="243"/>
        <v>1000</v>
      </c>
      <c r="D656" s="95">
        <f t="shared" si="240"/>
        <v>45666</v>
      </c>
      <c r="E656" s="93">
        <f ca="1">IF(D656&lt;$B$1,VLOOKUP(D656,[1]DI!$A$4:$B$15000,2,FALSE),0)</f>
        <v>0.1215</v>
      </c>
      <c r="F656" s="14">
        <f t="shared" ca="1" si="244"/>
        <v>1.00045513</v>
      </c>
      <c r="G656" s="14">
        <f ca="1">(TRUNC(PRODUCT($F$12:$F655),16))</f>
        <v>1.34588347776881</v>
      </c>
      <c r="H656" s="14">
        <f t="shared" ca="1" si="245"/>
        <v>1.26282801544274</v>
      </c>
      <c r="I656" s="14">
        <f t="shared" ca="1" si="246"/>
        <v>1.0657694200000001</v>
      </c>
      <c r="J656" s="13">
        <f t="shared" si="241"/>
        <v>2.5000000000000001E-2</v>
      </c>
      <c r="K656" s="29">
        <f t="shared" si="247"/>
        <v>45824</v>
      </c>
      <c r="L656" s="2">
        <f t="shared" si="248"/>
        <v>0</v>
      </c>
      <c r="M656" s="17">
        <f t="shared" si="249"/>
        <v>0</v>
      </c>
      <c r="N656" s="12">
        <f t="shared" si="250"/>
        <v>1</v>
      </c>
      <c r="O656" s="12">
        <f t="shared" ca="1" si="251"/>
        <v>1.0657694200000001</v>
      </c>
      <c r="P656" s="17">
        <f t="shared" si="252"/>
        <v>0</v>
      </c>
      <c r="Q656" s="14">
        <f t="shared" ca="1" si="237"/>
        <v>65.769419999999997</v>
      </c>
      <c r="R656" s="20">
        <f t="shared" si="238"/>
        <v>0</v>
      </c>
      <c r="S656" s="14">
        <f t="shared" si="253"/>
        <v>0</v>
      </c>
      <c r="T656" s="4">
        <f t="shared" si="254"/>
        <v>0</v>
      </c>
      <c r="U656" s="29">
        <f t="shared" si="255"/>
        <v>0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39"/>
        <v>45673</v>
      </c>
      <c r="B657" s="116">
        <f t="shared" ca="1" si="242"/>
        <v>1066.2544800000001</v>
      </c>
      <c r="C657" s="14">
        <f t="shared" si="243"/>
        <v>1000</v>
      </c>
      <c r="D657" s="95">
        <f t="shared" si="240"/>
        <v>45667</v>
      </c>
      <c r="E657" s="93">
        <f ca="1">IF(D657&lt;$B$1,VLOOKUP(D657,[1]DI!$A$4:$B$15000,2,FALSE),0)</f>
        <v>0.1215</v>
      </c>
      <c r="F657" s="14">
        <f t="shared" ca="1" si="244"/>
        <v>1.00045513</v>
      </c>
      <c r="G657" s="14">
        <f ca="1">(TRUNC(PRODUCT($F$12:$F656),16))</f>
        <v>1.34649602971605</v>
      </c>
      <c r="H657" s="14">
        <f t="shared" ca="1" si="245"/>
        <v>1.26282801544274</v>
      </c>
      <c r="I657" s="14">
        <f t="shared" ca="1" si="246"/>
        <v>1.06625448</v>
      </c>
      <c r="J657" s="13">
        <f t="shared" si="241"/>
        <v>2.5000000000000001E-2</v>
      </c>
      <c r="K657" s="29">
        <f t="shared" si="247"/>
        <v>45824</v>
      </c>
      <c r="L657" s="2">
        <f t="shared" si="248"/>
        <v>0</v>
      </c>
      <c r="M657" s="17">
        <f t="shared" si="249"/>
        <v>0</v>
      </c>
      <c r="N657" s="12">
        <f t="shared" si="250"/>
        <v>1</v>
      </c>
      <c r="O657" s="12">
        <f t="shared" ca="1" si="251"/>
        <v>1.06625448</v>
      </c>
      <c r="P657" s="17">
        <f t="shared" si="252"/>
        <v>0</v>
      </c>
      <c r="Q657" s="14">
        <f t="shared" ca="1" si="237"/>
        <v>66.254480000000001</v>
      </c>
      <c r="R657" s="20">
        <f t="shared" si="238"/>
        <v>0</v>
      </c>
      <c r="S657" s="14">
        <f t="shared" si="253"/>
        <v>0</v>
      </c>
      <c r="T657" s="4">
        <f t="shared" si="254"/>
        <v>0</v>
      </c>
      <c r="U657" s="29">
        <f t="shared" si="255"/>
        <v>0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39"/>
        <v>45674</v>
      </c>
      <c r="B658" s="116">
        <f t="shared" ca="1" si="242"/>
        <v>1066.7397699999999</v>
      </c>
      <c r="C658" s="14">
        <f t="shared" si="243"/>
        <v>1000</v>
      </c>
      <c r="D658" s="95">
        <f t="shared" si="240"/>
        <v>45670</v>
      </c>
      <c r="E658" s="93">
        <f ca="1">IF(D658&lt;$B$1,VLOOKUP(D658,[1]DI!$A$4:$B$15000,2,FALSE),0)</f>
        <v>0.1215</v>
      </c>
      <c r="F658" s="14">
        <f t="shared" ca="1" si="244"/>
        <v>1.00045513</v>
      </c>
      <c r="G658" s="14">
        <f ca="1">(TRUNC(PRODUCT($F$12:$F657),16))</f>
        <v>1.34710886045405</v>
      </c>
      <c r="H658" s="14">
        <f t="shared" ca="1" si="245"/>
        <v>1.26282801544274</v>
      </c>
      <c r="I658" s="14">
        <f t="shared" ca="1" si="246"/>
        <v>1.0667397700000001</v>
      </c>
      <c r="J658" s="13">
        <f t="shared" si="241"/>
        <v>2.5000000000000001E-2</v>
      </c>
      <c r="K658" s="29">
        <f t="shared" si="247"/>
        <v>45824</v>
      </c>
      <c r="L658" s="2">
        <f t="shared" si="248"/>
        <v>0</v>
      </c>
      <c r="M658" s="17">
        <f t="shared" si="249"/>
        <v>0</v>
      </c>
      <c r="N658" s="12">
        <f t="shared" si="250"/>
        <v>1</v>
      </c>
      <c r="O658" s="12">
        <f t="shared" ca="1" si="251"/>
        <v>1.0667397700000001</v>
      </c>
      <c r="P658" s="17">
        <f t="shared" si="252"/>
        <v>0</v>
      </c>
      <c r="Q658" s="14">
        <f t="shared" ca="1" si="237"/>
        <v>66.739769999999993</v>
      </c>
      <c r="R658" s="20">
        <f t="shared" si="238"/>
        <v>0</v>
      </c>
      <c r="S658" s="14">
        <f t="shared" si="253"/>
        <v>0</v>
      </c>
      <c r="T658" s="4">
        <f t="shared" si="254"/>
        <v>0</v>
      </c>
      <c r="U658" s="29">
        <f t="shared" si="255"/>
        <v>0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39"/>
        <v>45677</v>
      </c>
      <c r="B659" s="116">
        <f t="shared" ca="1" si="242"/>
        <v>1067.2252699999999</v>
      </c>
      <c r="C659" s="14">
        <f t="shared" si="243"/>
        <v>1000</v>
      </c>
      <c r="D659" s="95">
        <f t="shared" si="240"/>
        <v>45671</v>
      </c>
      <c r="E659" s="93">
        <f ca="1">IF(D659&lt;$B$1,VLOOKUP(D659,[1]DI!$A$4:$B$15000,2,FALSE),0)</f>
        <v>0.1215</v>
      </c>
      <c r="F659" s="14">
        <f t="shared" ca="1" si="244"/>
        <v>1.00045513</v>
      </c>
      <c r="G659" s="14">
        <f ca="1">(TRUNC(PRODUCT($F$12:$F658),16))</f>
        <v>1.3477219701097101</v>
      </c>
      <c r="H659" s="14">
        <f t="shared" ca="1" si="245"/>
        <v>1.26282801544274</v>
      </c>
      <c r="I659" s="14">
        <f t="shared" ca="1" si="246"/>
        <v>1.06722527</v>
      </c>
      <c r="J659" s="13">
        <f t="shared" si="241"/>
        <v>2.5000000000000001E-2</v>
      </c>
      <c r="K659" s="29">
        <f t="shared" si="247"/>
        <v>45824</v>
      </c>
      <c r="L659" s="2">
        <f t="shared" si="248"/>
        <v>0</v>
      </c>
      <c r="M659" s="17">
        <f t="shared" si="249"/>
        <v>0</v>
      </c>
      <c r="N659" s="12">
        <f t="shared" si="250"/>
        <v>1</v>
      </c>
      <c r="O659" s="12">
        <f t="shared" ca="1" si="251"/>
        <v>1.06722527</v>
      </c>
      <c r="P659" s="17">
        <f t="shared" si="252"/>
        <v>0</v>
      </c>
      <c r="Q659" s="14">
        <f t="shared" ca="1" si="237"/>
        <v>67.225269999999995</v>
      </c>
      <c r="R659" s="20">
        <f t="shared" si="238"/>
        <v>0</v>
      </c>
      <c r="S659" s="14">
        <f t="shared" si="253"/>
        <v>0</v>
      </c>
      <c r="T659" s="4">
        <f t="shared" si="254"/>
        <v>0</v>
      </c>
      <c r="U659" s="29">
        <f t="shared" si="255"/>
        <v>0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15">
        <f t="shared" si="239"/>
        <v>45678</v>
      </c>
      <c r="B660" s="116">
        <f t="shared" ca="1" si="242"/>
        <v>1067.711</v>
      </c>
      <c r="C660" s="14">
        <f t="shared" si="243"/>
        <v>1000</v>
      </c>
      <c r="D660" s="95">
        <f t="shared" si="240"/>
        <v>45672</v>
      </c>
      <c r="E660" s="93">
        <f ca="1">IF(D660&lt;$B$1,VLOOKUP(D660,[1]DI!$A$4:$B$15000,2,FALSE),0)</f>
        <v>0.1215</v>
      </c>
      <c r="F660" s="14">
        <f t="shared" ca="1" si="244"/>
        <v>1.00045513</v>
      </c>
      <c r="G660" s="14">
        <f ca="1">(TRUNC(PRODUCT($F$12:$F659),16))</f>
        <v>1.34833535880997</v>
      </c>
      <c r="H660" s="14">
        <f t="shared" ca="1" si="245"/>
        <v>1.26282801544274</v>
      </c>
      <c r="I660" s="14">
        <f t="shared" ca="1" si="246"/>
        <v>1.0677110000000001</v>
      </c>
      <c r="J660" s="13">
        <f t="shared" si="241"/>
        <v>2.5000000000000001E-2</v>
      </c>
      <c r="K660" s="29">
        <f t="shared" si="247"/>
        <v>45824</v>
      </c>
      <c r="L660" s="2">
        <f t="shared" si="248"/>
        <v>0</v>
      </c>
      <c r="M660" s="17">
        <f t="shared" si="249"/>
        <v>0</v>
      </c>
      <c r="N660" s="12">
        <f t="shared" si="250"/>
        <v>1</v>
      </c>
      <c r="O660" s="12">
        <f t="shared" ca="1" si="251"/>
        <v>1.0677110000000001</v>
      </c>
      <c r="P660" s="17">
        <f t="shared" si="252"/>
        <v>0</v>
      </c>
      <c r="Q660" s="14">
        <f t="shared" ca="1" si="237"/>
        <v>67.710999999999999</v>
      </c>
      <c r="R660" s="20">
        <f t="shared" si="238"/>
        <v>0</v>
      </c>
      <c r="S660" s="14">
        <f t="shared" si="253"/>
        <v>0</v>
      </c>
      <c r="T660" s="4">
        <f t="shared" si="254"/>
        <v>0</v>
      </c>
      <c r="U660" s="29">
        <f t="shared" si="255"/>
        <v>0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15">
        <f t="shared" si="239"/>
        <v>45679</v>
      </c>
      <c r="B661" s="116">
        <f t="shared" ca="1" si="242"/>
        <v>1068.19694</v>
      </c>
      <c r="C661" s="14">
        <f t="shared" si="243"/>
        <v>1000</v>
      </c>
      <c r="D661" s="95">
        <f t="shared" si="240"/>
        <v>45673</v>
      </c>
      <c r="E661" s="93">
        <f ca="1">IF(D661&lt;$B$1,VLOOKUP(D661,[1]DI!$A$4:$B$15000,2,FALSE),0)</f>
        <v>0.1215</v>
      </c>
      <c r="F661" s="14">
        <f t="shared" ca="1" si="244"/>
        <v>1.00045513</v>
      </c>
      <c r="G661" s="14">
        <f ca="1">(TRUNC(PRODUCT($F$12:$F660),16))</f>
        <v>1.34894902668182</v>
      </c>
      <c r="H661" s="14">
        <f t="shared" ca="1" si="245"/>
        <v>1.26282801544274</v>
      </c>
      <c r="I661" s="14">
        <f t="shared" ca="1" si="246"/>
        <v>1.06819694</v>
      </c>
      <c r="J661" s="13">
        <f t="shared" si="241"/>
        <v>2.5000000000000001E-2</v>
      </c>
      <c r="K661" s="29">
        <f t="shared" si="247"/>
        <v>45824</v>
      </c>
      <c r="L661" s="2">
        <f t="shared" si="248"/>
        <v>0</v>
      </c>
      <c r="M661" s="17">
        <f t="shared" si="249"/>
        <v>0</v>
      </c>
      <c r="N661" s="12">
        <f t="shared" si="250"/>
        <v>1</v>
      </c>
      <c r="O661" s="12">
        <f t="shared" ca="1" si="251"/>
        <v>1.06819694</v>
      </c>
      <c r="P661" s="17">
        <f t="shared" si="252"/>
        <v>0</v>
      </c>
      <c r="Q661" s="14">
        <f t="shared" ca="1" si="237"/>
        <v>68.196939999999998</v>
      </c>
      <c r="R661" s="20">
        <f t="shared" si="238"/>
        <v>0</v>
      </c>
      <c r="S661" s="14">
        <f t="shared" si="253"/>
        <v>0</v>
      </c>
      <c r="T661" s="4">
        <f t="shared" si="254"/>
        <v>0</v>
      </c>
      <c r="U661" s="29">
        <f t="shared" si="255"/>
        <v>0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15">
        <f t="shared" si="239"/>
        <v>45680</v>
      </c>
      <c r="B662" s="116">
        <f t="shared" ca="1" si="242"/>
        <v>1068.6831099999999</v>
      </c>
      <c r="C662" s="14">
        <f t="shared" si="243"/>
        <v>1000</v>
      </c>
      <c r="D662" s="95">
        <f t="shared" si="240"/>
        <v>45674</v>
      </c>
      <c r="E662" s="93">
        <f ca="1">IF(D662&lt;$B$1,VLOOKUP(D662,[1]DI!$A$4:$B$15000,2,FALSE),0)</f>
        <v>0.1215</v>
      </c>
      <c r="F662" s="14">
        <f t="shared" ca="1" si="244"/>
        <v>1.00045513</v>
      </c>
      <c r="G662" s="14">
        <f ca="1">(TRUNC(PRODUCT($F$12:$F661),16))</f>
        <v>1.34956297385234</v>
      </c>
      <c r="H662" s="14">
        <f t="shared" ca="1" si="245"/>
        <v>1.26282801544274</v>
      </c>
      <c r="I662" s="14">
        <f t="shared" ca="1" si="246"/>
        <v>1.06868311</v>
      </c>
      <c r="J662" s="13">
        <f t="shared" si="241"/>
        <v>2.5000000000000001E-2</v>
      </c>
      <c r="K662" s="29">
        <f t="shared" si="247"/>
        <v>45824</v>
      </c>
      <c r="L662" s="2">
        <f t="shared" si="248"/>
        <v>0</v>
      </c>
      <c r="M662" s="17">
        <f t="shared" si="249"/>
        <v>0</v>
      </c>
      <c r="N662" s="12">
        <f t="shared" si="250"/>
        <v>1</v>
      </c>
      <c r="O662" s="12">
        <f t="shared" ca="1" si="251"/>
        <v>1.06868311</v>
      </c>
      <c r="P662" s="17">
        <f t="shared" si="252"/>
        <v>0</v>
      </c>
      <c r="Q662" s="14">
        <f t="shared" ca="1" si="237"/>
        <v>68.683109999999999</v>
      </c>
      <c r="R662" s="20">
        <f t="shared" si="238"/>
        <v>0</v>
      </c>
      <c r="S662" s="14">
        <f t="shared" si="253"/>
        <v>0</v>
      </c>
      <c r="T662" s="4">
        <f t="shared" si="254"/>
        <v>0</v>
      </c>
      <c r="U662" s="29">
        <f t="shared" si="255"/>
        <v>0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15">
        <f t="shared" si="239"/>
        <v>45681</v>
      </c>
      <c r="B663" s="116">
        <f t="shared" ca="1" si="242"/>
        <v>1069.1695</v>
      </c>
      <c r="C663" s="14">
        <f t="shared" si="243"/>
        <v>1000</v>
      </c>
      <c r="D663" s="95">
        <f t="shared" si="240"/>
        <v>45677</v>
      </c>
      <c r="E663" s="93">
        <f ca="1">IF(D663&lt;$B$1,VLOOKUP(D663,[1]DI!$A$4:$B$15000,2,FALSE),0)</f>
        <v>0.1215</v>
      </c>
      <c r="F663" s="14">
        <f t="shared" ca="1" si="244"/>
        <v>1.00045513</v>
      </c>
      <c r="G663" s="14">
        <f ca="1">(TRUNC(PRODUCT($F$12:$F662),16))</f>
        <v>1.3501772004486301</v>
      </c>
      <c r="H663" s="14">
        <f t="shared" ca="1" si="245"/>
        <v>1.26282801544274</v>
      </c>
      <c r="I663" s="14">
        <f t="shared" ca="1" si="246"/>
        <v>1.0691695000000001</v>
      </c>
      <c r="J663" s="13">
        <f t="shared" si="241"/>
        <v>2.5000000000000001E-2</v>
      </c>
      <c r="K663" s="29">
        <f t="shared" si="247"/>
        <v>45824</v>
      </c>
      <c r="L663" s="2">
        <f t="shared" si="248"/>
        <v>0</v>
      </c>
      <c r="M663" s="17">
        <f t="shared" si="249"/>
        <v>0</v>
      </c>
      <c r="N663" s="12">
        <f t="shared" si="250"/>
        <v>1</v>
      </c>
      <c r="O663" s="12">
        <f t="shared" ca="1" si="251"/>
        <v>1.0691695000000001</v>
      </c>
      <c r="P663" s="17">
        <f t="shared" si="252"/>
        <v>0</v>
      </c>
      <c r="Q663" s="14">
        <f t="shared" ca="1" si="237"/>
        <v>69.169499999999999</v>
      </c>
      <c r="R663" s="20">
        <f t="shared" si="238"/>
        <v>0</v>
      </c>
      <c r="S663" s="14">
        <f t="shared" si="253"/>
        <v>0</v>
      </c>
      <c r="T663" s="4">
        <f t="shared" si="254"/>
        <v>0</v>
      </c>
      <c r="U663" s="29">
        <f t="shared" si="255"/>
        <v>0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15">
        <f t="shared" si="239"/>
        <v>45684</v>
      </c>
      <c r="B664" s="116">
        <f t="shared" ca="1" si="242"/>
        <v>1069.65610999</v>
      </c>
      <c r="C664" s="14">
        <f t="shared" si="243"/>
        <v>1000</v>
      </c>
      <c r="D664" s="95">
        <f t="shared" si="240"/>
        <v>45678</v>
      </c>
      <c r="E664" s="93">
        <f ca="1">IF(D664&lt;$B$1,VLOOKUP(D664,[1]DI!$A$4:$B$15000,2,FALSE),0)</f>
        <v>0.1215</v>
      </c>
      <c r="F664" s="14">
        <f t="shared" ca="1" si="244"/>
        <v>1.00045513</v>
      </c>
      <c r="G664" s="14">
        <f ca="1">(TRUNC(PRODUCT($F$12:$F663),16))</f>
        <v>1.3507917065978701</v>
      </c>
      <c r="H664" s="14">
        <f t="shared" ca="1" si="245"/>
        <v>1.26282801544274</v>
      </c>
      <c r="I664" s="14">
        <f t="shared" ca="1" si="246"/>
        <v>1.0696561099999999</v>
      </c>
      <c r="J664" s="13">
        <f t="shared" si="241"/>
        <v>2.5000000000000001E-2</v>
      </c>
      <c r="K664" s="29">
        <f t="shared" si="247"/>
        <v>45824</v>
      </c>
      <c r="L664" s="2">
        <f t="shared" si="248"/>
        <v>0</v>
      </c>
      <c r="M664" s="17">
        <f t="shared" si="249"/>
        <v>0</v>
      </c>
      <c r="N664" s="12">
        <f t="shared" si="250"/>
        <v>1</v>
      </c>
      <c r="O664" s="12">
        <f t="shared" ca="1" si="251"/>
        <v>1.0696561099999999</v>
      </c>
      <c r="P664" s="17">
        <f t="shared" si="252"/>
        <v>0</v>
      </c>
      <c r="Q664" s="14">
        <f t="shared" ca="1" si="237"/>
        <v>69.656109990000004</v>
      </c>
      <c r="R664" s="20">
        <f t="shared" si="238"/>
        <v>0</v>
      </c>
      <c r="S664" s="14">
        <f t="shared" si="253"/>
        <v>0</v>
      </c>
      <c r="T664" s="4">
        <f t="shared" si="254"/>
        <v>0</v>
      </c>
      <c r="U664" s="29">
        <f t="shared" si="255"/>
        <v>0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15">
        <f t="shared" si="239"/>
        <v>45685</v>
      </c>
      <c r="B665" s="116">
        <f t="shared" ca="1" si="242"/>
        <v>1070.14294999</v>
      </c>
      <c r="C665" s="14">
        <f t="shared" si="243"/>
        <v>1000</v>
      </c>
      <c r="D665" s="95">
        <f t="shared" si="240"/>
        <v>45679</v>
      </c>
      <c r="E665" s="93">
        <f ca="1">IF(D665&lt;$B$1,VLOOKUP(D665,[1]DI!$A$4:$B$15000,2,FALSE),0)</f>
        <v>0.1215</v>
      </c>
      <c r="F665" s="14">
        <f t="shared" ca="1" si="244"/>
        <v>1.00045513</v>
      </c>
      <c r="G665" s="14">
        <f ca="1">(TRUNC(PRODUCT($F$12:$F664),16))</f>
        <v>1.3514064924272899</v>
      </c>
      <c r="H665" s="14">
        <f t="shared" ca="1" si="245"/>
        <v>1.26282801544274</v>
      </c>
      <c r="I665" s="14">
        <f t="shared" ca="1" si="246"/>
        <v>1.0701429499999999</v>
      </c>
      <c r="J665" s="13">
        <f t="shared" si="241"/>
        <v>2.5000000000000001E-2</v>
      </c>
      <c r="K665" s="29">
        <f t="shared" si="247"/>
        <v>45824</v>
      </c>
      <c r="L665" s="2">
        <f t="shared" si="248"/>
        <v>0</v>
      </c>
      <c r="M665" s="17">
        <f t="shared" si="249"/>
        <v>0</v>
      </c>
      <c r="N665" s="12">
        <f t="shared" si="250"/>
        <v>1</v>
      </c>
      <c r="O665" s="12">
        <f t="shared" ca="1" si="251"/>
        <v>1.0701429499999999</v>
      </c>
      <c r="P665" s="17">
        <f t="shared" si="252"/>
        <v>0</v>
      </c>
      <c r="Q665" s="14">
        <f t="shared" ca="1" si="237"/>
        <v>70.142949990000005</v>
      </c>
      <c r="R665" s="20">
        <f t="shared" si="238"/>
        <v>0</v>
      </c>
      <c r="S665" s="14">
        <f t="shared" si="253"/>
        <v>0</v>
      </c>
      <c r="T665" s="4">
        <f t="shared" si="254"/>
        <v>0</v>
      </c>
      <c r="U665" s="29">
        <f t="shared" si="255"/>
        <v>0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15">
        <f t="shared" si="239"/>
        <v>45686</v>
      </c>
      <c r="B666" s="116">
        <f t="shared" ca="1" si="242"/>
        <v>1070.6300000000001</v>
      </c>
      <c r="C666" s="14">
        <f t="shared" si="243"/>
        <v>1000</v>
      </c>
      <c r="D666" s="95">
        <f t="shared" si="240"/>
        <v>45680</v>
      </c>
      <c r="E666" s="93">
        <f ca="1">IF(D666&lt;$B$1,VLOOKUP(D666,[1]DI!$A$4:$B$15000,2,FALSE),0)</f>
        <v>0.1215</v>
      </c>
      <c r="F666" s="14">
        <f t="shared" ca="1" si="244"/>
        <v>1.00045513</v>
      </c>
      <c r="G666" s="14">
        <f ca="1">(TRUNC(PRODUCT($F$12:$F665),16))</f>
        <v>1.3520215580641901</v>
      </c>
      <c r="H666" s="14">
        <f t="shared" ca="1" si="245"/>
        <v>1.26282801544274</v>
      </c>
      <c r="I666" s="14">
        <f t="shared" ca="1" si="246"/>
        <v>1.07063</v>
      </c>
      <c r="J666" s="13">
        <f t="shared" si="241"/>
        <v>2.5000000000000001E-2</v>
      </c>
      <c r="K666" s="29">
        <f t="shared" si="247"/>
        <v>45824</v>
      </c>
      <c r="L666" s="2">
        <f t="shared" si="248"/>
        <v>0</v>
      </c>
      <c r="M666" s="17">
        <f t="shared" si="249"/>
        <v>0</v>
      </c>
      <c r="N666" s="12">
        <f t="shared" si="250"/>
        <v>1</v>
      </c>
      <c r="O666" s="12">
        <f t="shared" ca="1" si="251"/>
        <v>1.07063</v>
      </c>
      <c r="P666" s="17">
        <f t="shared" si="252"/>
        <v>0</v>
      </c>
      <c r="Q666" s="14">
        <f t="shared" ca="1" si="237"/>
        <v>70.63</v>
      </c>
      <c r="R666" s="20">
        <f t="shared" si="238"/>
        <v>0</v>
      </c>
      <c r="S666" s="14">
        <f t="shared" si="253"/>
        <v>0</v>
      </c>
      <c r="T666" s="4">
        <f t="shared" si="254"/>
        <v>0</v>
      </c>
      <c r="U666" s="29">
        <f t="shared" si="255"/>
        <v>0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15">
        <f t="shared" si="239"/>
        <v>45687</v>
      </c>
      <c r="B667" s="116">
        <f t="shared" ca="1" si="242"/>
        <v>1071.1172799999999</v>
      </c>
      <c r="C667" s="14">
        <f t="shared" si="243"/>
        <v>1000</v>
      </c>
      <c r="D667" s="95">
        <f t="shared" si="240"/>
        <v>45681</v>
      </c>
      <c r="E667" s="93">
        <f ca="1">IF(D667&lt;$B$1,VLOOKUP(D667,[1]DI!$A$4:$B$15000,2,FALSE),0)</f>
        <v>0.1215</v>
      </c>
      <c r="F667" s="14">
        <f t="shared" ca="1" si="244"/>
        <v>1.00045513</v>
      </c>
      <c r="G667" s="14">
        <f ca="1">(TRUNC(PRODUCT($F$12:$F666),16))</f>
        <v>1.35263690363591</v>
      </c>
      <c r="H667" s="14">
        <f t="shared" ca="1" si="245"/>
        <v>1.26282801544274</v>
      </c>
      <c r="I667" s="14">
        <f t="shared" ca="1" si="246"/>
        <v>1.0711172799999999</v>
      </c>
      <c r="J667" s="13">
        <f t="shared" si="241"/>
        <v>2.5000000000000001E-2</v>
      </c>
      <c r="K667" s="29">
        <f t="shared" si="247"/>
        <v>45824</v>
      </c>
      <c r="L667" s="2">
        <f t="shared" si="248"/>
        <v>0</v>
      </c>
      <c r="M667" s="17">
        <f t="shared" si="249"/>
        <v>0</v>
      </c>
      <c r="N667" s="12">
        <f t="shared" si="250"/>
        <v>1</v>
      </c>
      <c r="O667" s="12">
        <f t="shared" ca="1" si="251"/>
        <v>1.0711172799999999</v>
      </c>
      <c r="P667" s="17">
        <f t="shared" si="252"/>
        <v>0</v>
      </c>
      <c r="Q667" s="14">
        <f t="shared" ca="1" si="237"/>
        <v>71.117279999999994</v>
      </c>
      <c r="R667" s="20">
        <f t="shared" si="238"/>
        <v>0</v>
      </c>
      <c r="S667" s="14">
        <f t="shared" si="253"/>
        <v>0</v>
      </c>
      <c r="T667" s="4">
        <f t="shared" si="254"/>
        <v>0</v>
      </c>
      <c r="U667" s="29">
        <f t="shared" si="255"/>
        <v>0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15">
        <f t="shared" si="239"/>
        <v>45688</v>
      </c>
      <c r="B668" s="116">
        <f t="shared" ca="1" si="242"/>
        <v>1071.6047699999999</v>
      </c>
      <c r="C668" s="14">
        <f t="shared" si="243"/>
        <v>1000</v>
      </c>
      <c r="D668" s="95">
        <f t="shared" si="240"/>
        <v>45684</v>
      </c>
      <c r="E668" s="93">
        <f ca="1">IF(D668&lt;$B$1,VLOOKUP(D668,[1]DI!$A$4:$B$15000,2,FALSE),0)</f>
        <v>0.1215</v>
      </c>
      <c r="F668" s="14">
        <f t="shared" ca="1" si="244"/>
        <v>1.00045513</v>
      </c>
      <c r="G668" s="14">
        <f ca="1">(TRUNC(PRODUCT($F$12:$F667),16))</f>
        <v>1.3532525292698601</v>
      </c>
      <c r="H668" s="14">
        <f t="shared" ca="1" si="245"/>
        <v>1.26282801544274</v>
      </c>
      <c r="I668" s="14">
        <f t="shared" ca="1" si="246"/>
        <v>1.07160477</v>
      </c>
      <c r="J668" s="13">
        <f t="shared" si="241"/>
        <v>2.5000000000000001E-2</v>
      </c>
      <c r="K668" s="29">
        <f t="shared" si="247"/>
        <v>45824</v>
      </c>
      <c r="L668" s="2">
        <f t="shared" si="248"/>
        <v>0</v>
      </c>
      <c r="M668" s="17">
        <f t="shared" si="249"/>
        <v>0</v>
      </c>
      <c r="N668" s="12">
        <f t="shared" si="250"/>
        <v>1</v>
      </c>
      <c r="O668" s="12">
        <f t="shared" ca="1" si="251"/>
        <v>1.07160477</v>
      </c>
      <c r="P668" s="17">
        <f t="shared" si="252"/>
        <v>0</v>
      </c>
      <c r="Q668" s="14">
        <f t="shared" ca="1" si="237"/>
        <v>71.604770000000002</v>
      </c>
      <c r="R668" s="20">
        <f t="shared" si="238"/>
        <v>0</v>
      </c>
      <c r="S668" s="14">
        <f t="shared" si="253"/>
        <v>0</v>
      </c>
      <c r="T668" s="4">
        <f t="shared" si="254"/>
        <v>0</v>
      </c>
      <c r="U668" s="29">
        <f t="shared" si="255"/>
        <v>0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15">
        <f t="shared" si="239"/>
        <v>45691</v>
      </c>
      <c r="B669" s="116">
        <f t="shared" ca="1" si="242"/>
        <v>1072.09249</v>
      </c>
      <c r="C669" s="14">
        <f t="shared" si="243"/>
        <v>1000</v>
      </c>
      <c r="D669" s="95">
        <f t="shared" si="240"/>
        <v>45685</v>
      </c>
      <c r="E669" s="93">
        <f ca="1">IF(D669&lt;$B$1,VLOOKUP(D669,[1]DI!$A$4:$B$15000,2,FALSE),0)</f>
        <v>0.1215</v>
      </c>
      <c r="F669" s="14">
        <f t="shared" ca="1" si="244"/>
        <v>1.00045513</v>
      </c>
      <c r="G669" s="14">
        <f ca="1">(TRUNC(PRODUCT($F$12:$F668),16))</f>
        <v>1.35386843509351</v>
      </c>
      <c r="H669" s="14">
        <f t="shared" ca="1" si="245"/>
        <v>1.26282801544274</v>
      </c>
      <c r="I669" s="14">
        <f t="shared" ca="1" si="246"/>
        <v>1.07209249</v>
      </c>
      <c r="J669" s="13">
        <f t="shared" si="241"/>
        <v>2.5000000000000001E-2</v>
      </c>
      <c r="K669" s="29">
        <f t="shared" si="247"/>
        <v>45824</v>
      </c>
      <c r="L669" s="2">
        <f t="shared" si="248"/>
        <v>0</v>
      </c>
      <c r="M669" s="17">
        <f t="shared" si="249"/>
        <v>0</v>
      </c>
      <c r="N669" s="12">
        <f t="shared" si="250"/>
        <v>1</v>
      </c>
      <c r="O669" s="12">
        <f t="shared" ca="1" si="251"/>
        <v>1.07209249</v>
      </c>
      <c r="P669" s="17">
        <f t="shared" si="252"/>
        <v>0</v>
      </c>
      <c r="Q669" s="14">
        <f t="shared" ca="1" si="237"/>
        <v>72.092489999999998</v>
      </c>
      <c r="R669" s="20">
        <f t="shared" si="238"/>
        <v>0</v>
      </c>
      <c r="S669" s="14">
        <f t="shared" si="253"/>
        <v>0</v>
      </c>
      <c r="T669" s="4">
        <f t="shared" si="254"/>
        <v>0</v>
      </c>
      <c r="U669" s="29">
        <f t="shared" si="255"/>
        <v>0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15">
        <f t="shared" si="239"/>
        <v>45692</v>
      </c>
      <c r="B670" s="116">
        <f t="shared" ca="1" si="242"/>
        <v>1072.5804299900001</v>
      </c>
      <c r="C670" s="14">
        <f t="shared" si="243"/>
        <v>1000</v>
      </c>
      <c r="D670" s="95">
        <f t="shared" si="240"/>
        <v>45686</v>
      </c>
      <c r="E670" s="93">
        <f ca="1">IF(D670&lt;$B$1,VLOOKUP(D670,[1]DI!$A$4:$B$15000,2,FALSE),0)</f>
        <v>0.1215</v>
      </c>
      <c r="F670" s="14">
        <f t="shared" ca="1" si="244"/>
        <v>1.00045513</v>
      </c>
      <c r="G670" s="14">
        <f ca="1">(TRUNC(PRODUCT($F$12:$F669),16))</f>
        <v>1.35448462123437</v>
      </c>
      <c r="H670" s="14">
        <f t="shared" ca="1" si="245"/>
        <v>1.26282801544274</v>
      </c>
      <c r="I670" s="14">
        <f t="shared" ca="1" si="246"/>
        <v>1.0725804299999999</v>
      </c>
      <c r="J670" s="13">
        <f t="shared" si="241"/>
        <v>2.5000000000000001E-2</v>
      </c>
      <c r="K670" s="29">
        <f t="shared" si="247"/>
        <v>45824</v>
      </c>
      <c r="L670" s="2">
        <f t="shared" si="248"/>
        <v>0</v>
      </c>
      <c r="M670" s="17">
        <f t="shared" si="249"/>
        <v>0</v>
      </c>
      <c r="N670" s="12">
        <f t="shared" si="250"/>
        <v>1</v>
      </c>
      <c r="O670" s="12">
        <f t="shared" ca="1" si="251"/>
        <v>1.0725804299999999</v>
      </c>
      <c r="P670" s="17">
        <f t="shared" si="252"/>
        <v>0</v>
      </c>
      <c r="Q670" s="14">
        <f t="shared" ca="1" si="237"/>
        <v>72.580429989999999</v>
      </c>
      <c r="R670" s="20">
        <f t="shared" si="238"/>
        <v>0</v>
      </c>
      <c r="S670" s="14">
        <f t="shared" si="253"/>
        <v>0</v>
      </c>
      <c r="T670" s="4">
        <f t="shared" si="254"/>
        <v>0</v>
      </c>
      <c r="U670" s="29">
        <f t="shared" si="255"/>
        <v>0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15">
        <f t="shared" si="239"/>
        <v>45693</v>
      </c>
      <c r="B671" s="116">
        <f t="shared" ca="1" si="242"/>
        <v>1073.0686000000001</v>
      </c>
      <c r="C671" s="14">
        <f t="shared" si="243"/>
        <v>1000</v>
      </c>
      <c r="D671" s="95">
        <f t="shared" si="240"/>
        <v>45687</v>
      </c>
      <c r="E671" s="93">
        <f ca="1">IF(D671&lt;$B$1,VLOOKUP(D671,[1]DI!$A$4:$B$15000,2,FALSE),0)</f>
        <v>0.13150000000000001</v>
      </c>
      <c r="F671" s="14">
        <f t="shared" ca="1" si="244"/>
        <v>1.0004903700000001</v>
      </c>
      <c r="G671" s="14">
        <f ca="1">(TRUNC(PRODUCT($F$12:$F670),16))</f>
        <v>1.35510108782004</v>
      </c>
      <c r="H671" s="14">
        <f t="shared" ca="1" si="245"/>
        <v>1.26282801544274</v>
      </c>
      <c r="I671" s="14">
        <f t="shared" ca="1" si="246"/>
        <v>1.0730686</v>
      </c>
      <c r="J671" s="13">
        <f t="shared" si="241"/>
        <v>2.5000000000000001E-2</v>
      </c>
      <c r="K671" s="29">
        <f t="shared" si="247"/>
        <v>45824</v>
      </c>
      <c r="L671" s="2">
        <f t="shared" si="248"/>
        <v>0</v>
      </c>
      <c r="M671" s="17">
        <f t="shared" si="249"/>
        <v>0</v>
      </c>
      <c r="N671" s="12">
        <f t="shared" si="250"/>
        <v>1</v>
      </c>
      <c r="O671" s="12">
        <f t="shared" ca="1" si="251"/>
        <v>1.0730686</v>
      </c>
      <c r="P671" s="17">
        <f t="shared" si="252"/>
        <v>0</v>
      </c>
      <c r="Q671" s="14">
        <f t="shared" ca="1" si="237"/>
        <v>73.068600000000004</v>
      </c>
      <c r="R671" s="20">
        <f t="shared" si="238"/>
        <v>0</v>
      </c>
      <c r="S671" s="14">
        <f t="shared" si="253"/>
        <v>0</v>
      </c>
      <c r="T671" s="4">
        <f t="shared" si="254"/>
        <v>0</v>
      </c>
      <c r="U671" s="29">
        <f t="shared" si="255"/>
        <v>0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15">
        <f t="shared" si="239"/>
        <v>45694</v>
      </c>
      <c r="B672" s="116">
        <f t="shared" ca="1" si="242"/>
        <v>1073.5948000000001</v>
      </c>
      <c r="C672" s="14">
        <f t="shared" si="243"/>
        <v>1000</v>
      </c>
      <c r="D672" s="95">
        <f t="shared" si="240"/>
        <v>45688</v>
      </c>
      <c r="E672" s="93">
        <f ca="1">IF(D672&lt;$B$1,VLOOKUP(D672,[1]DI!$A$4:$B$15000,2,FALSE),0)</f>
        <v>0.13150000000000001</v>
      </c>
      <c r="F672" s="14">
        <f t="shared" ca="1" si="244"/>
        <v>1.0004903700000001</v>
      </c>
      <c r="G672" s="14">
        <f ca="1">(TRUNC(PRODUCT($F$12:$F671),16))</f>
        <v>1.35576558874047</v>
      </c>
      <c r="H672" s="14">
        <f t="shared" ca="1" si="245"/>
        <v>1.26282801544274</v>
      </c>
      <c r="I672" s="14">
        <f t="shared" ca="1" si="246"/>
        <v>1.0735948</v>
      </c>
      <c r="J672" s="13">
        <f t="shared" si="241"/>
        <v>2.5000000000000001E-2</v>
      </c>
      <c r="K672" s="29">
        <f t="shared" si="247"/>
        <v>45824</v>
      </c>
      <c r="L672" s="2">
        <f t="shared" si="248"/>
        <v>0</v>
      </c>
      <c r="M672" s="17">
        <f t="shared" si="249"/>
        <v>0</v>
      </c>
      <c r="N672" s="12">
        <f t="shared" si="250"/>
        <v>1</v>
      </c>
      <c r="O672" s="12">
        <f t="shared" ca="1" si="251"/>
        <v>1.0735948</v>
      </c>
      <c r="P672" s="17">
        <f t="shared" si="252"/>
        <v>0</v>
      </c>
      <c r="Q672" s="14">
        <f t="shared" ca="1" si="237"/>
        <v>73.594800000000006</v>
      </c>
      <c r="R672" s="20">
        <f t="shared" si="238"/>
        <v>0</v>
      </c>
      <c r="S672" s="14">
        <f t="shared" si="253"/>
        <v>0</v>
      </c>
      <c r="T672" s="4">
        <f t="shared" si="254"/>
        <v>0</v>
      </c>
      <c r="U672" s="29">
        <f t="shared" si="255"/>
        <v>0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39"/>
        <v>45695</v>
      </c>
      <c r="B673" s="116">
        <f t="shared" ca="1" si="242"/>
        <v>1074.1212599999999</v>
      </c>
      <c r="C673" s="14">
        <f t="shared" si="243"/>
        <v>1000</v>
      </c>
      <c r="D673" s="95">
        <f t="shared" si="240"/>
        <v>45691</v>
      </c>
      <c r="E673" s="93">
        <f ca="1">IF(D673&lt;$B$1,VLOOKUP(D673,[1]DI!$A$4:$B$15000,2,FALSE),0)</f>
        <v>0.13150000000000001</v>
      </c>
      <c r="F673" s="14">
        <f t="shared" ca="1" si="244"/>
        <v>1.0004903700000001</v>
      </c>
      <c r="G673" s="14">
        <f ca="1">(TRUNC(PRODUCT($F$12:$F672),16))</f>
        <v>1.35643041551222</v>
      </c>
      <c r="H673" s="14">
        <f t="shared" ca="1" si="245"/>
        <v>1.26282801544274</v>
      </c>
      <c r="I673" s="14">
        <f t="shared" ca="1" si="246"/>
        <v>1.0741212600000001</v>
      </c>
      <c r="J673" s="13">
        <f t="shared" si="241"/>
        <v>2.5000000000000001E-2</v>
      </c>
      <c r="K673" s="29">
        <f t="shared" si="247"/>
        <v>45824</v>
      </c>
      <c r="L673" s="2">
        <f t="shared" si="248"/>
        <v>0</v>
      </c>
      <c r="M673" s="17">
        <f t="shared" si="249"/>
        <v>0</v>
      </c>
      <c r="N673" s="12">
        <f t="shared" si="250"/>
        <v>1</v>
      </c>
      <c r="O673" s="12">
        <f t="shared" ca="1" si="251"/>
        <v>1.0741212600000001</v>
      </c>
      <c r="P673" s="17">
        <f t="shared" si="252"/>
        <v>0</v>
      </c>
      <c r="Q673" s="14">
        <f t="shared" ca="1" si="237"/>
        <v>74.121260000000007</v>
      </c>
      <c r="R673" s="20">
        <f t="shared" si="238"/>
        <v>0</v>
      </c>
      <c r="S673" s="14">
        <f t="shared" si="253"/>
        <v>0</v>
      </c>
      <c r="T673" s="4">
        <f t="shared" si="254"/>
        <v>0</v>
      </c>
      <c r="U673" s="29">
        <f t="shared" si="255"/>
        <v>0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39"/>
        <v>45698</v>
      </c>
      <c r="B674" s="116">
        <f t="shared" ca="1" si="242"/>
        <v>1074.64797</v>
      </c>
      <c r="C674" s="14">
        <f t="shared" si="243"/>
        <v>1000</v>
      </c>
      <c r="D674" s="95">
        <f t="shared" si="240"/>
        <v>45692</v>
      </c>
      <c r="E674" s="93">
        <f ca="1">IF(D674&lt;$B$1,VLOOKUP(D674,[1]DI!$A$4:$B$15000,2,FALSE),0)</f>
        <v>0.13150000000000001</v>
      </c>
      <c r="F674" s="14">
        <f t="shared" ca="1" si="244"/>
        <v>1.0004903700000001</v>
      </c>
      <c r="G674" s="14">
        <f ca="1">(TRUNC(PRODUCT($F$12:$F673),16))</f>
        <v>1.35709556829508</v>
      </c>
      <c r="H674" s="14">
        <f t="shared" ca="1" si="245"/>
        <v>1.26282801544274</v>
      </c>
      <c r="I674" s="14">
        <f t="shared" ca="1" si="246"/>
        <v>1.07464797</v>
      </c>
      <c r="J674" s="13">
        <f t="shared" si="241"/>
        <v>2.5000000000000001E-2</v>
      </c>
      <c r="K674" s="29">
        <f t="shared" si="247"/>
        <v>45824</v>
      </c>
      <c r="L674" s="2">
        <f t="shared" si="248"/>
        <v>0</v>
      </c>
      <c r="M674" s="17">
        <f t="shared" si="249"/>
        <v>0</v>
      </c>
      <c r="N674" s="12">
        <f t="shared" si="250"/>
        <v>1</v>
      </c>
      <c r="O674" s="12">
        <f t="shared" ca="1" si="251"/>
        <v>1.07464797</v>
      </c>
      <c r="P674" s="17">
        <f t="shared" si="252"/>
        <v>0</v>
      </c>
      <c r="Q674" s="14">
        <f t="shared" ca="1" si="237"/>
        <v>74.647970000000001</v>
      </c>
      <c r="R674" s="20">
        <f t="shared" si="238"/>
        <v>0</v>
      </c>
      <c r="S674" s="14">
        <f t="shared" si="253"/>
        <v>0</v>
      </c>
      <c r="T674" s="4">
        <f t="shared" si="254"/>
        <v>0</v>
      </c>
      <c r="U674" s="29">
        <f t="shared" si="255"/>
        <v>0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39"/>
        <v>45699</v>
      </c>
      <c r="B675" s="116">
        <f t="shared" ca="1" si="242"/>
        <v>1075.1749500000001</v>
      </c>
      <c r="C675" s="14">
        <f t="shared" si="243"/>
        <v>1000</v>
      </c>
      <c r="D675" s="95">
        <f t="shared" si="240"/>
        <v>45693</v>
      </c>
      <c r="E675" s="93">
        <f ca="1">IF(D675&lt;$B$1,VLOOKUP(D675,[1]DI!$A$4:$B$15000,2,FALSE),0)</f>
        <v>0.13150000000000001</v>
      </c>
      <c r="F675" s="14">
        <f t="shared" ca="1" si="244"/>
        <v>1.0004903700000001</v>
      </c>
      <c r="G675" s="14">
        <f ca="1">(TRUNC(PRODUCT($F$12:$F674),16))</f>
        <v>1.3577610472488999</v>
      </c>
      <c r="H675" s="14">
        <f t="shared" ca="1" si="245"/>
        <v>1.26282801544274</v>
      </c>
      <c r="I675" s="14">
        <f t="shared" ca="1" si="246"/>
        <v>1.0751749500000001</v>
      </c>
      <c r="J675" s="13">
        <f t="shared" si="241"/>
        <v>2.5000000000000001E-2</v>
      </c>
      <c r="K675" s="29">
        <f t="shared" si="247"/>
        <v>45824</v>
      </c>
      <c r="L675" s="2">
        <f t="shared" si="248"/>
        <v>0</v>
      </c>
      <c r="M675" s="17">
        <f t="shared" si="249"/>
        <v>0</v>
      </c>
      <c r="N675" s="12">
        <f t="shared" si="250"/>
        <v>1</v>
      </c>
      <c r="O675" s="12">
        <f t="shared" ca="1" si="251"/>
        <v>1.0751749500000001</v>
      </c>
      <c r="P675" s="17">
        <f t="shared" si="252"/>
        <v>0</v>
      </c>
      <c r="Q675" s="14">
        <f t="shared" ca="1" si="237"/>
        <v>75.174949999999995</v>
      </c>
      <c r="R675" s="20">
        <f t="shared" si="238"/>
        <v>0</v>
      </c>
      <c r="S675" s="14">
        <f t="shared" si="253"/>
        <v>0</v>
      </c>
      <c r="T675" s="4">
        <f t="shared" si="254"/>
        <v>0</v>
      </c>
      <c r="U675" s="29">
        <f t="shared" si="255"/>
        <v>0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39"/>
        <v>45700</v>
      </c>
      <c r="B676" s="116">
        <f t="shared" ca="1" si="242"/>
        <v>1075.70218</v>
      </c>
      <c r="C676" s="14">
        <f t="shared" si="243"/>
        <v>1000</v>
      </c>
      <c r="D676" s="95">
        <f t="shared" si="240"/>
        <v>45694</v>
      </c>
      <c r="E676" s="93">
        <f ca="1">IF(D676&lt;$B$1,VLOOKUP(D676,[1]DI!$A$4:$B$15000,2,FALSE),0)</f>
        <v>0.13150000000000001</v>
      </c>
      <c r="F676" s="14">
        <f t="shared" ca="1" si="244"/>
        <v>1.0004903700000001</v>
      </c>
      <c r="G676" s="14">
        <f ca="1">(TRUNC(PRODUCT($F$12:$F675),16))</f>
        <v>1.35842685253364</v>
      </c>
      <c r="H676" s="14">
        <f t="shared" ca="1" si="245"/>
        <v>1.26282801544274</v>
      </c>
      <c r="I676" s="14">
        <f t="shared" ca="1" si="246"/>
        <v>1.07570218</v>
      </c>
      <c r="J676" s="13">
        <f t="shared" si="241"/>
        <v>2.5000000000000001E-2</v>
      </c>
      <c r="K676" s="29">
        <f t="shared" si="247"/>
        <v>45824</v>
      </c>
      <c r="L676" s="2">
        <f t="shared" si="248"/>
        <v>0</v>
      </c>
      <c r="M676" s="17">
        <f t="shared" si="249"/>
        <v>0</v>
      </c>
      <c r="N676" s="12">
        <f t="shared" si="250"/>
        <v>1</v>
      </c>
      <c r="O676" s="12">
        <f t="shared" ca="1" si="251"/>
        <v>1.07570218</v>
      </c>
      <c r="P676" s="17">
        <f t="shared" si="252"/>
        <v>0</v>
      </c>
      <c r="Q676" s="14">
        <f t="shared" ca="1" si="237"/>
        <v>75.702179999999998</v>
      </c>
      <c r="R676" s="20">
        <f t="shared" si="238"/>
        <v>0</v>
      </c>
      <c r="S676" s="14">
        <f t="shared" si="253"/>
        <v>0</v>
      </c>
      <c r="T676" s="4">
        <f t="shared" si="254"/>
        <v>0</v>
      </c>
      <c r="U676" s="29">
        <f t="shared" si="255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39"/>
        <v>45701</v>
      </c>
      <c r="B677" s="116">
        <f t="shared" ca="1" si="242"/>
        <v>1076.2296699999999</v>
      </c>
      <c r="C677" s="14">
        <f t="shared" si="243"/>
        <v>1000</v>
      </c>
      <c r="D677" s="95">
        <f t="shared" si="240"/>
        <v>45695</v>
      </c>
      <c r="E677" s="93">
        <f ca="1">IF(D677&lt;$B$1,VLOOKUP(D677,[1]DI!$A$4:$B$15000,2,FALSE),0)</f>
        <v>0.13150000000000001</v>
      </c>
      <c r="F677" s="14">
        <f t="shared" ca="1" si="244"/>
        <v>1.0004903700000001</v>
      </c>
      <c r="G677" s="14">
        <f ca="1">(TRUNC(PRODUCT($F$12:$F676),16))</f>
        <v>1.35909298430932</v>
      </c>
      <c r="H677" s="14">
        <f t="shared" ca="1" si="245"/>
        <v>1.26282801544274</v>
      </c>
      <c r="I677" s="14">
        <f t="shared" ca="1" si="246"/>
        <v>1.07622967</v>
      </c>
      <c r="J677" s="13">
        <f t="shared" si="241"/>
        <v>2.5000000000000001E-2</v>
      </c>
      <c r="K677" s="29">
        <f t="shared" si="247"/>
        <v>45824</v>
      </c>
      <c r="L677" s="2">
        <f t="shared" si="248"/>
        <v>0</v>
      </c>
      <c r="M677" s="17">
        <f t="shared" si="249"/>
        <v>0</v>
      </c>
      <c r="N677" s="12">
        <f t="shared" si="250"/>
        <v>1</v>
      </c>
      <c r="O677" s="12">
        <f t="shared" ca="1" si="251"/>
        <v>1.07622967</v>
      </c>
      <c r="P677" s="17">
        <f t="shared" si="252"/>
        <v>0</v>
      </c>
      <c r="Q677" s="14">
        <f t="shared" ca="1" si="237"/>
        <v>76.229669999999999</v>
      </c>
      <c r="R677" s="20">
        <f t="shared" si="238"/>
        <v>0</v>
      </c>
      <c r="S677" s="14">
        <f t="shared" si="253"/>
        <v>0</v>
      </c>
      <c r="T677" s="4">
        <f t="shared" si="254"/>
        <v>0</v>
      </c>
      <c r="U677" s="29">
        <f t="shared" si="255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39"/>
        <v>45702</v>
      </c>
      <c r="B678" s="116">
        <f t="shared" ca="1" si="242"/>
        <v>1076.7574300000001</v>
      </c>
      <c r="C678" s="14">
        <f t="shared" si="243"/>
        <v>1000</v>
      </c>
      <c r="D678" s="95">
        <f t="shared" si="240"/>
        <v>45698</v>
      </c>
      <c r="E678" s="93">
        <f ca="1">IF(D678&lt;$B$1,VLOOKUP(D678,[1]DI!$A$4:$B$15000,2,FALSE),0)</f>
        <v>0.13150000000000001</v>
      </c>
      <c r="F678" s="14">
        <f t="shared" ca="1" si="244"/>
        <v>1.0004903700000001</v>
      </c>
      <c r="G678" s="14">
        <f ca="1">(TRUNC(PRODUCT($F$12:$F677),16))</f>
        <v>1.35975944273603</v>
      </c>
      <c r="H678" s="14">
        <f t="shared" ca="1" si="245"/>
        <v>1.26282801544274</v>
      </c>
      <c r="I678" s="14">
        <f t="shared" ca="1" si="246"/>
        <v>1.07675743</v>
      </c>
      <c r="J678" s="13">
        <f t="shared" si="241"/>
        <v>2.5000000000000001E-2</v>
      </c>
      <c r="K678" s="29">
        <f t="shared" si="247"/>
        <v>45824</v>
      </c>
      <c r="L678" s="2">
        <f t="shared" si="248"/>
        <v>0</v>
      </c>
      <c r="M678" s="17">
        <f t="shared" si="249"/>
        <v>0</v>
      </c>
      <c r="N678" s="12">
        <f t="shared" si="250"/>
        <v>1</v>
      </c>
      <c r="O678" s="12">
        <f t="shared" ca="1" si="251"/>
        <v>1.07675743</v>
      </c>
      <c r="P678" s="17">
        <f t="shared" si="252"/>
        <v>0</v>
      </c>
      <c r="Q678" s="14">
        <f t="shared" ca="1" si="237"/>
        <v>76.757429999999999</v>
      </c>
      <c r="R678" s="20">
        <f t="shared" si="238"/>
        <v>0</v>
      </c>
      <c r="S678" s="14">
        <f t="shared" si="253"/>
        <v>0</v>
      </c>
      <c r="T678" s="4">
        <f t="shared" si="254"/>
        <v>0</v>
      </c>
      <c r="U678" s="29">
        <f t="shared" si="255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39"/>
        <v>45705</v>
      </c>
      <c r="B679" s="116">
        <f t="shared" ca="1" si="242"/>
        <v>1077.2854400000001</v>
      </c>
      <c r="C679" s="14">
        <f t="shared" si="243"/>
        <v>1000</v>
      </c>
      <c r="D679" s="95">
        <f t="shared" si="240"/>
        <v>45699</v>
      </c>
      <c r="E679" s="93">
        <f ca="1">IF(D679&lt;$B$1,VLOOKUP(D679,[1]DI!$A$4:$B$15000,2,FALSE),0)</f>
        <v>0.13150000000000001</v>
      </c>
      <c r="F679" s="14">
        <f t="shared" ca="1" si="244"/>
        <v>1.0004903700000001</v>
      </c>
      <c r="G679" s="14">
        <f ca="1">(TRUNC(PRODUCT($F$12:$F678),16))</f>
        <v>1.3604262279739701</v>
      </c>
      <c r="H679" s="14">
        <f t="shared" ca="1" si="245"/>
        <v>1.26282801544274</v>
      </c>
      <c r="I679" s="14">
        <f t="shared" ca="1" si="246"/>
        <v>1.07728544</v>
      </c>
      <c r="J679" s="13">
        <f t="shared" si="241"/>
        <v>2.5000000000000001E-2</v>
      </c>
      <c r="K679" s="29">
        <f t="shared" si="247"/>
        <v>45824</v>
      </c>
      <c r="L679" s="2">
        <f t="shared" si="248"/>
        <v>0</v>
      </c>
      <c r="M679" s="17">
        <f t="shared" si="249"/>
        <v>0</v>
      </c>
      <c r="N679" s="12">
        <f t="shared" si="250"/>
        <v>1</v>
      </c>
      <c r="O679" s="12">
        <f t="shared" ca="1" si="251"/>
        <v>1.07728544</v>
      </c>
      <c r="P679" s="17">
        <f t="shared" si="252"/>
        <v>0</v>
      </c>
      <c r="Q679" s="14">
        <f t="shared" ca="1" si="237"/>
        <v>77.285439999999994</v>
      </c>
      <c r="R679" s="20">
        <f t="shared" si="238"/>
        <v>0</v>
      </c>
      <c r="S679" s="14">
        <f t="shared" si="253"/>
        <v>0</v>
      </c>
      <c r="T679" s="4">
        <f t="shared" si="254"/>
        <v>0</v>
      </c>
      <c r="U679" s="29">
        <f t="shared" si="255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39"/>
        <v>45706</v>
      </c>
      <c r="B680" s="116">
        <f t="shared" ca="1" si="242"/>
        <v>1077.8136999999999</v>
      </c>
      <c r="C680" s="14">
        <f t="shared" si="243"/>
        <v>1000</v>
      </c>
      <c r="D680" s="95">
        <f t="shared" si="240"/>
        <v>45700</v>
      </c>
      <c r="E680" s="93">
        <f ca="1">IF(D680&lt;$B$1,VLOOKUP(D680,[1]DI!$A$4:$B$15000,2,FALSE),0)</f>
        <v>0.13150000000000001</v>
      </c>
      <c r="F680" s="14">
        <f t="shared" ca="1" si="244"/>
        <v>1.0004903700000001</v>
      </c>
      <c r="G680" s="14">
        <f ca="1">(TRUNC(PRODUCT($F$12:$F679),16))</f>
        <v>1.36109334018338</v>
      </c>
      <c r="H680" s="14">
        <f t="shared" ca="1" si="245"/>
        <v>1.26282801544274</v>
      </c>
      <c r="I680" s="14">
        <f t="shared" ca="1" si="246"/>
        <v>1.0778137000000001</v>
      </c>
      <c r="J680" s="13">
        <f t="shared" si="241"/>
        <v>2.5000000000000001E-2</v>
      </c>
      <c r="K680" s="29">
        <f t="shared" si="247"/>
        <v>45824</v>
      </c>
      <c r="L680" s="2">
        <f t="shared" si="248"/>
        <v>0</v>
      </c>
      <c r="M680" s="17">
        <f t="shared" si="249"/>
        <v>0</v>
      </c>
      <c r="N680" s="12">
        <f t="shared" si="250"/>
        <v>1</v>
      </c>
      <c r="O680" s="12">
        <f t="shared" ca="1" si="251"/>
        <v>1.0778137000000001</v>
      </c>
      <c r="P680" s="17">
        <f t="shared" si="252"/>
        <v>0</v>
      </c>
      <c r="Q680" s="14">
        <f t="shared" ca="1" si="237"/>
        <v>77.813699999999997</v>
      </c>
      <c r="R680" s="20">
        <f t="shared" si="238"/>
        <v>0</v>
      </c>
      <c r="S680" s="14">
        <f t="shared" si="253"/>
        <v>0</v>
      </c>
      <c r="T680" s="4">
        <f t="shared" si="254"/>
        <v>0</v>
      </c>
      <c r="U680" s="29">
        <f t="shared" si="255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15">
        <f t="shared" si="239"/>
        <v>45707</v>
      </c>
      <c r="B681" s="116">
        <f t="shared" ca="1" si="242"/>
        <v>1078.34223</v>
      </c>
      <c r="C681" s="14">
        <f t="shared" si="243"/>
        <v>1000</v>
      </c>
      <c r="D681" s="95">
        <f t="shared" si="240"/>
        <v>45701</v>
      </c>
      <c r="E681" s="93">
        <f ca="1">IF(D681&lt;$B$1,VLOOKUP(D681,[1]DI!$A$4:$B$15000,2,FALSE),0)</f>
        <v>0.13150000000000001</v>
      </c>
      <c r="F681" s="14">
        <f t="shared" ca="1" si="244"/>
        <v>1.0004903700000001</v>
      </c>
      <c r="G681" s="14">
        <f ca="1">(TRUNC(PRODUCT($F$12:$F680),16))</f>
        <v>1.3617607795246001</v>
      </c>
      <c r="H681" s="14">
        <f t="shared" ca="1" si="245"/>
        <v>1.26282801544274</v>
      </c>
      <c r="I681" s="14">
        <f t="shared" ca="1" si="246"/>
        <v>1.0783422300000001</v>
      </c>
      <c r="J681" s="13">
        <f t="shared" si="241"/>
        <v>2.5000000000000001E-2</v>
      </c>
      <c r="K681" s="29">
        <f t="shared" si="247"/>
        <v>45824</v>
      </c>
      <c r="L681" s="2">
        <f t="shared" si="248"/>
        <v>0</v>
      </c>
      <c r="M681" s="17">
        <f t="shared" si="249"/>
        <v>0</v>
      </c>
      <c r="N681" s="12">
        <f t="shared" si="250"/>
        <v>1</v>
      </c>
      <c r="O681" s="12">
        <f t="shared" ca="1" si="251"/>
        <v>1.0783422300000001</v>
      </c>
      <c r="P681" s="17">
        <f t="shared" si="252"/>
        <v>0</v>
      </c>
      <c r="Q681" s="14">
        <f t="shared" ca="1" si="237"/>
        <v>78.342230000000001</v>
      </c>
      <c r="R681" s="20">
        <f t="shared" si="238"/>
        <v>0</v>
      </c>
      <c r="S681" s="14">
        <f t="shared" si="253"/>
        <v>0</v>
      </c>
      <c r="T681" s="4">
        <f t="shared" si="254"/>
        <v>0</v>
      </c>
      <c r="U681" s="29">
        <f t="shared" si="255"/>
        <v>0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15">
        <f t="shared" si="239"/>
        <v>45708</v>
      </c>
      <c r="B682" s="116">
        <f t="shared" ca="1" si="242"/>
        <v>1078.87102</v>
      </c>
      <c r="C682" s="14">
        <f t="shared" si="243"/>
        <v>1000</v>
      </c>
      <c r="D682" s="95">
        <f t="shared" si="240"/>
        <v>45702</v>
      </c>
      <c r="E682" s="93">
        <f ca="1">IF(D682&lt;$B$1,VLOOKUP(D682,[1]DI!$A$4:$B$15000,2,FALSE),0)</f>
        <v>0.13150000000000001</v>
      </c>
      <c r="F682" s="14">
        <f t="shared" ca="1" si="244"/>
        <v>1.0004903700000001</v>
      </c>
      <c r="G682" s="14">
        <f ca="1">(TRUNC(PRODUCT($F$12:$F681),16))</f>
        <v>1.3624285461580601</v>
      </c>
      <c r="H682" s="14">
        <f t="shared" ca="1" si="245"/>
        <v>1.26282801544274</v>
      </c>
      <c r="I682" s="14">
        <f t="shared" ca="1" si="246"/>
        <v>1.07887102</v>
      </c>
      <c r="J682" s="13">
        <f t="shared" si="241"/>
        <v>2.5000000000000001E-2</v>
      </c>
      <c r="K682" s="29">
        <f t="shared" si="247"/>
        <v>45824</v>
      </c>
      <c r="L682" s="2">
        <f t="shared" si="248"/>
        <v>0</v>
      </c>
      <c r="M682" s="17">
        <f t="shared" si="249"/>
        <v>0</v>
      </c>
      <c r="N682" s="12">
        <f t="shared" si="250"/>
        <v>1</v>
      </c>
      <c r="O682" s="12">
        <f t="shared" ca="1" si="251"/>
        <v>1.07887102</v>
      </c>
      <c r="P682" s="17">
        <f t="shared" si="252"/>
        <v>0</v>
      </c>
      <c r="Q682" s="14">
        <f t="shared" ca="1" si="237"/>
        <v>78.871020000000001</v>
      </c>
      <c r="R682" s="20">
        <f t="shared" si="238"/>
        <v>0</v>
      </c>
      <c r="S682" s="14">
        <f t="shared" si="253"/>
        <v>0</v>
      </c>
      <c r="T682" s="4">
        <f t="shared" si="254"/>
        <v>0</v>
      </c>
      <c r="U682" s="29">
        <f t="shared" si="255"/>
        <v>0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15">
        <f t="shared" si="239"/>
        <v>45709</v>
      </c>
      <c r="B683" s="116">
        <f t="shared" ca="1" si="242"/>
        <v>1079.4000599999999</v>
      </c>
      <c r="C683" s="14">
        <f t="shared" si="243"/>
        <v>1000</v>
      </c>
      <c r="D683" s="95">
        <f t="shared" si="240"/>
        <v>45705</v>
      </c>
      <c r="E683" s="93">
        <f ca="1">IF(D683&lt;$B$1,VLOOKUP(D683,[1]DI!$A$4:$B$15000,2,FALSE),0)</f>
        <v>0.13150000000000001</v>
      </c>
      <c r="F683" s="14">
        <f t="shared" ca="1" si="244"/>
        <v>1.0004903700000001</v>
      </c>
      <c r="G683" s="14">
        <f ca="1">(TRUNC(PRODUCT($F$12:$F682),16))</f>
        <v>1.3630966402442399</v>
      </c>
      <c r="H683" s="14">
        <f t="shared" ca="1" si="245"/>
        <v>1.26282801544274</v>
      </c>
      <c r="I683" s="14">
        <f t="shared" ca="1" si="246"/>
        <v>1.07940006</v>
      </c>
      <c r="J683" s="13">
        <f t="shared" si="241"/>
        <v>2.5000000000000001E-2</v>
      </c>
      <c r="K683" s="29">
        <f t="shared" si="247"/>
        <v>45824</v>
      </c>
      <c r="L683" s="2">
        <f t="shared" si="248"/>
        <v>0</v>
      </c>
      <c r="M683" s="17">
        <f t="shared" si="249"/>
        <v>0</v>
      </c>
      <c r="N683" s="12">
        <f t="shared" si="250"/>
        <v>1</v>
      </c>
      <c r="O683" s="12">
        <f t="shared" ca="1" si="251"/>
        <v>1.07940006</v>
      </c>
      <c r="P683" s="17">
        <f t="shared" si="252"/>
        <v>0</v>
      </c>
      <c r="Q683" s="14">
        <f t="shared" ca="1" si="237"/>
        <v>79.400059999999996</v>
      </c>
      <c r="R683" s="20">
        <f t="shared" si="238"/>
        <v>0</v>
      </c>
      <c r="S683" s="14">
        <f t="shared" si="253"/>
        <v>0</v>
      </c>
      <c r="T683" s="4">
        <f t="shared" si="254"/>
        <v>0</v>
      </c>
      <c r="U683" s="29">
        <f t="shared" si="255"/>
        <v>0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15">
        <f t="shared" si="239"/>
        <v>45712</v>
      </c>
      <c r="B684" s="116">
        <f t="shared" ca="1" si="242"/>
        <v>1079.9293700000001</v>
      </c>
      <c r="C684" s="14">
        <f t="shared" si="243"/>
        <v>1000</v>
      </c>
      <c r="D684" s="95">
        <f t="shared" si="240"/>
        <v>45706</v>
      </c>
      <c r="E684" s="93">
        <f ca="1">IF(D684&lt;$B$1,VLOOKUP(D684,[1]DI!$A$4:$B$15000,2,FALSE),0)</f>
        <v>0.13150000000000001</v>
      </c>
      <c r="F684" s="14">
        <f t="shared" ca="1" si="244"/>
        <v>1.0004903700000001</v>
      </c>
      <c r="G684" s="14">
        <f ca="1">(TRUNC(PRODUCT($F$12:$F683),16))</f>
        <v>1.36376506194372</v>
      </c>
      <c r="H684" s="14">
        <f t="shared" ca="1" si="245"/>
        <v>1.26282801544274</v>
      </c>
      <c r="I684" s="14">
        <f t="shared" ca="1" si="246"/>
        <v>1.0799293700000001</v>
      </c>
      <c r="J684" s="13">
        <f t="shared" si="241"/>
        <v>2.5000000000000001E-2</v>
      </c>
      <c r="K684" s="29">
        <f t="shared" si="247"/>
        <v>45824</v>
      </c>
      <c r="L684" s="2">
        <f t="shared" si="248"/>
        <v>0</v>
      </c>
      <c r="M684" s="17">
        <f t="shared" si="249"/>
        <v>0</v>
      </c>
      <c r="N684" s="12">
        <f t="shared" si="250"/>
        <v>1</v>
      </c>
      <c r="O684" s="12">
        <f t="shared" ca="1" si="251"/>
        <v>1.0799293700000001</v>
      </c>
      <c r="P684" s="17">
        <f t="shared" si="252"/>
        <v>0</v>
      </c>
      <c r="Q684" s="14">
        <f t="shared" ca="1" si="237"/>
        <v>79.929370000000006</v>
      </c>
      <c r="R684" s="20">
        <f t="shared" si="238"/>
        <v>0</v>
      </c>
      <c r="S684" s="14">
        <f t="shared" si="253"/>
        <v>0</v>
      </c>
      <c r="T684" s="4">
        <f t="shared" si="254"/>
        <v>0</v>
      </c>
      <c r="U684" s="29">
        <f t="shared" si="255"/>
        <v>0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15">
        <f t="shared" si="239"/>
        <v>45713</v>
      </c>
      <c r="B685" s="116">
        <f t="shared" ca="1" si="242"/>
        <v>1080.45893</v>
      </c>
      <c r="C685" s="14">
        <f t="shared" si="243"/>
        <v>1000</v>
      </c>
      <c r="D685" s="95">
        <f t="shared" si="240"/>
        <v>45707</v>
      </c>
      <c r="E685" s="93">
        <f ca="1">IF(D685&lt;$B$1,VLOOKUP(D685,[1]DI!$A$4:$B$15000,2,FALSE),0)</f>
        <v>0.13150000000000001</v>
      </c>
      <c r="F685" s="14">
        <f t="shared" ca="1" si="244"/>
        <v>1.0004903700000001</v>
      </c>
      <c r="G685" s="14">
        <f ca="1">(TRUNC(PRODUCT($F$12:$F684),16))</f>
        <v>1.3644338114171399</v>
      </c>
      <c r="H685" s="14">
        <f t="shared" ca="1" si="245"/>
        <v>1.26282801544274</v>
      </c>
      <c r="I685" s="14">
        <f t="shared" ca="1" si="246"/>
        <v>1.08045893</v>
      </c>
      <c r="J685" s="13">
        <f t="shared" si="241"/>
        <v>2.5000000000000001E-2</v>
      </c>
      <c r="K685" s="29">
        <f t="shared" si="247"/>
        <v>45824</v>
      </c>
      <c r="L685" s="2">
        <f t="shared" si="248"/>
        <v>0</v>
      </c>
      <c r="M685" s="17">
        <f t="shared" si="249"/>
        <v>0</v>
      </c>
      <c r="N685" s="12">
        <f t="shared" si="250"/>
        <v>1</v>
      </c>
      <c r="O685" s="12">
        <f t="shared" ca="1" si="251"/>
        <v>1.08045893</v>
      </c>
      <c r="P685" s="17">
        <f t="shared" si="252"/>
        <v>0</v>
      </c>
      <c r="Q685" s="14">
        <f t="shared" ca="1" si="237"/>
        <v>80.458929999999995</v>
      </c>
      <c r="R685" s="20">
        <f t="shared" si="238"/>
        <v>0</v>
      </c>
      <c r="S685" s="14">
        <f t="shared" si="253"/>
        <v>0</v>
      </c>
      <c r="T685" s="4">
        <f t="shared" si="254"/>
        <v>0</v>
      </c>
      <c r="U685" s="29">
        <f t="shared" si="255"/>
        <v>0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15">
        <f t="shared" si="239"/>
        <v>45714</v>
      </c>
      <c r="B686" s="116">
        <f t="shared" ca="1" si="242"/>
        <v>1080.98876</v>
      </c>
      <c r="C686" s="14">
        <f t="shared" si="243"/>
        <v>1000</v>
      </c>
      <c r="D686" s="95">
        <f t="shared" si="240"/>
        <v>45708</v>
      </c>
      <c r="E686" s="93">
        <f ca="1">IF(D686&lt;$B$1,VLOOKUP(D686,[1]DI!$A$4:$B$15000,2,FALSE),0)</f>
        <v>0.13150000000000001</v>
      </c>
      <c r="F686" s="14">
        <f t="shared" ca="1" si="244"/>
        <v>1.0004903700000001</v>
      </c>
      <c r="G686" s="14">
        <f ca="1">(TRUNC(PRODUCT($F$12:$F685),16))</f>
        <v>1.3651028888252501</v>
      </c>
      <c r="H686" s="14">
        <f t="shared" ca="1" si="245"/>
        <v>1.26282801544274</v>
      </c>
      <c r="I686" s="14">
        <f t="shared" ca="1" si="246"/>
        <v>1.0809887600000001</v>
      </c>
      <c r="J686" s="13">
        <f t="shared" si="241"/>
        <v>2.5000000000000001E-2</v>
      </c>
      <c r="K686" s="29">
        <f t="shared" si="247"/>
        <v>45824</v>
      </c>
      <c r="L686" s="2">
        <f t="shared" si="248"/>
        <v>0</v>
      </c>
      <c r="M686" s="17">
        <f t="shared" si="249"/>
        <v>0</v>
      </c>
      <c r="N686" s="12">
        <f t="shared" si="250"/>
        <v>1</v>
      </c>
      <c r="O686" s="12">
        <f t="shared" ca="1" si="251"/>
        <v>1.0809887600000001</v>
      </c>
      <c r="P686" s="17">
        <f t="shared" si="252"/>
        <v>0</v>
      </c>
      <c r="Q686" s="14">
        <f t="shared" ca="1" si="237"/>
        <v>80.988759999999999</v>
      </c>
      <c r="R686" s="20">
        <f t="shared" si="238"/>
        <v>0</v>
      </c>
      <c r="S686" s="14">
        <f t="shared" si="253"/>
        <v>0</v>
      </c>
      <c r="T686" s="4">
        <f t="shared" si="254"/>
        <v>0</v>
      </c>
      <c r="U686" s="29">
        <f t="shared" si="255"/>
        <v>0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15">
        <f t="shared" si="239"/>
        <v>45715</v>
      </c>
      <c r="B687" s="116">
        <f t="shared" ca="1" si="242"/>
        <v>1081.51884</v>
      </c>
      <c r="C687" s="14">
        <f t="shared" si="243"/>
        <v>1000</v>
      </c>
      <c r="D687" s="95">
        <f t="shared" si="240"/>
        <v>45709</v>
      </c>
      <c r="E687" s="93">
        <f ca="1">IF(D687&lt;$B$1,VLOOKUP(D687,[1]DI!$A$4:$B$15000,2,FALSE),0)</f>
        <v>0.13150000000000001</v>
      </c>
      <c r="F687" s="14">
        <f t="shared" ca="1" si="244"/>
        <v>1.0004903700000001</v>
      </c>
      <c r="G687" s="14">
        <f ca="1">(TRUNC(PRODUCT($F$12:$F686),16))</f>
        <v>1.36577229432884</v>
      </c>
      <c r="H687" s="14">
        <f t="shared" ca="1" si="245"/>
        <v>1.26282801544274</v>
      </c>
      <c r="I687" s="14">
        <f t="shared" ca="1" si="246"/>
        <v>1.08151884</v>
      </c>
      <c r="J687" s="13">
        <f t="shared" si="241"/>
        <v>2.5000000000000001E-2</v>
      </c>
      <c r="K687" s="29">
        <f t="shared" si="247"/>
        <v>45824</v>
      </c>
      <c r="L687" s="2">
        <f t="shared" si="248"/>
        <v>0</v>
      </c>
      <c r="M687" s="17">
        <f t="shared" si="249"/>
        <v>0</v>
      </c>
      <c r="N687" s="12">
        <f t="shared" si="250"/>
        <v>1</v>
      </c>
      <c r="O687" s="12">
        <f t="shared" ca="1" si="251"/>
        <v>1.08151884</v>
      </c>
      <c r="P687" s="17">
        <f t="shared" si="252"/>
        <v>0</v>
      </c>
      <c r="Q687" s="14">
        <f t="shared" ca="1" si="237"/>
        <v>81.518839999999997</v>
      </c>
      <c r="R687" s="20">
        <f t="shared" si="238"/>
        <v>0</v>
      </c>
      <c r="S687" s="14">
        <f t="shared" si="253"/>
        <v>0</v>
      </c>
      <c r="T687" s="4">
        <f t="shared" si="254"/>
        <v>0</v>
      </c>
      <c r="U687" s="29">
        <f t="shared" si="255"/>
        <v>0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15">
        <f t="shared" si="239"/>
        <v>45716</v>
      </c>
      <c r="B688" s="116">
        <f t="shared" ca="1" si="242"/>
        <v>1082.04919</v>
      </c>
      <c r="C688" s="14">
        <f t="shared" si="243"/>
        <v>1000</v>
      </c>
      <c r="D688" s="95">
        <f t="shared" si="240"/>
        <v>45712</v>
      </c>
      <c r="E688" s="93">
        <f ca="1">IF(D688&lt;$B$1,VLOOKUP(D688,[1]DI!$A$4:$B$15000,2,FALSE),0)</f>
        <v>0.13150000000000001</v>
      </c>
      <c r="F688" s="14">
        <f t="shared" ca="1" si="244"/>
        <v>1.0004903700000001</v>
      </c>
      <c r="G688" s="14">
        <f ca="1">(TRUNC(PRODUCT($F$12:$F687),16))</f>
        <v>1.3664420280888101</v>
      </c>
      <c r="H688" s="14">
        <f t="shared" ca="1" si="245"/>
        <v>1.26282801544274</v>
      </c>
      <c r="I688" s="14">
        <f t="shared" ca="1" si="246"/>
        <v>1.08204919</v>
      </c>
      <c r="J688" s="13">
        <f t="shared" si="241"/>
        <v>2.5000000000000001E-2</v>
      </c>
      <c r="K688" s="29">
        <f t="shared" si="247"/>
        <v>45824</v>
      </c>
      <c r="L688" s="2">
        <f t="shared" si="248"/>
        <v>0</v>
      </c>
      <c r="M688" s="17">
        <f t="shared" si="249"/>
        <v>0</v>
      </c>
      <c r="N688" s="12">
        <f t="shared" si="250"/>
        <v>1</v>
      </c>
      <c r="O688" s="12">
        <f t="shared" ca="1" si="251"/>
        <v>1.08204919</v>
      </c>
      <c r="P688" s="17">
        <f t="shared" si="252"/>
        <v>0</v>
      </c>
      <c r="Q688" s="14">
        <f t="shared" ca="1" si="237"/>
        <v>82.049189999999996</v>
      </c>
      <c r="R688" s="20">
        <f t="shared" si="238"/>
        <v>0</v>
      </c>
      <c r="S688" s="14">
        <f t="shared" si="253"/>
        <v>0</v>
      </c>
      <c r="T688" s="4">
        <f t="shared" si="254"/>
        <v>0</v>
      </c>
      <c r="U688" s="29">
        <f t="shared" si="255"/>
        <v>0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15">
        <f t="shared" si="239"/>
        <v>45721</v>
      </c>
      <c r="B689" s="116">
        <f t="shared" ca="1" si="242"/>
        <v>1082.57979</v>
      </c>
      <c r="C689" s="14">
        <f t="shared" si="243"/>
        <v>1000</v>
      </c>
      <c r="D689" s="95">
        <f t="shared" si="240"/>
        <v>45713</v>
      </c>
      <c r="E689" s="93">
        <f ca="1">IF(D689&lt;$B$1,VLOOKUP(D689,[1]DI!$A$4:$B$15000,2,FALSE),0)</f>
        <v>0.13150000000000001</v>
      </c>
      <c r="F689" s="14">
        <f t="shared" ca="1" si="244"/>
        <v>1.0004903700000001</v>
      </c>
      <c r="G689" s="14">
        <f ca="1">(TRUNC(PRODUCT($F$12:$F688),16))</f>
        <v>1.36711209026612</v>
      </c>
      <c r="H689" s="14">
        <f t="shared" ca="1" si="245"/>
        <v>1.26282801544274</v>
      </c>
      <c r="I689" s="14">
        <f t="shared" ca="1" si="246"/>
        <v>1.08257979</v>
      </c>
      <c r="J689" s="13">
        <f t="shared" si="241"/>
        <v>2.5000000000000001E-2</v>
      </c>
      <c r="K689" s="29">
        <f t="shared" si="247"/>
        <v>45824</v>
      </c>
      <c r="L689" s="2">
        <f t="shared" si="248"/>
        <v>0</v>
      </c>
      <c r="M689" s="17">
        <f t="shared" si="249"/>
        <v>0</v>
      </c>
      <c r="N689" s="12">
        <f t="shared" si="250"/>
        <v>1</v>
      </c>
      <c r="O689" s="12">
        <f t="shared" ca="1" si="251"/>
        <v>1.08257979</v>
      </c>
      <c r="P689" s="17">
        <f t="shared" si="252"/>
        <v>0</v>
      </c>
      <c r="Q689" s="14">
        <f t="shared" ca="1" si="237"/>
        <v>82.579790000000003</v>
      </c>
      <c r="R689" s="20">
        <f t="shared" si="238"/>
        <v>0</v>
      </c>
      <c r="S689" s="14">
        <f t="shared" si="253"/>
        <v>0</v>
      </c>
      <c r="T689" s="4">
        <f t="shared" si="254"/>
        <v>0</v>
      </c>
      <c r="U689" s="29">
        <f t="shared" si="255"/>
        <v>0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15">
        <f t="shared" si="239"/>
        <v>45722</v>
      </c>
      <c r="B690" s="116">
        <f t="shared" ca="1" si="242"/>
        <v>1083.1106600000001</v>
      </c>
      <c r="C690" s="14">
        <f t="shared" si="243"/>
        <v>1000</v>
      </c>
      <c r="D690" s="95">
        <f t="shared" si="240"/>
        <v>45714</v>
      </c>
      <c r="E690" s="93">
        <f ca="1">IF(D690&lt;$B$1,VLOOKUP(D690,[1]DI!$A$4:$B$15000,2,FALSE),0)</f>
        <v>0.13150000000000001</v>
      </c>
      <c r="F690" s="14">
        <f t="shared" ca="1" si="244"/>
        <v>1.0004903700000001</v>
      </c>
      <c r="G690" s="14">
        <f ca="1">(TRUNC(PRODUCT($F$12:$F689),16))</f>
        <v>1.36778248102183</v>
      </c>
      <c r="H690" s="14">
        <f t="shared" ca="1" si="245"/>
        <v>1.26282801544274</v>
      </c>
      <c r="I690" s="14">
        <f t="shared" ca="1" si="246"/>
        <v>1.08311066</v>
      </c>
      <c r="J690" s="13">
        <f t="shared" si="241"/>
        <v>2.5000000000000001E-2</v>
      </c>
      <c r="K690" s="29">
        <f t="shared" si="247"/>
        <v>45824</v>
      </c>
      <c r="L690" s="2">
        <f t="shared" si="248"/>
        <v>0</v>
      </c>
      <c r="M690" s="17">
        <f t="shared" si="249"/>
        <v>0</v>
      </c>
      <c r="N690" s="12">
        <f t="shared" si="250"/>
        <v>1</v>
      </c>
      <c r="O690" s="12">
        <f t="shared" ca="1" si="251"/>
        <v>1.08311066</v>
      </c>
      <c r="P690" s="17">
        <f t="shared" si="252"/>
        <v>0</v>
      </c>
      <c r="Q690" s="14">
        <f t="shared" ca="1" si="237"/>
        <v>83.110659999999996</v>
      </c>
      <c r="R690" s="20">
        <f t="shared" si="238"/>
        <v>0</v>
      </c>
      <c r="S690" s="14">
        <f t="shared" si="253"/>
        <v>0</v>
      </c>
      <c r="T690" s="4">
        <f t="shared" si="254"/>
        <v>0</v>
      </c>
      <c r="U690" s="29">
        <f t="shared" si="255"/>
        <v>0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15">
        <f t="shared" si="239"/>
        <v>45723</v>
      </c>
      <c r="B691" s="116">
        <f t="shared" ca="1" si="242"/>
        <v>1083.6417799999999</v>
      </c>
      <c r="C691" s="14">
        <f t="shared" si="243"/>
        <v>1000</v>
      </c>
      <c r="D691" s="95">
        <f t="shared" si="240"/>
        <v>45715</v>
      </c>
      <c r="E691" s="93">
        <f ca="1">IF(D691&lt;$B$1,VLOOKUP(D691,[1]DI!$A$4:$B$15000,2,FALSE),0)</f>
        <v>0.13150000000000001</v>
      </c>
      <c r="F691" s="14">
        <f t="shared" ca="1" si="244"/>
        <v>1.0004903700000001</v>
      </c>
      <c r="G691" s="14">
        <f ca="1">(TRUNC(PRODUCT($F$12:$F690),16))</f>
        <v>1.36845320051705</v>
      </c>
      <c r="H691" s="14">
        <f t="shared" ca="1" si="245"/>
        <v>1.26282801544274</v>
      </c>
      <c r="I691" s="14">
        <f t="shared" ca="1" si="246"/>
        <v>1.08364178</v>
      </c>
      <c r="J691" s="13">
        <f t="shared" si="241"/>
        <v>2.5000000000000001E-2</v>
      </c>
      <c r="K691" s="29">
        <f t="shared" si="247"/>
        <v>45824</v>
      </c>
      <c r="L691" s="2">
        <f t="shared" si="248"/>
        <v>0</v>
      </c>
      <c r="M691" s="17">
        <f t="shared" si="249"/>
        <v>0</v>
      </c>
      <c r="N691" s="12">
        <f t="shared" si="250"/>
        <v>1</v>
      </c>
      <c r="O691" s="12">
        <f t="shared" ca="1" si="251"/>
        <v>1.08364178</v>
      </c>
      <c r="P691" s="17">
        <f t="shared" si="252"/>
        <v>0</v>
      </c>
      <c r="Q691" s="14">
        <f t="shared" ca="1" si="237"/>
        <v>83.641779999999997</v>
      </c>
      <c r="R691" s="20">
        <f t="shared" si="238"/>
        <v>0</v>
      </c>
      <c r="S691" s="14">
        <f t="shared" si="253"/>
        <v>0</v>
      </c>
      <c r="T691" s="4">
        <f t="shared" si="254"/>
        <v>0</v>
      </c>
      <c r="U691" s="29">
        <f t="shared" si="255"/>
        <v>0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15">
        <f t="shared" si="239"/>
        <v>45726</v>
      </c>
      <c r="B692" s="116">
        <f t="shared" ca="1" si="242"/>
        <v>1084.1731699899999</v>
      </c>
      <c r="C692" s="14">
        <f t="shared" si="243"/>
        <v>1000</v>
      </c>
      <c r="D692" s="95">
        <f t="shared" si="240"/>
        <v>45716</v>
      </c>
      <c r="E692" s="93">
        <f ca="1">IF(D692&lt;$B$1,VLOOKUP(D692,[1]DI!$A$4:$B$15000,2,FALSE),0)</f>
        <v>0.13150000000000001</v>
      </c>
      <c r="F692" s="14">
        <f t="shared" ca="1" si="244"/>
        <v>1.0004903700000001</v>
      </c>
      <c r="G692" s="14">
        <f ca="1">(TRUNC(PRODUCT($F$12:$F691),16))</f>
        <v>1.36912424891298</v>
      </c>
      <c r="H692" s="14">
        <f t="shared" ca="1" si="245"/>
        <v>1.26282801544274</v>
      </c>
      <c r="I692" s="14">
        <f t="shared" ca="1" si="246"/>
        <v>1.0841731699999999</v>
      </c>
      <c r="J692" s="13">
        <f t="shared" si="241"/>
        <v>2.5000000000000001E-2</v>
      </c>
      <c r="K692" s="29">
        <f t="shared" si="247"/>
        <v>45824</v>
      </c>
      <c r="L692" s="2">
        <f t="shared" si="248"/>
        <v>0</v>
      </c>
      <c r="M692" s="17">
        <f t="shared" si="249"/>
        <v>0</v>
      </c>
      <c r="N692" s="12">
        <f t="shared" si="250"/>
        <v>1</v>
      </c>
      <c r="O692" s="12">
        <f t="shared" ca="1" si="251"/>
        <v>1.0841731699999999</v>
      </c>
      <c r="P692" s="17">
        <f t="shared" si="252"/>
        <v>0</v>
      </c>
      <c r="Q692" s="14">
        <f t="shared" ca="1" si="237"/>
        <v>84.173169990000005</v>
      </c>
      <c r="R692" s="20">
        <f t="shared" si="238"/>
        <v>0</v>
      </c>
      <c r="S692" s="14">
        <f t="shared" si="253"/>
        <v>0</v>
      </c>
      <c r="T692" s="4">
        <f t="shared" si="254"/>
        <v>0</v>
      </c>
      <c r="U692" s="29">
        <f t="shared" si="255"/>
        <v>0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15">
        <f t="shared" si="239"/>
        <v>45727</v>
      </c>
      <c r="B693" s="116">
        <f t="shared" ca="1" si="242"/>
        <v>1084.70481</v>
      </c>
      <c r="C693" s="14">
        <f t="shared" si="243"/>
        <v>1000</v>
      </c>
      <c r="D693" s="95">
        <f t="shared" si="240"/>
        <v>45721</v>
      </c>
      <c r="E693" s="93">
        <f ca="1">IF(D693&lt;$B$1,VLOOKUP(D693,[1]DI!$A$4:$B$15000,2,FALSE),0)</f>
        <v>0.13150000000000001</v>
      </c>
      <c r="F693" s="14">
        <f t="shared" ca="1" si="244"/>
        <v>1.0004903700000001</v>
      </c>
      <c r="G693" s="14">
        <f ca="1">(TRUNC(PRODUCT($F$12:$F692),16))</f>
        <v>1.3697956263709199</v>
      </c>
      <c r="H693" s="14">
        <f t="shared" ca="1" si="245"/>
        <v>1.26282801544274</v>
      </c>
      <c r="I693" s="14">
        <f t="shared" ca="1" si="246"/>
        <v>1.0847048100000001</v>
      </c>
      <c r="J693" s="13">
        <f t="shared" si="241"/>
        <v>2.5000000000000001E-2</v>
      </c>
      <c r="K693" s="29">
        <f t="shared" si="247"/>
        <v>45824</v>
      </c>
      <c r="L693" s="2">
        <f t="shared" si="248"/>
        <v>0</v>
      </c>
      <c r="M693" s="17">
        <f t="shared" si="249"/>
        <v>0</v>
      </c>
      <c r="N693" s="12">
        <f t="shared" si="250"/>
        <v>1</v>
      </c>
      <c r="O693" s="12">
        <f t="shared" ca="1" si="251"/>
        <v>1.0847048100000001</v>
      </c>
      <c r="P693" s="17">
        <f t="shared" si="252"/>
        <v>0</v>
      </c>
      <c r="Q693" s="14">
        <f t="shared" ca="1" si="237"/>
        <v>84.704809999999995</v>
      </c>
      <c r="R693" s="20">
        <f t="shared" si="238"/>
        <v>0</v>
      </c>
      <c r="S693" s="14">
        <f t="shared" si="253"/>
        <v>0</v>
      </c>
      <c r="T693" s="4">
        <f t="shared" si="254"/>
        <v>0</v>
      </c>
      <c r="U693" s="29">
        <f t="shared" si="255"/>
        <v>0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39"/>
        <v>45728</v>
      </c>
      <c r="B694" s="116">
        <f t="shared" ca="1" si="242"/>
        <v>1085.23671999</v>
      </c>
      <c r="C694" s="14">
        <f t="shared" si="243"/>
        <v>1000</v>
      </c>
      <c r="D694" s="95">
        <f t="shared" si="240"/>
        <v>45722</v>
      </c>
      <c r="E694" s="93">
        <f ca="1">IF(D694&lt;$B$1,VLOOKUP(D694,[1]DI!$A$4:$B$15000,2,FALSE),0)</f>
        <v>0.13150000000000001</v>
      </c>
      <c r="F694" s="14">
        <f t="shared" ca="1" si="244"/>
        <v>1.0004903700000001</v>
      </c>
      <c r="G694" s="14">
        <f ca="1">(TRUNC(PRODUCT($F$12:$F693),16))</f>
        <v>1.3704673330522299</v>
      </c>
      <c r="H694" s="14">
        <f t="shared" ca="1" si="245"/>
        <v>1.26282801544274</v>
      </c>
      <c r="I694" s="14">
        <f t="shared" ca="1" si="246"/>
        <v>1.0852367199999999</v>
      </c>
      <c r="J694" s="13">
        <f t="shared" si="241"/>
        <v>2.5000000000000001E-2</v>
      </c>
      <c r="K694" s="29">
        <f t="shared" si="247"/>
        <v>45824</v>
      </c>
      <c r="L694" s="2">
        <f t="shared" si="248"/>
        <v>0</v>
      </c>
      <c r="M694" s="17">
        <f t="shared" si="249"/>
        <v>0</v>
      </c>
      <c r="N694" s="12">
        <f t="shared" si="250"/>
        <v>1</v>
      </c>
      <c r="O694" s="12">
        <f t="shared" ca="1" si="251"/>
        <v>1.0852367199999999</v>
      </c>
      <c r="P694" s="17">
        <f t="shared" si="252"/>
        <v>0</v>
      </c>
      <c r="Q694" s="14">
        <f t="shared" ca="1" si="237"/>
        <v>85.236719989999997</v>
      </c>
      <c r="R694" s="20">
        <f t="shared" si="238"/>
        <v>0</v>
      </c>
      <c r="S694" s="14">
        <f t="shared" si="253"/>
        <v>0</v>
      </c>
      <c r="T694" s="4">
        <f t="shared" si="254"/>
        <v>0</v>
      </c>
      <c r="U694" s="29">
        <f t="shared" si="255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39"/>
        <v>45729</v>
      </c>
      <c r="B695" s="116">
        <f t="shared" ca="1" si="242"/>
        <v>1085.7688900000001</v>
      </c>
      <c r="C695" s="14">
        <f t="shared" si="243"/>
        <v>1000</v>
      </c>
      <c r="D695" s="95">
        <f t="shared" si="240"/>
        <v>45723</v>
      </c>
      <c r="E695" s="93">
        <f ca="1">IF(D695&lt;$B$1,VLOOKUP(D695,[1]DI!$A$4:$B$15000,2,FALSE),0)</f>
        <v>0.13150000000000001</v>
      </c>
      <c r="F695" s="14">
        <f t="shared" ca="1" si="244"/>
        <v>1.0004903700000001</v>
      </c>
      <c r="G695" s="14">
        <f ca="1">(TRUNC(PRODUCT($F$12:$F694),16))</f>
        <v>1.37113936911834</v>
      </c>
      <c r="H695" s="14">
        <f t="shared" ca="1" si="245"/>
        <v>1.26282801544274</v>
      </c>
      <c r="I695" s="14">
        <f t="shared" ca="1" si="246"/>
        <v>1.08576889</v>
      </c>
      <c r="J695" s="13">
        <f t="shared" si="241"/>
        <v>2.5000000000000001E-2</v>
      </c>
      <c r="K695" s="29">
        <f t="shared" si="247"/>
        <v>45824</v>
      </c>
      <c r="L695" s="2">
        <f t="shared" si="248"/>
        <v>0</v>
      </c>
      <c r="M695" s="17">
        <f t="shared" si="249"/>
        <v>0</v>
      </c>
      <c r="N695" s="12">
        <f t="shared" si="250"/>
        <v>1</v>
      </c>
      <c r="O695" s="12">
        <f t="shared" ca="1" si="251"/>
        <v>1.08576889</v>
      </c>
      <c r="P695" s="17">
        <f t="shared" si="252"/>
        <v>0</v>
      </c>
      <c r="Q695" s="14">
        <f t="shared" ca="1" si="237"/>
        <v>85.768889999999999</v>
      </c>
      <c r="R695" s="20">
        <f t="shared" si="238"/>
        <v>0</v>
      </c>
      <c r="S695" s="14">
        <f t="shared" si="253"/>
        <v>0</v>
      </c>
      <c r="T695" s="4">
        <f t="shared" si="254"/>
        <v>0</v>
      </c>
      <c r="U695" s="29">
        <f t="shared" si="255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15">
        <f t="shared" si="239"/>
        <v>45730</v>
      </c>
      <c r="B696" s="116">
        <f t="shared" ca="1" si="242"/>
        <v>1086.30132</v>
      </c>
      <c r="C696" s="14">
        <f t="shared" si="243"/>
        <v>1000</v>
      </c>
      <c r="D696" s="95">
        <f t="shared" si="240"/>
        <v>45726</v>
      </c>
      <c r="E696" s="93">
        <f ca="1">IF(D696&lt;$B$1,VLOOKUP(D696,[1]DI!$A$4:$B$15000,2,FALSE),0)</f>
        <v>0.13150000000000001</v>
      </c>
      <c r="F696" s="14">
        <f t="shared" ca="1" si="244"/>
        <v>1.0004903700000001</v>
      </c>
      <c r="G696" s="14">
        <f ca="1">(TRUNC(PRODUCT($F$12:$F695),16))</f>
        <v>1.3718117347307699</v>
      </c>
      <c r="H696" s="14">
        <f t="shared" ca="1" si="245"/>
        <v>1.26282801544274</v>
      </c>
      <c r="I696" s="14">
        <f t="shared" ca="1" si="246"/>
        <v>1.08630132</v>
      </c>
      <c r="J696" s="13">
        <f t="shared" si="241"/>
        <v>2.5000000000000001E-2</v>
      </c>
      <c r="K696" s="29">
        <f t="shared" si="247"/>
        <v>45824</v>
      </c>
      <c r="L696" s="2">
        <f t="shared" si="248"/>
        <v>0</v>
      </c>
      <c r="M696" s="17">
        <f t="shared" si="249"/>
        <v>0</v>
      </c>
      <c r="N696" s="12">
        <f t="shared" si="250"/>
        <v>1</v>
      </c>
      <c r="O696" s="12">
        <f t="shared" ca="1" si="251"/>
        <v>1.08630132</v>
      </c>
      <c r="P696" s="17">
        <f t="shared" si="252"/>
        <v>0</v>
      </c>
      <c r="Q696" s="14">
        <f t="shared" ca="1" si="237"/>
        <v>86.301320000000004</v>
      </c>
      <c r="R696" s="20">
        <f t="shared" si="238"/>
        <v>0</v>
      </c>
      <c r="S696" s="14">
        <f t="shared" si="253"/>
        <v>0</v>
      </c>
      <c r="T696" s="4">
        <f t="shared" si="254"/>
        <v>0</v>
      </c>
      <c r="U696" s="29">
        <f t="shared" si="255"/>
        <v>0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15">
        <f t="shared" si="239"/>
        <v>45733</v>
      </c>
      <c r="B697" s="116">
        <f t="shared" ca="1" si="242"/>
        <v>1086.83401</v>
      </c>
      <c r="C697" s="14">
        <f t="shared" si="243"/>
        <v>1000</v>
      </c>
      <c r="D697" s="95">
        <f t="shared" si="240"/>
        <v>45727</v>
      </c>
      <c r="E697" s="93">
        <f ca="1">IF(D697&lt;$B$1,VLOOKUP(D697,[1]DI!$A$4:$B$15000,2,FALSE),0)</f>
        <v>0.13150000000000001</v>
      </c>
      <c r="F697" s="14">
        <f t="shared" ca="1" si="244"/>
        <v>1.0004903700000001</v>
      </c>
      <c r="G697" s="14">
        <f ca="1">(TRUNC(PRODUCT($F$12:$F696),16))</f>
        <v>1.3724844300511301</v>
      </c>
      <c r="H697" s="14">
        <f t="shared" ca="1" si="245"/>
        <v>1.26282801544274</v>
      </c>
      <c r="I697" s="14">
        <f t="shared" ca="1" si="246"/>
        <v>1.08683401</v>
      </c>
      <c r="J697" s="13">
        <f t="shared" si="241"/>
        <v>2.5000000000000001E-2</v>
      </c>
      <c r="K697" s="29">
        <f t="shared" si="247"/>
        <v>45824</v>
      </c>
      <c r="L697" s="2">
        <f t="shared" si="248"/>
        <v>0</v>
      </c>
      <c r="M697" s="17">
        <f t="shared" si="249"/>
        <v>0</v>
      </c>
      <c r="N697" s="12">
        <f t="shared" si="250"/>
        <v>1</v>
      </c>
      <c r="O697" s="12">
        <f t="shared" ca="1" si="251"/>
        <v>1.08683401</v>
      </c>
      <c r="P697" s="17">
        <f t="shared" si="252"/>
        <v>0</v>
      </c>
      <c r="Q697" s="14">
        <f t="shared" ca="1" si="237"/>
        <v>86.834010000000006</v>
      </c>
      <c r="R697" s="20">
        <f t="shared" si="238"/>
        <v>0</v>
      </c>
      <c r="S697" s="14">
        <f t="shared" si="253"/>
        <v>0</v>
      </c>
      <c r="T697" s="4">
        <f t="shared" si="254"/>
        <v>0</v>
      </c>
      <c r="U697" s="29">
        <f t="shared" si="255"/>
        <v>0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15">
        <f t="shared" si="239"/>
        <v>45734</v>
      </c>
      <c r="B698" s="116">
        <f t="shared" ca="1" si="242"/>
        <v>1087.3669600000001</v>
      </c>
      <c r="C698" s="14">
        <f t="shared" si="243"/>
        <v>1000</v>
      </c>
      <c r="D698" s="95">
        <f t="shared" si="240"/>
        <v>45728</v>
      </c>
      <c r="E698" s="93">
        <f ca="1">IF(D698&lt;$B$1,VLOOKUP(D698,[1]DI!$A$4:$B$15000,2,FALSE),0)</f>
        <v>0.13150000000000001</v>
      </c>
      <c r="F698" s="14">
        <f t="shared" ca="1" si="244"/>
        <v>1.0004903700000001</v>
      </c>
      <c r="G698" s="14">
        <f ca="1">(TRUNC(PRODUCT($F$12:$F697),16))</f>
        <v>1.3731574552410999</v>
      </c>
      <c r="H698" s="14">
        <f t="shared" ca="1" si="245"/>
        <v>1.26282801544274</v>
      </c>
      <c r="I698" s="14">
        <f t="shared" ca="1" si="246"/>
        <v>1.08736696</v>
      </c>
      <c r="J698" s="13">
        <f t="shared" si="241"/>
        <v>2.5000000000000001E-2</v>
      </c>
      <c r="K698" s="29">
        <f t="shared" si="247"/>
        <v>45824</v>
      </c>
      <c r="L698" s="2">
        <f t="shared" si="248"/>
        <v>0</v>
      </c>
      <c r="M698" s="17">
        <f t="shared" si="249"/>
        <v>0</v>
      </c>
      <c r="N698" s="12">
        <f t="shared" si="250"/>
        <v>1</v>
      </c>
      <c r="O698" s="12">
        <f t="shared" ca="1" si="251"/>
        <v>1.08736696</v>
      </c>
      <c r="P698" s="17">
        <f t="shared" si="252"/>
        <v>0</v>
      </c>
      <c r="Q698" s="14">
        <f t="shared" ref="Q698:Q759" ca="1" si="256">TRUNC(((O698-1)*C698),8)</f>
        <v>87.366960000000006</v>
      </c>
      <c r="R698" s="20">
        <f t="shared" si="238"/>
        <v>0</v>
      </c>
      <c r="S698" s="14">
        <f t="shared" si="253"/>
        <v>0</v>
      </c>
      <c r="T698" s="4">
        <f t="shared" si="254"/>
        <v>0</v>
      </c>
      <c r="U698" s="29">
        <f t="shared" si="255"/>
        <v>0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15">
        <f t="shared" si="239"/>
        <v>45735</v>
      </c>
      <c r="B699" s="116">
        <f t="shared" ca="1" si="242"/>
        <v>1087.90016999</v>
      </c>
      <c r="C699" s="14">
        <f t="shared" si="243"/>
        <v>1000</v>
      </c>
      <c r="D699" s="95">
        <f t="shared" si="240"/>
        <v>45729</v>
      </c>
      <c r="E699" s="93">
        <f ca="1">IF(D699&lt;$B$1,VLOOKUP(D699,[1]DI!$A$4:$B$15000,2,FALSE),0)</f>
        <v>0.13150000000000001</v>
      </c>
      <c r="F699" s="14">
        <f t="shared" ca="1" si="244"/>
        <v>1.0004903700000001</v>
      </c>
      <c r="G699" s="14">
        <f ca="1">(TRUNC(PRODUCT($F$12:$F698),16))</f>
        <v>1.3738308104624199</v>
      </c>
      <c r="H699" s="14">
        <f t="shared" ca="1" si="245"/>
        <v>1.26282801544274</v>
      </c>
      <c r="I699" s="14">
        <f t="shared" ca="1" si="246"/>
        <v>1.0879001699999999</v>
      </c>
      <c r="J699" s="13">
        <f t="shared" si="241"/>
        <v>2.5000000000000001E-2</v>
      </c>
      <c r="K699" s="29">
        <f t="shared" si="247"/>
        <v>45824</v>
      </c>
      <c r="L699" s="2">
        <f t="shared" si="248"/>
        <v>0</v>
      </c>
      <c r="M699" s="17">
        <f t="shared" si="249"/>
        <v>0</v>
      </c>
      <c r="N699" s="12">
        <f t="shared" si="250"/>
        <v>1</v>
      </c>
      <c r="O699" s="12">
        <f t="shared" ca="1" si="251"/>
        <v>1.0879001699999999</v>
      </c>
      <c r="P699" s="17">
        <f t="shared" si="252"/>
        <v>0</v>
      </c>
      <c r="Q699" s="14">
        <f t="shared" ca="1" si="256"/>
        <v>87.900169989999995</v>
      </c>
      <c r="R699" s="20">
        <f t="shared" si="238"/>
        <v>0</v>
      </c>
      <c r="S699" s="14">
        <f t="shared" si="253"/>
        <v>0</v>
      </c>
      <c r="T699" s="4">
        <f t="shared" si="254"/>
        <v>0</v>
      </c>
      <c r="U699" s="29">
        <f t="shared" si="255"/>
        <v>0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15">
        <f t="shared" si="239"/>
        <v>45736</v>
      </c>
      <c r="B700" s="116">
        <f t="shared" ca="1" si="242"/>
        <v>1088.43364</v>
      </c>
      <c r="C700" s="14">
        <f t="shared" si="243"/>
        <v>1000</v>
      </c>
      <c r="D700" s="95">
        <f t="shared" si="240"/>
        <v>45730</v>
      </c>
      <c r="E700" s="93">
        <f ca="1">IF(D700&lt;$B$1,VLOOKUP(D700,[1]DI!$A$4:$B$15000,2,FALSE),0)</f>
        <v>0.13150000000000001</v>
      </c>
      <c r="F700" s="14">
        <f t="shared" ca="1" si="244"/>
        <v>1.0004903700000001</v>
      </c>
      <c r="G700" s="14">
        <f ca="1">(TRUNC(PRODUCT($F$12:$F699),16))</f>
        <v>1.3745044958769499</v>
      </c>
      <c r="H700" s="14">
        <f t="shared" ca="1" si="245"/>
        <v>1.26282801544274</v>
      </c>
      <c r="I700" s="14">
        <f t="shared" ca="1" si="246"/>
        <v>1.0884336400000001</v>
      </c>
      <c r="J700" s="13">
        <f t="shared" si="241"/>
        <v>2.5000000000000001E-2</v>
      </c>
      <c r="K700" s="29">
        <f t="shared" si="247"/>
        <v>45824</v>
      </c>
      <c r="L700" s="2">
        <f t="shared" si="248"/>
        <v>0</v>
      </c>
      <c r="M700" s="17">
        <f t="shared" si="249"/>
        <v>0</v>
      </c>
      <c r="N700" s="12">
        <f t="shared" si="250"/>
        <v>1</v>
      </c>
      <c r="O700" s="12">
        <f t="shared" ca="1" si="251"/>
        <v>1.0884336400000001</v>
      </c>
      <c r="P700" s="17">
        <f t="shared" si="252"/>
        <v>0</v>
      </c>
      <c r="Q700" s="14">
        <f t="shared" ca="1" si="256"/>
        <v>88.433639999999997</v>
      </c>
      <c r="R700" s="20">
        <f t="shared" si="238"/>
        <v>0</v>
      </c>
      <c r="S700" s="14">
        <f t="shared" si="253"/>
        <v>0</v>
      </c>
      <c r="T700" s="4">
        <f t="shared" si="254"/>
        <v>0</v>
      </c>
      <c r="U700" s="29">
        <f t="shared" si="255"/>
        <v>0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15">
        <f t="shared" si="239"/>
        <v>45737</v>
      </c>
      <c r="B701" s="116">
        <f t="shared" ca="1" si="242"/>
        <v>1088.9673799899999</v>
      </c>
      <c r="C701" s="14">
        <f t="shared" si="243"/>
        <v>1000</v>
      </c>
      <c r="D701" s="95">
        <f t="shared" si="240"/>
        <v>45733</v>
      </c>
      <c r="E701" s="93">
        <f ca="1">IF(D701&lt;$B$1,VLOOKUP(D701,[1]DI!$A$4:$B$15000,2,FALSE),0)</f>
        <v>0.13150000000000001</v>
      </c>
      <c r="F701" s="14">
        <f t="shared" ca="1" si="244"/>
        <v>1.0004903700000001</v>
      </c>
      <c r="G701" s="14">
        <f ca="1">(TRUNC(PRODUCT($F$12:$F700),16))</f>
        <v>1.37517851164659</v>
      </c>
      <c r="H701" s="14">
        <f t="shared" ca="1" si="245"/>
        <v>1.26282801544274</v>
      </c>
      <c r="I701" s="14">
        <f t="shared" ca="1" si="246"/>
        <v>1.0889673799999999</v>
      </c>
      <c r="J701" s="13">
        <f t="shared" si="241"/>
        <v>2.5000000000000001E-2</v>
      </c>
      <c r="K701" s="29">
        <f t="shared" si="247"/>
        <v>45824</v>
      </c>
      <c r="L701" s="2">
        <f t="shared" si="248"/>
        <v>0</v>
      </c>
      <c r="M701" s="17">
        <f t="shared" si="249"/>
        <v>0</v>
      </c>
      <c r="N701" s="12">
        <f t="shared" si="250"/>
        <v>1</v>
      </c>
      <c r="O701" s="12">
        <f t="shared" ca="1" si="251"/>
        <v>1.0889673799999999</v>
      </c>
      <c r="P701" s="17">
        <f t="shared" si="252"/>
        <v>0</v>
      </c>
      <c r="Q701" s="14">
        <f t="shared" ca="1" si="256"/>
        <v>88.967379989999998</v>
      </c>
      <c r="R701" s="20">
        <f t="shared" si="238"/>
        <v>0</v>
      </c>
      <c r="S701" s="14">
        <f t="shared" si="253"/>
        <v>0</v>
      </c>
      <c r="T701" s="4">
        <f t="shared" si="254"/>
        <v>0</v>
      </c>
      <c r="U701" s="29">
        <f t="shared" si="255"/>
        <v>0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15">
        <f t="shared" si="239"/>
        <v>45740</v>
      </c>
      <c r="B702" s="116">
        <f t="shared" ca="1" si="242"/>
        <v>1089.50137</v>
      </c>
      <c r="C702" s="14">
        <f t="shared" si="243"/>
        <v>1000</v>
      </c>
      <c r="D702" s="95">
        <f t="shared" si="240"/>
        <v>45734</v>
      </c>
      <c r="E702" s="93">
        <f ca="1">IF(D702&lt;$B$1,VLOOKUP(D702,[1]DI!$A$4:$B$15000,2,FALSE),0)</f>
        <v>0.13150000000000001</v>
      </c>
      <c r="F702" s="14">
        <f t="shared" ca="1" si="244"/>
        <v>1.0004903700000001</v>
      </c>
      <c r="G702" s="14">
        <f ca="1">(TRUNC(PRODUCT($F$12:$F701),16))</f>
        <v>1.37585285793335</v>
      </c>
      <c r="H702" s="14">
        <f t="shared" ca="1" si="245"/>
        <v>1.26282801544274</v>
      </c>
      <c r="I702" s="14">
        <f t="shared" ca="1" si="246"/>
        <v>1.08950137</v>
      </c>
      <c r="J702" s="13">
        <f t="shared" si="241"/>
        <v>2.5000000000000001E-2</v>
      </c>
      <c r="K702" s="29">
        <f t="shared" si="247"/>
        <v>45824</v>
      </c>
      <c r="L702" s="2">
        <f t="shared" si="248"/>
        <v>0</v>
      </c>
      <c r="M702" s="17">
        <f t="shared" si="249"/>
        <v>0</v>
      </c>
      <c r="N702" s="12">
        <f t="shared" si="250"/>
        <v>1</v>
      </c>
      <c r="O702" s="12">
        <f t="shared" ca="1" si="251"/>
        <v>1.08950137</v>
      </c>
      <c r="P702" s="17">
        <f t="shared" si="252"/>
        <v>0</v>
      </c>
      <c r="Q702" s="14">
        <f t="shared" ca="1" si="256"/>
        <v>89.501369999999994</v>
      </c>
      <c r="R702" s="20">
        <f t="shared" si="238"/>
        <v>0</v>
      </c>
      <c r="S702" s="14">
        <f t="shared" si="253"/>
        <v>0</v>
      </c>
      <c r="T702" s="4">
        <f t="shared" si="254"/>
        <v>0</v>
      </c>
      <c r="U702" s="29">
        <f t="shared" si="255"/>
        <v>0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15">
        <f t="shared" si="239"/>
        <v>45741</v>
      </c>
      <c r="B703" s="116">
        <f t="shared" ca="1" si="242"/>
        <v>1090.0356300000001</v>
      </c>
      <c r="C703" s="14">
        <f t="shared" si="243"/>
        <v>1000</v>
      </c>
      <c r="D703" s="95">
        <f t="shared" si="240"/>
        <v>45735</v>
      </c>
      <c r="E703" s="93">
        <f ca="1">IF(D703&lt;$B$1,VLOOKUP(D703,[1]DI!$A$4:$B$15000,2,FALSE),0)</f>
        <v>0.13150000000000001</v>
      </c>
      <c r="F703" s="14">
        <f t="shared" ca="1" si="244"/>
        <v>1.0004903700000001</v>
      </c>
      <c r="G703" s="14">
        <f ca="1">(TRUNC(PRODUCT($F$12:$F702),16))</f>
        <v>1.37652753489929</v>
      </c>
      <c r="H703" s="14">
        <f t="shared" ca="1" si="245"/>
        <v>1.26282801544274</v>
      </c>
      <c r="I703" s="14">
        <f t="shared" ca="1" si="246"/>
        <v>1.09003563</v>
      </c>
      <c r="J703" s="13">
        <f t="shared" si="241"/>
        <v>2.5000000000000001E-2</v>
      </c>
      <c r="K703" s="29">
        <f t="shared" si="247"/>
        <v>45824</v>
      </c>
      <c r="L703" s="2">
        <f t="shared" si="248"/>
        <v>0</v>
      </c>
      <c r="M703" s="17">
        <f t="shared" si="249"/>
        <v>0</v>
      </c>
      <c r="N703" s="12">
        <f t="shared" si="250"/>
        <v>1</v>
      </c>
      <c r="O703" s="12">
        <f t="shared" ca="1" si="251"/>
        <v>1.09003563</v>
      </c>
      <c r="P703" s="17">
        <f t="shared" si="252"/>
        <v>0</v>
      </c>
      <c r="Q703" s="14">
        <f t="shared" ca="1" si="256"/>
        <v>90.035629999999998</v>
      </c>
      <c r="R703" s="20">
        <f t="shared" si="238"/>
        <v>0</v>
      </c>
      <c r="S703" s="14">
        <f t="shared" si="253"/>
        <v>0</v>
      </c>
      <c r="T703" s="4">
        <f t="shared" si="254"/>
        <v>0</v>
      </c>
      <c r="U703" s="29">
        <f t="shared" si="255"/>
        <v>0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15">
        <f t="shared" si="239"/>
        <v>45742</v>
      </c>
      <c r="B704" s="116">
        <f t="shared" ca="1" si="242"/>
        <v>1090.57015</v>
      </c>
      <c r="C704" s="14">
        <f t="shared" si="243"/>
        <v>1000</v>
      </c>
      <c r="D704" s="95">
        <f t="shared" si="240"/>
        <v>45736</v>
      </c>
      <c r="E704" s="93">
        <f ca="1">IF(D704&lt;$B$1,VLOOKUP(D704,[1]DI!$A$4:$B$15000,2,FALSE),0)</f>
        <v>0.14149999999999999</v>
      </c>
      <c r="F704" s="14">
        <f t="shared" ca="1" si="244"/>
        <v>1.00052531</v>
      </c>
      <c r="G704" s="14">
        <f ca="1">(TRUNC(PRODUCT($F$12:$F703),16))</f>
        <v>1.3772025427065799</v>
      </c>
      <c r="H704" s="14">
        <f t="shared" ca="1" si="245"/>
        <v>1.26282801544274</v>
      </c>
      <c r="I704" s="14">
        <f t="shared" ca="1" si="246"/>
        <v>1.09057015</v>
      </c>
      <c r="J704" s="13">
        <f t="shared" si="241"/>
        <v>2.5000000000000001E-2</v>
      </c>
      <c r="K704" s="29">
        <f t="shared" si="247"/>
        <v>45824</v>
      </c>
      <c r="L704" s="2">
        <f t="shared" si="248"/>
        <v>0</v>
      </c>
      <c r="M704" s="17">
        <f t="shared" si="249"/>
        <v>0</v>
      </c>
      <c r="N704" s="12">
        <f t="shared" si="250"/>
        <v>1</v>
      </c>
      <c r="O704" s="12">
        <f t="shared" ca="1" si="251"/>
        <v>1.09057015</v>
      </c>
      <c r="P704" s="17">
        <f t="shared" si="252"/>
        <v>0</v>
      </c>
      <c r="Q704" s="14">
        <f t="shared" ca="1" si="256"/>
        <v>90.570149999999998</v>
      </c>
      <c r="R704" s="20">
        <f t="shared" si="238"/>
        <v>0</v>
      </c>
      <c r="S704" s="14">
        <f t="shared" si="253"/>
        <v>0</v>
      </c>
      <c r="T704" s="4">
        <f t="shared" si="254"/>
        <v>0</v>
      </c>
      <c r="U704" s="29">
        <f t="shared" si="255"/>
        <v>0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15">
        <f t="shared" si="239"/>
        <v>45743</v>
      </c>
      <c r="B705" s="116">
        <f t="shared" ca="1" si="242"/>
        <v>1091.1430399999999</v>
      </c>
      <c r="C705" s="14">
        <f t="shared" si="243"/>
        <v>1000</v>
      </c>
      <c r="D705" s="95">
        <f t="shared" si="240"/>
        <v>45737</v>
      </c>
      <c r="E705" s="93">
        <f ca="1">IF(D705&lt;$B$1,VLOOKUP(D705,[1]DI!$A$4:$B$15000,2,FALSE),0)</f>
        <v>0.14149999999999999</v>
      </c>
      <c r="F705" s="14">
        <f t="shared" ca="1" si="244"/>
        <v>1.00052531</v>
      </c>
      <c r="G705" s="14">
        <f ca="1">(TRUNC(PRODUCT($F$12:$F704),16))</f>
        <v>1.37792600097429</v>
      </c>
      <c r="H705" s="14">
        <f t="shared" ca="1" si="245"/>
        <v>1.26282801544274</v>
      </c>
      <c r="I705" s="14">
        <f t="shared" ca="1" si="246"/>
        <v>1.09114304</v>
      </c>
      <c r="J705" s="13">
        <f t="shared" si="241"/>
        <v>2.5000000000000001E-2</v>
      </c>
      <c r="K705" s="29">
        <f t="shared" si="247"/>
        <v>45824</v>
      </c>
      <c r="L705" s="2">
        <f t="shared" si="248"/>
        <v>0</v>
      </c>
      <c r="M705" s="17">
        <f t="shared" si="249"/>
        <v>0</v>
      </c>
      <c r="N705" s="12">
        <f t="shared" si="250"/>
        <v>1</v>
      </c>
      <c r="O705" s="12">
        <f t="shared" ca="1" si="251"/>
        <v>1.09114304</v>
      </c>
      <c r="P705" s="17">
        <f t="shared" si="252"/>
        <v>0</v>
      </c>
      <c r="Q705" s="14">
        <f t="shared" ca="1" si="256"/>
        <v>91.143039999999999</v>
      </c>
      <c r="R705" s="20">
        <f t="shared" si="238"/>
        <v>0</v>
      </c>
      <c r="S705" s="14">
        <f t="shared" si="253"/>
        <v>0</v>
      </c>
      <c r="T705" s="4">
        <f t="shared" si="254"/>
        <v>0</v>
      </c>
      <c r="U705" s="29">
        <f t="shared" si="255"/>
        <v>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15">
        <f t="shared" si="239"/>
        <v>45744</v>
      </c>
      <c r="B706" s="116">
        <f t="shared" ca="1" si="242"/>
        <v>1091.71623</v>
      </c>
      <c r="C706" s="14">
        <f t="shared" si="243"/>
        <v>1000</v>
      </c>
      <c r="D706" s="95">
        <f t="shared" si="240"/>
        <v>45740</v>
      </c>
      <c r="E706" s="93">
        <f ca="1">IF(D706&lt;$B$1,VLOOKUP(D706,[1]DI!$A$4:$B$15000,2,FALSE),0)</f>
        <v>0.14149999999999999</v>
      </c>
      <c r="F706" s="14">
        <f t="shared" ca="1" si="244"/>
        <v>1.00052531</v>
      </c>
      <c r="G706" s="14">
        <f ca="1">(TRUNC(PRODUCT($F$12:$F705),16))</f>
        <v>1.37864983928186</v>
      </c>
      <c r="H706" s="14">
        <f t="shared" ca="1" si="245"/>
        <v>1.26282801544274</v>
      </c>
      <c r="I706" s="14">
        <f t="shared" ca="1" si="246"/>
        <v>1.0917162300000001</v>
      </c>
      <c r="J706" s="13">
        <f t="shared" si="241"/>
        <v>2.5000000000000001E-2</v>
      </c>
      <c r="K706" s="29">
        <f t="shared" si="247"/>
        <v>45824</v>
      </c>
      <c r="L706" s="2">
        <f t="shared" si="248"/>
        <v>0</v>
      </c>
      <c r="M706" s="17">
        <f t="shared" si="249"/>
        <v>0</v>
      </c>
      <c r="N706" s="12">
        <f t="shared" si="250"/>
        <v>1</v>
      </c>
      <c r="O706" s="12">
        <f t="shared" ca="1" si="251"/>
        <v>1.0917162300000001</v>
      </c>
      <c r="P706" s="17">
        <f t="shared" si="252"/>
        <v>0</v>
      </c>
      <c r="Q706" s="14">
        <f t="shared" ca="1" si="256"/>
        <v>91.716229999999996</v>
      </c>
      <c r="R706" s="20">
        <f t="shared" si="238"/>
        <v>0</v>
      </c>
      <c r="S706" s="14">
        <f t="shared" si="253"/>
        <v>0</v>
      </c>
      <c r="T706" s="4">
        <f t="shared" si="254"/>
        <v>0</v>
      </c>
      <c r="U706" s="29">
        <f t="shared" si="255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15">
        <f t="shared" si="239"/>
        <v>45747</v>
      </c>
      <c r="B707" s="116">
        <f t="shared" ca="1" si="242"/>
        <v>1092.2897199900001</v>
      </c>
      <c r="C707" s="14">
        <f t="shared" si="243"/>
        <v>1000</v>
      </c>
      <c r="D707" s="95">
        <f t="shared" si="240"/>
        <v>45741</v>
      </c>
      <c r="E707" s="93">
        <f ca="1">IF(D707&lt;$B$1,VLOOKUP(D707,[1]DI!$A$4:$B$15000,2,FALSE),0)</f>
        <v>0.14149999999999999</v>
      </c>
      <c r="F707" s="14">
        <f t="shared" ca="1" si="244"/>
        <v>1.00052531</v>
      </c>
      <c r="G707" s="14">
        <f ca="1">(TRUNC(PRODUCT($F$12:$F706),16))</f>
        <v>1.37937405782894</v>
      </c>
      <c r="H707" s="14">
        <f t="shared" ca="1" si="245"/>
        <v>1.26282801544274</v>
      </c>
      <c r="I707" s="14">
        <f t="shared" ca="1" si="246"/>
        <v>1.0922897199999999</v>
      </c>
      <c r="J707" s="13">
        <f t="shared" si="241"/>
        <v>2.5000000000000001E-2</v>
      </c>
      <c r="K707" s="29">
        <f t="shared" si="247"/>
        <v>45824</v>
      </c>
      <c r="L707" s="2">
        <f t="shared" si="248"/>
        <v>0</v>
      </c>
      <c r="M707" s="17">
        <f t="shared" si="249"/>
        <v>0</v>
      </c>
      <c r="N707" s="12">
        <f t="shared" si="250"/>
        <v>1</v>
      </c>
      <c r="O707" s="12">
        <f t="shared" ca="1" si="251"/>
        <v>1.0922897199999999</v>
      </c>
      <c r="P707" s="17">
        <f t="shared" si="252"/>
        <v>0</v>
      </c>
      <c r="Q707" s="14">
        <f t="shared" ca="1" si="256"/>
        <v>92.289719989999995</v>
      </c>
      <c r="R707" s="20">
        <f t="shared" si="238"/>
        <v>0</v>
      </c>
      <c r="S707" s="14">
        <f t="shared" si="253"/>
        <v>0</v>
      </c>
      <c r="T707" s="4">
        <f t="shared" si="254"/>
        <v>0</v>
      </c>
      <c r="U707" s="29">
        <f t="shared" si="255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15">
        <f t="shared" si="239"/>
        <v>45748</v>
      </c>
      <c r="B708" s="116">
        <f t="shared" ca="1" si="242"/>
        <v>1092.86350999</v>
      </c>
      <c r="C708" s="14">
        <f t="shared" si="243"/>
        <v>1000</v>
      </c>
      <c r="D708" s="95">
        <f t="shared" si="240"/>
        <v>45742</v>
      </c>
      <c r="E708" s="93">
        <f ca="1">IF(D708&lt;$B$1,VLOOKUP(D708,[1]DI!$A$4:$B$15000,2,FALSE),0)</f>
        <v>0.14149999999999999</v>
      </c>
      <c r="F708" s="14">
        <f t="shared" ca="1" si="244"/>
        <v>1.00052531</v>
      </c>
      <c r="G708" s="14">
        <f ca="1">(TRUNC(PRODUCT($F$12:$F707),16))</f>
        <v>1.38009865681525</v>
      </c>
      <c r="H708" s="14">
        <f t="shared" ca="1" si="245"/>
        <v>1.26282801544274</v>
      </c>
      <c r="I708" s="14">
        <f t="shared" ca="1" si="246"/>
        <v>1.0928635099999999</v>
      </c>
      <c r="J708" s="13">
        <f t="shared" si="241"/>
        <v>2.5000000000000001E-2</v>
      </c>
      <c r="K708" s="29">
        <f t="shared" si="247"/>
        <v>45824</v>
      </c>
      <c r="L708" s="2">
        <f t="shared" si="248"/>
        <v>0</v>
      </c>
      <c r="M708" s="17">
        <f t="shared" si="249"/>
        <v>0</v>
      </c>
      <c r="N708" s="12">
        <f t="shared" si="250"/>
        <v>1</v>
      </c>
      <c r="O708" s="12">
        <f t="shared" ca="1" si="251"/>
        <v>1.0928635099999999</v>
      </c>
      <c r="P708" s="17">
        <f t="shared" si="252"/>
        <v>0</v>
      </c>
      <c r="Q708" s="14">
        <f t="shared" ca="1" si="256"/>
        <v>92.863509989999997</v>
      </c>
      <c r="R708" s="20">
        <f t="shared" si="238"/>
        <v>0</v>
      </c>
      <c r="S708" s="14">
        <f t="shared" si="253"/>
        <v>0</v>
      </c>
      <c r="T708" s="4">
        <f t="shared" si="254"/>
        <v>0</v>
      </c>
      <c r="U708" s="29">
        <f t="shared" si="255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15">
        <f t="shared" si="239"/>
        <v>45749</v>
      </c>
      <c r="B709" s="116">
        <f t="shared" ca="1" si="242"/>
        <v>1093.4375999900001</v>
      </c>
      <c r="C709" s="14">
        <f t="shared" si="243"/>
        <v>1000</v>
      </c>
      <c r="D709" s="95">
        <f t="shared" si="240"/>
        <v>45743</v>
      </c>
      <c r="E709" s="93">
        <f ca="1">IF(D709&lt;$B$1,VLOOKUP(D709,[1]DI!$A$4:$B$15000,2,FALSE),0)</f>
        <v>0.14149999999999999</v>
      </c>
      <c r="F709" s="14">
        <f t="shared" ca="1" si="244"/>
        <v>1.00052531</v>
      </c>
      <c r="G709" s="14">
        <f ca="1">(TRUNC(PRODUCT($F$12:$F708),16))</f>
        <v>1.3808236364406601</v>
      </c>
      <c r="H709" s="14">
        <f t="shared" ca="1" si="245"/>
        <v>1.26282801544274</v>
      </c>
      <c r="I709" s="14">
        <f t="shared" ca="1" si="246"/>
        <v>1.0934375999999999</v>
      </c>
      <c r="J709" s="13">
        <f t="shared" si="241"/>
        <v>2.5000000000000001E-2</v>
      </c>
      <c r="K709" s="29">
        <f t="shared" si="247"/>
        <v>45824</v>
      </c>
      <c r="L709" s="2">
        <f t="shared" si="248"/>
        <v>0</v>
      </c>
      <c r="M709" s="17">
        <f t="shared" si="249"/>
        <v>0</v>
      </c>
      <c r="N709" s="12">
        <f t="shared" si="250"/>
        <v>1</v>
      </c>
      <c r="O709" s="12">
        <f t="shared" ca="1" si="251"/>
        <v>1.0934375999999999</v>
      </c>
      <c r="P709" s="17">
        <f t="shared" si="252"/>
        <v>0</v>
      </c>
      <c r="Q709" s="14">
        <f t="shared" ca="1" si="256"/>
        <v>93.437599989999995</v>
      </c>
      <c r="R709" s="20">
        <f t="shared" si="238"/>
        <v>0</v>
      </c>
      <c r="S709" s="14">
        <f t="shared" si="253"/>
        <v>0</v>
      </c>
      <c r="T709" s="4">
        <f t="shared" si="254"/>
        <v>0</v>
      </c>
      <c r="U709" s="29">
        <f t="shared" si="255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15">
        <f t="shared" si="239"/>
        <v>45750</v>
      </c>
      <c r="B710" s="116">
        <f t="shared" ca="1" si="242"/>
        <v>1094.0119999999999</v>
      </c>
      <c r="C710" s="14">
        <f t="shared" si="243"/>
        <v>1000</v>
      </c>
      <c r="D710" s="95">
        <f t="shared" si="240"/>
        <v>45744</v>
      </c>
      <c r="E710" s="93">
        <f ca="1">IF(D710&lt;$B$1,VLOOKUP(D710,[1]DI!$A$4:$B$15000,2,FALSE),0)</f>
        <v>0.14149999999999999</v>
      </c>
      <c r="F710" s="14">
        <f t="shared" ca="1" si="244"/>
        <v>1.00052531</v>
      </c>
      <c r="G710" s="14">
        <f ca="1">(TRUNC(PRODUCT($F$12:$F709),16))</f>
        <v>1.38154899690512</v>
      </c>
      <c r="H710" s="14">
        <f t="shared" ca="1" si="245"/>
        <v>1.26282801544274</v>
      </c>
      <c r="I710" s="14">
        <f t="shared" ca="1" si="246"/>
        <v>1.094012</v>
      </c>
      <c r="J710" s="13">
        <f t="shared" si="241"/>
        <v>2.5000000000000001E-2</v>
      </c>
      <c r="K710" s="29">
        <f t="shared" si="247"/>
        <v>45824</v>
      </c>
      <c r="L710" s="2">
        <f t="shared" si="248"/>
        <v>0</v>
      </c>
      <c r="M710" s="17">
        <f t="shared" si="249"/>
        <v>0</v>
      </c>
      <c r="N710" s="12">
        <f t="shared" si="250"/>
        <v>1</v>
      </c>
      <c r="O710" s="12">
        <f t="shared" ca="1" si="251"/>
        <v>1.094012</v>
      </c>
      <c r="P710" s="17">
        <f t="shared" si="252"/>
        <v>0</v>
      </c>
      <c r="Q710" s="14">
        <f t="shared" ca="1" si="256"/>
        <v>94.012</v>
      </c>
      <c r="R710" s="20">
        <f t="shared" si="238"/>
        <v>0</v>
      </c>
      <c r="S710" s="14">
        <f t="shared" si="253"/>
        <v>0</v>
      </c>
      <c r="T710" s="4">
        <f t="shared" si="254"/>
        <v>0</v>
      </c>
      <c r="U710" s="29">
        <f t="shared" si="255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15">
        <f t="shared" si="239"/>
        <v>45751</v>
      </c>
      <c r="B711" s="116">
        <f t="shared" ca="1" si="242"/>
        <v>1094.5866900000001</v>
      </c>
      <c r="C711" s="14">
        <f t="shared" si="243"/>
        <v>1000</v>
      </c>
      <c r="D711" s="95">
        <f t="shared" si="240"/>
        <v>45747</v>
      </c>
      <c r="E711" s="93">
        <f ca="1">IF(D711&lt;$B$1,VLOOKUP(D711,[1]DI!$A$4:$B$15000,2,FALSE),0)</f>
        <v>0.14149999999999999</v>
      </c>
      <c r="F711" s="14">
        <f t="shared" ca="1" si="244"/>
        <v>1.00052531</v>
      </c>
      <c r="G711" s="14">
        <f ca="1">(TRUNC(PRODUCT($F$12:$F710),16))</f>
        <v>1.38227473840869</v>
      </c>
      <c r="H711" s="14">
        <f t="shared" ca="1" si="245"/>
        <v>1.26282801544274</v>
      </c>
      <c r="I711" s="14">
        <f t="shared" ca="1" si="246"/>
        <v>1.0945866900000001</v>
      </c>
      <c r="J711" s="13">
        <f t="shared" si="241"/>
        <v>2.5000000000000001E-2</v>
      </c>
      <c r="K711" s="29">
        <f t="shared" si="247"/>
        <v>45824</v>
      </c>
      <c r="L711" s="2">
        <f t="shared" si="248"/>
        <v>0</v>
      </c>
      <c r="M711" s="17">
        <f t="shared" si="249"/>
        <v>0</v>
      </c>
      <c r="N711" s="12">
        <f t="shared" si="250"/>
        <v>1</v>
      </c>
      <c r="O711" s="12">
        <f t="shared" ca="1" si="251"/>
        <v>1.0945866900000001</v>
      </c>
      <c r="P711" s="17">
        <f t="shared" si="252"/>
        <v>0</v>
      </c>
      <c r="Q711" s="14">
        <f t="shared" ca="1" si="256"/>
        <v>94.586690000000004</v>
      </c>
      <c r="R711" s="20">
        <f t="shared" si="238"/>
        <v>0</v>
      </c>
      <c r="S711" s="14">
        <f t="shared" si="253"/>
        <v>0</v>
      </c>
      <c r="T711" s="4">
        <f t="shared" si="254"/>
        <v>0</v>
      </c>
      <c r="U711" s="29">
        <f t="shared" si="255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15">
        <f t="shared" si="239"/>
        <v>45754</v>
      </c>
      <c r="B712" s="116">
        <f t="shared" ca="1" si="242"/>
        <v>1095.1616899999999</v>
      </c>
      <c r="C712" s="14">
        <f t="shared" si="243"/>
        <v>1000</v>
      </c>
      <c r="D712" s="95">
        <f t="shared" si="240"/>
        <v>45748</v>
      </c>
      <c r="E712" s="93">
        <f ca="1">IF(D712&lt;$B$1,VLOOKUP(D712,[1]DI!$A$4:$B$15000,2,FALSE),0)</f>
        <v>0.14149999999999999</v>
      </c>
      <c r="F712" s="14">
        <f t="shared" ca="1" si="244"/>
        <v>1.00052531</v>
      </c>
      <c r="G712" s="14">
        <f ca="1">(TRUNC(PRODUCT($F$12:$F711),16))</f>
        <v>1.3830008611515201</v>
      </c>
      <c r="H712" s="14">
        <f t="shared" ca="1" si="245"/>
        <v>1.26282801544274</v>
      </c>
      <c r="I712" s="14">
        <f t="shared" ca="1" si="246"/>
        <v>1.0951616900000001</v>
      </c>
      <c r="J712" s="13">
        <f t="shared" si="241"/>
        <v>2.5000000000000001E-2</v>
      </c>
      <c r="K712" s="29">
        <f t="shared" si="247"/>
        <v>45824</v>
      </c>
      <c r="L712" s="2">
        <f t="shared" si="248"/>
        <v>0</v>
      </c>
      <c r="M712" s="17">
        <f t="shared" si="249"/>
        <v>0</v>
      </c>
      <c r="N712" s="12">
        <f t="shared" si="250"/>
        <v>1</v>
      </c>
      <c r="O712" s="12">
        <f t="shared" ca="1" si="251"/>
        <v>1.0951616900000001</v>
      </c>
      <c r="P712" s="17">
        <f t="shared" si="252"/>
        <v>0</v>
      </c>
      <c r="Q712" s="14">
        <f t="shared" ca="1" si="256"/>
        <v>95.161689999999993</v>
      </c>
      <c r="R712" s="20">
        <f t="shared" si="238"/>
        <v>0</v>
      </c>
      <c r="S712" s="14">
        <f t="shared" si="253"/>
        <v>0</v>
      </c>
      <c r="T712" s="4">
        <f t="shared" si="254"/>
        <v>0</v>
      </c>
      <c r="U712" s="29">
        <f t="shared" si="255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15">
        <f t="shared" si="239"/>
        <v>45755</v>
      </c>
      <c r="B713" s="116">
        <f t="shared" ca="1" si="242"/>
        <v>1095.7369900000001</v>
      </c>
      <c r="C713" s="14">
        <f t="shared" si="243"/>
        <v>1000</v>
      </c>
      <c r="D713" s="95">
        <f t="shared" si="240"/>
        <v>45749</v>
      </c>
      <c r="E713" s="93">
        <f ca="1">IF(D713&lt;$B$1,VLOOKUP(D713,[1]DI!$A$4:$B$15000,2,FALSE),0)</f>
        <v>0.14149999999999999</v>
      </c>
      <c r="F713" s="14">
        <f t="shared" ca="1" si="244"/>
        <v>1.00052531</v>
      </c>
      <c r="G713" s="14">
        <f ca="1">(TRUNC(PRODUCT($F$12:$F712),16))</f>
        <v>1.38372736533389</v>
      </c>
      <c r="H713" s="14">
        <f t="shared" ca="1" si="245"/>
        <v>1.26282801544274</v>
      </c>
      <c r="I713" s="14">
        <f t="shared" ca="1" si="246"/>
        <v>1.09573699</v>
      </c>
      <c r="J713" s="13">
        <f t="shared" si="241"/>
        <v>2.5000000000000001E-2</v>
      </c>
      <c r="K713" s="29">
        <f t="shared" si="247"/>
        <v>45824</v>
      </c>
      <c r="L713" s="2">
        <f t="shared" si="248"/>
        <v>0</v>
      </c>
      <c r="M713" s="17">
        <f t="shared" si="249"/>
        <v>0</v>
      </c>
      <c r="N713" s="12">
        <f t="shared" si="250"/>
        <v>1</v>
      </c>
      <c r="O713" s="12">
        <f t="shared" ca="1" si="251"/>
        <v>1.09573699</v>
      </c>
      <c r="P713" s="17">
        <f t="shared" si="252"/>
        <v>0</v>
      </c>
      <c r="Q713" s="14">
        <f t="shared" ca="1" si="256"/>
        <v>95.736990000000006</v>
      </c>
      <c r="R713" s="20">
        <f t="shared" si="238"/>
        <v>0</v>
      </c>
      <c r="S713" s="14">
        <f t="shared" si="253"/>
        <v>0</v>
      </c>
      <c r="T713" s="4">
        <f t="shared" si="254"/>
        <v>0</v>
      </c>
      <c r="U713" s="29">
        <f t="shared" si="255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15">
        <f t="shared" si="239"/>
        <v>45756</v>
      </c>
      <c r="B714" s="116">
        <f t="shared" ca="1" si="242"/>
        <v>1096.3125899900001</v>
      </c>
      <c r="C714" s="14">
        <f t="shared" si="243"/>
        <v>1000</v>
      </c>
      <c r="D714" s="95">
        <f t="shared" si="240"/>
        <v>45750</v>
      </c>
      <c r="E714" s="93">
        <f ca="1">IF(D714&lt;$B$1,VLOOKUP(D714,[1]DI!$A$4:$B$15000,2,FALSE),0)</f>
        <v>0.14149999999999999</v>
      </c>
      <c r="F714" s="14">
        <f t="shared" ca="1" si="244"/>
        <v>1.00052531</v>
      </c>
      <c r="G714" s="14">
        <f ca="1">(TRUNC(PRODUCT($F$12:$F713),16))</f>
        <v>1.3844542511561799</v>
      </c>
      <c r="H714" s="14">
        <f t="shared" ca="1" si="245"/>
        <v>1.26282801544274</v>
      </c>
      <c r="I714" s="14">
        <f t="shared" ca="1" si="246"/>
        <v>1.0963125899999999</v>
      </c>
      <c r="J714" s="13">
        <f t="shared" si="241"/>
        <v>2.5000000000000001E-2</v>
      </c>
      <c r="K714" s="29">
        <f t="shared" si="247"/>
        <v>45824</v>
      </c>
      <c r="L714" s="2">
        <f t="shared" si="248"/>
        <v>0</v>
      </c>
      <c r="M714" s="17">
        <f t="shared" si="249"/>
        <v>0</v>
      </c>
      <c r="N714" s="12">
        <f t="shared" si="250"/>
        <v>1</v>
      </c>
      <c r="O714" s="12">
        <f t="shared" ca="1" si="251"/>
        <v>1.0963125899999999</v>
      </c>
      <c r="P714" s="17">
        <f t="shared" si="252"/>
        <v>0</v>
      </c>
      <c r="Q714" s="14">
        <f t="shared" ca="1" si="256"/>
        <v>96.312589990000006</v>
      </c>
      <c r="R714" s="20">
        <f t="shared" si="238"/>
        <v>0</v>
      </c>
      <c r="S714" s="14">
        <f t="shared" si="253"/>
        <v>0</v>
      </c>
      <c r="T714" s="4">
        <f t="shared" si="254"/>
        <v>0</v>
      </c>
      <c r="U714" s="29">
        <f t="shared" si="255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39"/>
        <v>45757</v>
      </c>
      <c r="B715" s="116">
        <f t="shared" ca="1" si="242"/>
        <v>1096.88849</v>
      </c>
      <c r="C715" s="14">
        <f t="shared" si="243"/>
        <v>1000</v>
      </c>
      <c r="D715" s="95">
        <f t="shared" si="240"/>
        <v>45751</v>
      </c>
      <c r="E715" s="93">
        <f ca="1">IF(D715&lt;$B$1,VLOOKUP(D715,[1]DI!$A$4:$B$15000,2,FALSE),0)</f>
        <v>0.14149999999999999</v>
      </c>
      <c r="F715" s="14">
        <f t="shared" ca="1" si="244"/>
        <v>1.00052531</v>
      </c>
      <c r="G715" s="14">
        <f ca="1">(TRUNC(PRODUCT($F$12:$F714),16))</f>
        <v>1.3851815188188501</v>
      </c>
      <c r="H715" s="14">
        <f t="shared" ca="1" si="245"/>
        <v>1.26282801544274</v>
      </c>
      <c r="I715" s="14">
        <f t="shared" ca="1" si="246"/>
        <v>1.09688849</v>
      </c>
      <c r="J715" s="13">
        <f t="shared" si="241"/>
        <v>2.5000000000000001E-2</v>
      </c>
      <c r="K715" s="29">
        <f t="shared" si="247"/>
        <v>45824</v>
      </c>
      <c r="L715" s="2">
        <f t="shared" si="248"/>
        <v>0</v>
      </c>
      <c r="M715" s="17">
        <f t="shared" si="249"/>
        <v>0</v>
      </c>
      <c r="N715" s="12">
        <f t="shared" si="250"/>
        <v>1</v>
      </c>
      <c r="O715" s="12">
        <f t="shared" ca="1" si="251"/>
        <v>1.09688849</v>
      </c>
      <c r="P715" s="17">
        <f t="shared" si="252"/>
        <v>0</v>
      </c>
      <c r="Q715" s="14">
        <f t="shared" ca="1" si="256"/>
        <v>96.888490000000004</v>
      </c>
      <c r="R715" s="20">
        <f t="shared" si="238"/>
        <v>0</v>
      </c>
      <c r="S715" s="14">
        <f t="shared" si="253"/>
        <v>0</v>
      </c>
      <c r="T715" s="4">
        <f t="shared" si="254"/>
        <v>0</v>
      </c>
      <c r="U715" s="29">
        <f t="shared" si="255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15">
        <f t="shared" si="239"/>
        <v>45758</v>
      </c>
      <c r="B716" s="116">
        <f t="shared" ca="1" si="242"/>
        <v>1097.4647</v>
      </c>
      <c r="C716" s="14">
        <f t="shared" si="243"/>
        <v>1000</v>
      </c>
      <c r="D716" s="95">
        <f t="shared" si="240"/>
        <v>45754</v>
      </c>
      <c r="E716" s="93">
        <f ca="1">IF(D716&lt;$B$1,VLOOKUP(D716,[1]DI!$A$4:$B$15000,2,FALSE),0)</f>
        <v>0.14149999999999999</v>
      </c>
      <c r="F716" s="14">
        <f t="shared" ca="1" si="244"/>
        <v>1.00052531</v>
      </c>
      <c r="G716" s="14">
        <f ca="1">(TRUNC(PRODUCT($F$12:$F715),16))</f>
        <v>1.3859091685225</v>
      </c>
      <c r="H716" s="14">
        <f t="shared" ca="1" si="245"/>
        <v>1.26282801544274</v>
      </c>
      <c r="I716" s="14">
        <f t="shared" ca="1" si="246"/>
        <v>1.0974647</v>
      </c>
      <c r="J716" s="13">
        <f t="shared" si="241"/>
        <v>2.5000000000000001E-2</v>
      </c>
      <c r="K716" s="29">
        <f t="shared" si="247"/>
        <v>45824</v>
      </c>
      <c r="L716" s="2">
        <f t="shared" si="248"/>
        <v>0</v>
      </c>
      <c r="M716" s="17">
        <f t="shared" si="249"/>
        <v>0</v>
      </c>
      <c r="N716" s="12">
        <f t="shared" si="250"/>
        <v>1</v>
      </c>
      <c r="O716" s="12">
        <f t="shared" ca="1" si="251"/>
        <v>1.0974647</v>
      </c>
      <c r="P716" s="17">
        <f t="shared" si="252"/>
        <v>0</v>
      </c>
      <c r="Q716" s="14">
        <f t="shared" ca="1" si="256"/>
        <v>97.464699999999993</v>
      </c>
      <c r="R716" s="20">
        <f t="shared" ref="R716:R760" si="257">IF($P716&gt;0,VLOOKUP($P716,$X$12:$AD$150,7),0)</f>
        <v>0</v>
      </c>
      <c r="S716" s="14">
        <f t="shared" si="253"/>
        <v>0</v>
      </c>
      <c r="T716" s="4">
        <f t="shared" si="254"/>
        <v>0</v>
      </c>
      <c r="U716" s="29">
        <f t="shared" si="255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15">
        <f t="shared" ref="A717:A760" si="258">WORKDAY($A716,1,$X$166:$X$544)</f>
        <v>45761</v>
      </c>
      <c r="B717" s="116">
        <f t="shared" ca="1" si="242"/>
        <v>1098.0412100000001</v>
      </c>
      <c r="C717" s="14">
        <f t="shared" si="243"/>
        <v>1000</v>
      </c>
      <c r="D717" s="95">
        <f t="shared" ref="D717:D760" si="259">WORKDAY($A717,-4,$X$160:$X$544)</f>
        <v>45755</v>
      </c>
      <c r="E717" s="93">
        <f ca="1">IF(D717&lt;$B$1,VLOOKUP(D717,[1]DI!$A$4:$B$15000,2,FALSE),0)</f>
        <v>0.14149999999999999</v>
      </c>
      <c r="F717" s="14">
        <f t="shared" ca="1" si="244"/>
        <v>1.00052531</v>
      </c>
      <c r="G717" s="14">
        <f ca="1">(TRUNC(PRODUCT($F$12:$F716),16))</f>
        <v>1.38663720046782</v>
      </c>
      <c r="H717" s="14">
        <f t="shared" ca="1" si="245"/>
        <v>1.26282801544274</v>
      </c>
      <c r="I717" s="14">
        <f t="shared" ca="1" si="246"/>
        <v>1.0980412100000001</v>
      </c>
      <c r="J717" s="13">
        <f t="shared" ref="J717:J760" si="260">J716</f>
        <v>2.5000000000000001E-2</v>
      </c>
      <c r="K717" s="29">
        <f t="shared" si="247"/>
        <v>45824</v>
      </c>
      <c r="L717" s="2">
        <f t="shared" si="248"/>
        <v>0</v>
      </c>
      <c r="M717" s="17">
        <f t="shared" si="249"/>
        <v>0</v>
      </c>
      <c r="N717" s="12">
        <f t="shared" si="250"/>
        <v>1</v>
      </c>
      <c r="O717" s="12">
        <f t="shared" ca="1" si="251"/>
        <v>1.0980412100000001</v>
      </c>
      <c r="P717" s="17">
        <f t="shared" si="252"/>
        <v>0</v>
      </c>
      <c r="Q717" s="14">
        <f t="shared" ca="1" si="256"/>
        <v>98.041210000000007</v>
      </c>
      <c r="R717" s="20">
        <f t="shared" si="257"/>
        <v>0</v>
      </c>
      <c r="S717" s="14">
        <f t="shared" si="253"/>
        <v>0</v>
      </c>
      <c r="T717" s="4">
        <f t="shared" si="254"/>
        <v>0</v>
      </c>
      <c r="U717" s="29">
        <f t="shared" si="255"/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15">
        <f t="shared" si="258"/>
        <v>45762</v>
      </c>
      <c r="B718" s="116">
        <f t="shared" ca="1" si="242"/>
        <v>1098.6180199999999</v>
      </c>
      <c r="C718" s="14">
        <f t="shared" si="243"/>
        <v>1000</v>
      </c>
      <c r="D718" s="95">
        <f t="shared" si="259"/>
        <v>45756</v>
      </c>
      <c r="E718" s="93">
        <f ca="1">IF(D718&lt;$B$1,VLOOKUP(D718,[1]DI!$A$4:$B$15000,2,FALSE),0)</f>
        <v>0.14149999999999999</v>
      </c>
      <c r="F718" s="14">
        <f t="shared" ca="1" si="244"/>
        <v>1.00052531</v>
      </c>
      <c r="G718" s="14">
        <f ca="1">(TRUNC(PRODUCT($F$12:$F717),16))</f>
        <v>1.3873656148555999</v>
      </c>
      <c r="H718" s="14">
        <f t="shared" ca="1" si="245"/>
        <v>1.26282801544274</v>
      </c>
      <c r="I718" s="14">
        <f t="shared" ca="1" si="246"/>
        <v>1.09861802</v>
      </c>
      <c r="J718" s="13">
        <f t="shared" si="260"/>
        <v>2.5000000000000001E-2</v>
      </c>
      <c r="K718" s="29">
        <f t="shared" si="247"/>
        <v>45824</v>
      </c>
      <c r="L718" s="2">
        <f t="shared" si="248"/>
        <v>0</v>
      </c>
      <c r="M718" s="17">
        <f t="shared" si="249"/>
        <v>0</v>
      </c>
      <c r="N718" s="12">
        <f t="shared" si="250"/>
        <v>1</v>
      </c>
      <c r="O718" s="12">
        <f t="shared" ca="1" si="251"/>
        <v>1.09861802</v>
      </c>
      <c r="P718" s="17">
        <f t="shared" si="252"/>
        <v>0</v>
      </c>
      <c r="Q718" s="14">
        <f t="shared" ca="1" si="256"/>
        <v>98.618020000000001</v>
      </c>
      <c r="R718" s="20">
        <f t="shared" si="257"/>
        <v>0</v>
      </c>
      <c r="S718" s="14">
        <f t="shared" si="253"/>
        <v>0</v>
      </c>
      <c r="T718" s="4">
        <f t="shared" si="254"/>
        <v>0</v>
      </c>
      <c r="U718" s="29">
        <f t="shared" si="255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15">
        <f t="shared" si="258"/>
        <v>45763</v>
      </c>
      <c r="B719" s="116">
        <f t="shared" ref="B719:B760" ca="1" si="261">IF(D719&lt;=TODAY(),C719+Q719,IF(AND(D719&gt;TODAY(),A719&lt;=$B$1),IF(VLOOKUP(TODAY(),$A$10:$E$5000,4,FALSE)=0,"n.d",C719+Q719),"n.d"))</f>
        <v>1099.19514</v>
      </c>
      <c r="C719" s="14">
        <f t="shared" ref="C719:C760" si="262">(C718-S718)</f>
        <v>1000</v>
      </c>
      <c r="D719" s="95">
        <f t="shared" si="259"/>
        <v>45757</v>
      </c>
      <c r="E719" s="93">
        <f ca="1">IF(D719&lt;$B$1,VLOOKUP(D719,[1]DI!$A$4:$B$15000,2,FALSE),0)</f>
        <v>0.14149999999999999</v>
      </c>
      <c r="F719" s="14">
        <f t="shared" ref="F719:F760" ca="1" si="263">ROUND(((1+E719)^(1/252)),8)</f>
        <v>1.00052531</v>
      </c>
      <c r="G719" s="14">
        <f ca="1">(TRUNC(PRODUCT($F$12:$F718),16))</f>
        <v>1.38809441188674</v>
      </c>
      <c r="H719" s="14">
        <f t="shared" ref="H719:H760" ca="1" si="264">IF(P718&gt;0,G718,H718)</f>
        <v>1.26282801544274</v>
      </c>
      <c r="I719" s="14">
        <f t="shared" ref="I719:I760" ca="1" si="265">ROUND(G719/H719,8)</f>
        <v>1.09919514</v>
      </c>
      <c r="J719" s="13">
        <f t="shared" si="260"/>
        <v>2.5000000000000001E-2</v>
      </c>
      <c r="K719" s="29">
        <f t="shared" ref="K719:K760" si="266">IF(P718&gt;0,VLOOKUP(P718,X$12:AH$150,2),K718)</f>
        <v>45824</v>
      </c>
      <c r="L719" s="2">
        <f t="shared" ref="L719:L760" si="267">IF(A719&gt;K719,IF(NETWORKDAYS(K719,A719,$X$160:$X$544)-1=0,1,NETWORKDAYS(K719,A719,$X$160:$X$544)-1),0)</f>
        <v>0</v>
      </c>
      <c r="M719" s="17">
        <f t="shared" ref="M719:M760" si="268">IF(AND(L719=1,L718=1),1,IF(L719&gt;0,IF(L719=L718,L719+1,L719),0))</f>
        <v>0</v>
      </c>
      <c r="N719" s="12">
        <f t="shared" ref="N719:N760" si="269">ROUND((J719+1)^(M719/252),9)</f>
        <v>1</v>
      </c>
      <c r="O719" s="12">
        <f t="shared" ref="O719:O760" ca="1" si="270">ROUND(I719*N719,9)</f>
        <v>1.09919514</v>
      </c>
      <c r="P719" s="17">
        <f t="shared" ref="P719:P760" si="271">IF(VLOOKUP(A719,Y$12:AF$150,8)=VLOOKUP(A718,Y$12:AF$150,8),0,VLOOKUP(A719,Y$12:AF$150,8))</f>
        <v>0</v>
      </c>
      <c r="Q719" s="14">
        <f t="shared" ca="1" si="256"/>
        <v>99.195139999999995</v>
      </c>
      <c r="R719" s="20">
        <f t="shared" si="257"/>
        <v>0</v>
      </c>
      <c r="S719" s="14">
        <f t="shared" ref="S719:S760" si="272">IF(R719&gt;0,TRUNC(R719*C719,8),0)</f>
        <v>0</v>
      </c>
      <c r="T719" s="4">
        <f t="shared" ref="T719:T760" si="273">IF(P718&gt;0,VLOOKUP(P718,X$12:AH$150,10),T718)</f>
        <v>0</v>
      </c>
      <c r="U719" s="29">
        <f t="shared" ref="U719:U760" si="274">IF(P718&gt;0,VLOOKUP(P718,X$12:AH$150,11),U718)</f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15">
        <f t="shared" si="258"/>
        <v>45764</v>
      </c>
      <c r="B720" s="116">
        <f t="shared" ca="1" si="261"/>
        <v>1099.7725499999999</v>
      </c>
      <c r="C720" s="14">
        <f t="shared" si="262"/>
        <v>1000</v>
      </c>
      <c r="D720" s="95">
        <f t="shared" si="259"/>
        <v>45758</v>
      </c>
      <c r="E720" s="93">
        <f ca="1">IF(D720&lt;$B$1,VLOOKUP(D720,[1]DI!$A$4:$B$15000,2,FALSE),0)</f>
        <v>0.14149999999999999</v>
      </c>
      <c r="F720" s="14">
        <f t="shared" ca="1" si="263"/>
        <v>1.00052531</v>
      </c>
      <c r="G720" s="14">
        <f ca="1">(TRUNC(PRODUCT($F$12:$F719),16))</f>
        <v>1.38882359176224</v>
      </c>
      <c r="H720" s="14">
        <f t="shared" ca="1" si="264"/>
        <v>1.26282801544274</v>
      </c>
      <c r="I720" s="14">
        <f t="shared" ca="1" si="265"/>
        <v>1.09977255</v>
      </c>
      <c r="J720" s="13">
        <f t="shared" si="260"/>
        <v>2.5000000000000001E-2</v>
      </c>
      <c r="K720" s="29">
        <f t="shared" si="266"/>
        <v>45824</v>
      </c>
      <c r="L720" s="2">
        <f t="shared" si="267"/>
        <v>0</v>
      </c>
      <c r="M720" s="17">
        <f t="shared" si="268"/>
        <v>0</v>
      </c>
      <c r="N720" s="12">
        <f t="shared" si="269"/>
        <v>1</v>
      </c>
      <c r="O720" s="12">
        <f t="shared" ca="1" si="270"/>
        <v>1.09977255</v>
      </c>
      <c r="P720" s="17">
        <f t="shared" si="271"/>
        <v>0</v>
      </c>
      <c r="Q720" s="14">
        <f t="shared" ca="1" si="256"/>
        <v>99.772549999999995</v>
      </c>
      <c r="R720" s="20">
        <f t="shared" si="257"/>
        <v>0</v>
      </c>
      <c r="S720" s="14">
        <f t="shared" si="272"/>
        <v>0</v>
      </c>
      <c r="T720" s="4">
        <f t="shared" si="273"/>
        <v>0</v>
      </c>
      <c r="U720" s="29">
        <f t="shared" si="274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15">
        <f t="shared" si="258"/>
        <v>45769</v>
      </c>
      <c r="B721" s="116">
        <f t="shared" ca="1" si="261"/>
        <v>1100.3502800000001</v>
      </c>
      <c r="C721" s="14">
        <f t="shared" si="262"/>
        <v>1000</v>
      </c>
      <c r="D721" s="95">
        <f t="shared" si="259"/>
        <v>45761</v>
      </c>
      <c r="E721" s="93">
        <f ca="1">IF(D721&lt;$B$1,VLOOKUP(D721,[1]DI!$A$4:$B$15000,2,FALSE),0)</f>
        <v>0.14149999999999999</v>
      </c>
      <c r="F721" s="14">
        <f t="shared" ca="1" si="263"/>
        <v>1.00052531</v>
      </c>
      <c r="G721" s="14">
        <f ca="1">(TRUNC(PRODUCT($F$12:$F720),16))</f>
        <v>1.38955315468323</v>
      </c>
      <c r="H721" s="14">
        <f t="shared" ca="1" si="264"/>
        <v>1.26282801544274</v>
      </c>
      <c r="I721" s="14">
        <f t="shared" ca="1" si="265"/>
        <v>1.10035028</v>
      </c>
      <c r="J721" s="13">
        <f t="shared" si="260"/>
        <v>2.5000000000000001E-2</v>
      </c>
      <c r="K721" s="29">
        <f t="shared" si="266"/>
        <v>45824</v>
      </c>
      <c r="L721" s="2">
        <f t="shared" si="267"/>
        <v>0</v>
      </c>
      <c r="M721" s="17">
        <f t="shared" si="268"/>
        <v>0</v>
      </c>
      <c r="N721" s="12">
        <f t="shared" si="269"/>
        <v>1</v>
      </c>
      <c r="O721" s="12">
        <f t="shared" ca="1" si="270"/>
        <v>1.10035028</v>
      </c>
      <c r="P721" s="17">
        <f t="shared" si="271"/>
        <v>0</v>
      </c>
      <c r="Q721" s="14">
        <f t="shared" ca="1" si="256"/>
        <v>100.35028</v>
      </c>
      <c r="R721" s="20">
        <f t="shared" si="257"/>
        <v>0</v>
      </c>
      <c r="S721" s="14">
        <f t="shared" si="272"/>
        <v>0</v>
      </c>
      <c r="T721" s="4">
        <f t="shared" si="273"/>
        <v>0</v>
      </c>
      <c r="U721" s="29">
        <f t="shared" si="274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15">
        <f t="shared" si="258"/>
        <v>45770</v>
      </c>
      <c r="B722" s="116">
        <f t="shared" ca="1" si="261"/>
        <v>1100.9283</v>
      </c>
      <c r="C722" s="14">
        <f t="shared" si="262"/>
        <v>1000</v>
      </c>
      <c r="D722" s="95">
        <f t="shared" si="259"/>
        <v>45762</v>
      </c>
      <c r="E722" s="93">
        <f ca="1">IF(D722&lt;$B$1,VLOOKUP(D722,[1]DI!$A$4:$B$15000,2,FALSE),0)</f>
        <v>0.14149999999999999</v>
      </c>
      <c r="F722" s="14">
        <f t="shared" ca="1" si="263"/>
        <v>1.00052531</v>
      </c>
      <c r="G722" s="14">
        <f ca="1">(TRUNC(PRODUCT($F$12:$F721),16))</f>
        <v>1.39028310085092</v>
      </c>
      <c r="H722" s="14">
        <f t="shared" ca="1" si="264"/>
        <v>1.26282801544274</v>
      </c>
      <c r="I722" s="14">
        <f t="shared" ca="1" si="265"/>
        <v>1.1009283000000001</v>
      </c>
      <c r="J722" s="13">
        <f t="shared" si="260"/>
        <v>2.5000000000000001E-2</v>
      </c>
      <c r="K722" s="29">
        <f t="shared" si="266"/>
        <v>45824</v>
      </c>
      <c r="L722" s="2">
        <f t="shared" si="267"/>
        <v>0</v>
      </c>
      <c r="M722" s="17">
        <f t="shared" si="268"/>
        <v>0</v>
      </c>
      <c r="N722" s="12">
        <f t="shared" si="269"/>
        <v>1</v>
      </c>
      <c r="O722" s="12">
        <f t="shared" ca="1" si="270"/>
        <v>1.1009283000000001</v>
      </c>
      <c r="P722" s="17">
        <f t="shared" si="271"/>
        <v>0</v>
      </c>
      <c r="Q722" s="14">
        <f t="shared" ca="1" si="256"/>
        <v>100.92829999999999</v>
      </c>
      <c r="R722" s="20">
        <f t="shared" si="257"/>
        <v>0</v>
      </c>
      <c r="S722" s="14">
        <f t="shared" si="272"/>
        <v>0</v>
      </c>
      <c r="T722" s="4">
        <f t="shared" si="273"/>
        <v>0</v>
      </c>
      <c r="U722" s="29">
        <f t="shared" si="274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15">
        <f t="shared" si="258"/>
        <v>45771</v>
      </c>
      <c r="B723" s="116">
        <f t="shared" ca="1" si="261"/>
        <v>1101.5066300000001</v>
      </c>
      <c r="C723" s="14">
        <f t="shared" si="262"/>
        <v>1000</v>
      </c>
      <c r="D723" s="95">
        <f t="shared" si="259"/>
        <v>45763</v>
      </c>
      <c r="E723" s="93">
        <f ca="1">IF(D723&lt;$B$1,VLOOKUP(D723,[1]DI!$A$4:$B$15000,2,FALSE),0)</f>
        <v>0.14149999999999999</v>
      </c>
      <c r="F723" s="14">
        <f t="shared" ca="1" si="263"/>
        <v>1.00052531</v>
      </c>
      <c r="G723" s="14">
        <f ca="1">(TRUNC(PRODUCT($F$12:$F722),16))</f>
        <v>1.39101343046663</v>
      </c>
      <c r="H723" s="14">
        <f t="shared" ca="1" si="264"/>
        <v>1.26282801544274</v>
      </c>
      <c r="I723" s="14">
        <f t="shared" ca="1" si="265"/>
        <v>1.10150663</v>
      </c>
      <c r="J723" s="13">
        <f t="shared" si="260"/>
        <v>2.5000000000000001E-2</v>
      </c>
      <c r="K723" s="29">
        <f t="shared" si="266"/>
        <v>45824</v>
      </c>
      <c r="L723" s="2">
        <f t="shared" si="267"/>
        <v>0</v>
      </c>
      <c r="M723" s="17">
        <f t="shared" si="268"/>
        <v>0</v>
      </c>
      <c r="N723" s="12">
        <f t="shared" si="269"/>
        <v>1</v>
      </c>
      <c r="O723" s="12">
        <f t="shared" ca="1" si="270"/>
        <v>1.10150663</v>
      </c>
      <c r="P723" s="17">
        <f t="shared" si="271"/>
        <v>0</v>
      </c>
      <c r="Q723" s="14">
        <f t="shared" ca="1" si="256"/>
        <v>101.50663</v>
      </c>
      <c r="R723" s="20">
        <f t="shared" si="257"/>
        <v>0</v>
      </c>
      <c r="S723" s="14">
        <f t="shared" si="272"/>
        <v>0</v>
      </c>
      <c r="T723" s="4">
        <f t="shared" si="273"/>
        <v>0</v>
      </c>
      <c r="U723" s="29">
        <f t="shared" si="274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15">
        <f t="shared" si="258"/>
        <v>45772</v>
      </c>
      <c r="B724" s="116">
        <f t="shared" ca="1" si="261"/>
        <v>1102.0852600000001</v>
      </c>
      <c r="C724" s="14">
        <f t="shared" si="262"/>
        <v>1000</v>
      </c>
      <c r="D724" s="95">
        <f t="shared" si="259"/>
        <v>45764</v>
      </c>
      <c r="E724" s="93">
        <f ca="1">IF(D724&lt;$B$1,VLOOKUP(D724,[1]DI!$A$4:$B$15000,2,FALSE),0)</f>
        <v>0.14149999999999999</v>
      </c>
      <c r="F724" s="14">
        <f t="shared" ca="1" si="263"/>
        <v>1.00052531</v>
      </c>
      <c r="G724" s="14">
        <f ca="1">(TRUNC(PRODUCT($F$12:$F723),16))</f>
        <v>1.3917441437317899</v>
      </c>
      <c r="H724" s="14">
        <f t="shared" ca="1" si="264"/>
        <v>1.26282801544274</v>
      </c>
      <c r="I724" s="14">
        <f t="shared" ca="1" si="265"/>
        <v>1.10208526</v>
      </c>
      <c r="J724" s="13">
        <f t="shared" si="260"/>
        <v>2.5000000000000001E-2</v>
      </c>
      <c r="K724" s="29">
        <f t="shared" si="266"/>
        <v>45824</v>
      </c>
      <c r="L724" s="2">
        <f t="shared" si="267"/>
        <v>0</v>
      </c>
      <c r="M724" s="17">
        <f t="shared" si="268"/>
        <v>0</v>
      </c>
      <c r="N724" s="12">
        <f t="shared" si="269"/>
        <v>1</v>
      </c>
      <c r="O724" s="12">
        <f t="shared" ca="1" si="270"/>
        <v>1.10208526</v>
      </c>
      <c r="P724" s="17">
        <f t="shared" si="271"/>
        <v>0</v>
      </c>
      <c r="Q724" s="14">
        <f t="shared" ca="1" si="256"/>
        <v>102.08526000000001</v>
      </c>
      <c r="R724" s="20">
        <f t="shared" si="257"/>
        <v>0</v>
      </c>
      <c r="S724" s="14">
        <f t="shared" si="272"/>
        <v>0</v>
      </c>
      <c r="T724" s="4">
        <f t="shared" si="273"/>
        <v>0</v>
      </c>
      <c r="U724" s="29">
        <f t="shared" si="274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15">
        <f t="shared" si="258"/>
        <v>45775</v>
      </c>
      <c r="B725" s="116">
        <f t="shared" ca="1" si="261"/>
        <v>1102.6641999999999</v>
      </c>
      <c r="C725" s="14">
        <f t="shared" si="262"/>
        <v>1000</v>
      </c>
      <c r="D725" s="95">
        <f t="shared" si="259"/>
        <v>45769</v>
      </c>
      <c r="E725" s="93">
        <f ca="1">IF(D725&lt;$B$1,VLOOKUP(D725,[1]DI!$A$4:$B$15000,2,FALSE),0)</f>
        <v>0.14149999999999999</v>
      </c>
      <c r="F725" s="14">
        <f t="shared" ca="1" si="263"/>
        <v>1.00052531</v>
      </c>
      <c r="G725" s="14">
        <f ca="1">(TRUNC(PRODUCT($F$12:$F724),16))</f>
        <v>1.39247524084793</v>
      </c>
      <c r="H725" s="14">
        <f t="shared" ca="1" si="264"/>
        <v>1.26282801544274</v>
      </c>
      <c r="I725" s="14">
        <f t="shared" ca="1" si="265"/>
        <v>1.1026642</v>
      </c>
      <c r="J725" s="13">
        <f t="shared" si="260"/>
        <v>2.5000000000000001E-2</v>
      </c>
      <c r="K725" s="29">
        <f t="shared" si="266"/>
        <v>45824</v>
      </c>
      <c r="L725" s="2">
        <f t="shared" si="267"/>
        <v>0</v>
      </c>
      <c r="M725" s="17">
        <f t="shared" si="268"/>
        <v>0</v>
      </c>
      <c r="N725" s="12">
        <f t="shared" si="269"/>
        <v>1</v>
      </c>
      <c r="O725" s="12">
        <f t="shared" ca="1" si="270"/>
        <v>1.1026642</v>
      </c>
      <c r="P725" s="17">
        <f t="shared" si="271"/>
        <v>0</v>
      </c>
      <c r="Q725" s="14">
        <f t="shared" ca="1" si="256"/>
        <v>102.66419999999999</v>
      </c>
      <c r="R725" s="20">
        <f t="shared" si="257"/>
        <v>0</v>
      </c>
      <c r="S725" s="14">
        <f t="shared" si="272"/>
        <v>0</v>
      </c>
      <c r="T725" s="4">
        <f t="shared" si="273"/>
        <v>0</v>
      </c>
      <c r="U725" s="29">
        <f t="shared" si="274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15">
        <f t="shared" si="258"/>
        <v>45776</v>
      </c>
      <c r="B726" s="116">
        <f t="shared" ca="1" si="261"/>
        <v>1103.24344</v>
      </c>
      <c r="C726" s="14">
        <f t="shared" si="262"/>
        <v>1000</v>
      </c>
      <c r="D726" s="95">
        <f t="shared" si="259"/>
        <v>45770</v>
      </c>
      <c r="E726" s="93">
        <f ca="1">IF(D726&lt;$B$1,VLOOKUP(D726,[1]DI!$A$4:$B$15000,2,FALSE),0)</f>
        <v>0.14149999999999999</v>
      </c>
      <c r="F726" s="14">
        <f t="shared" ca="1" si="263"/>
        <v>1.00052531</v>
      </c>
      <c r="G726" s="14">
        <f ca="1">(TRUNC(PRODUCT($F$12:$F725),16))</f>
        <v>1.3932067220166999</v>
      </c>
      <c r="H726" s="14">
        <f t="shared" ca="1" si="264"/>
        <v>1.26282801544274</v>
      </c>
      <c r="I726" s="14">
        <f t="shared" ca="1" si="265"/>
        <v>1.10324344</v>
      </c>
      <c r="J726" s="13">
        <f t="shared" si="260"/>
        <v>2.5000000000000001E-2</v>
      </c>
      <c r="K726" s="29">
        <f t="shared" si="266"/>
        <v>45824</v>
      </c>
      <c r="L726" s="2">
        <f t="shared" si="267"/>
        <v>0</v>
      </c>
      <c r="M726" s="17">
        <f t="shared" si="268"/>
        <v>0</v>
      </c>
      <c r="N726" s="12">
        <f t="shared" si="269"/>
        <v>1</v>
      </c>
      <c r="O726" s="12">
        <f t="shared" ca="1" si="270"/>
        <v>1.10324344</v>
      </c>
      <c r="P726" s="17">
        <f t="shared" si="271"/>
        <v>0</v>
      </c>
      <c r="Q726" s="14">
        <f t="shared" ca="1" si="256"/>
        <v>103.24344000000001</v>
      </c>
      <c r="R726" s="20">
        <f t="shared" si="257"/>
        <v>0</v>
      </c>
      <c r="S726" s="14">
        <f t="shared" si="272"/>
        <v>0</v>
      </c>
      <c r="T726" s="4">
        <f t="shared" si="273"/>
        <v>0</v>
      </c>
      <c r="U726" s="29">
        <f t="shared" si="274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15">
        <f t="shared" si="258"/>
        <v>45777</v>
      </c>
      <c r="B727" s="116">
        <f t="shared" ca="1" si="261"/>
        <v>1103.8229799999999</v>
      </c>
      <c r="C727" s="14">
        <f t="shared" si="262"/>
        <v>1000</v>
      </c>
      <c r="D727" s="95">
        <f t="shared" si="259"/>
        <v>45771</v>
      </c>
      <c r="E727" s="93">
        <f ca="1">IF(D727&lt;$B$1,VLOOKUP(D727,[1]DI!$A$4:$B$15000,2,FALSE),0)</f>
        <v>0.14149999999999999</v>
      </c>
      <c r="F727" s="14">
        <f t="shared" ca="1" si="263"/>
        <v>1.00052531</v>
      </c>
      <c r="G727" s="14">
        <f ca="1">(TRUNC(PRODUCT($F$12:$F726),16))</f>
        <v>1.39393858743984</v>
      </c>
      <c r="H727" s="14">
        <f t="shared" ca="1" si="264"/>
        <v>1.26282801544274</v>
      </c>
      <c r="I727" s="14">
        <f t="shared" ca="1" si="265"/>
        <v>1.1038229799999999</v>
      </c>
      <c r="J727" s="13">
        <f t="shared" si="260"/>
        <v>2.5000000000000001E-2</v>
      </c>
      <c r="K727" s="29">
        <f t="shared" si="266"/>
        <v>45824</v>
      </c>
      <c r="L727" s="2">
        <f t="shared" si="267"/>
        <v>0</v>
      </c>
      <c r="M727" s="17">
        <f t="shared" si="268"/>
        <v>0</v>
      </c>
      <c r="N727" s="12">
        <f t="shared" si="269"/>
        <v>1</v>
      </c>
      <c r="O727" s="12">
        <f t="shared" ca="1" si="270"/>
        <v>1.1038229799999999</v>
      </c>
      <c r="P727" s="17">
        <f t="shared" si="271"/>
        <v>0</v>
      </c>
      <c r="Q727" s="14">
        <f t="shared" ca="1" si="256"/>
        <v>103.82298</v>
      </c>
      <c r="R727" s="20">
        <f t="shared" si="257"/>
        <v>0</v>
      </c>
      <c r="S727" s="14">
        <f t="shared" si="272"/>
        <v>0</v>
      </c>
      <c r="T727" s="4">
        <f t="shared" si="273"/>
        <v>0</v>
      </c>
      <c r="U727" s="29">
        <f t="shared" si="274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15">
        <f t="shared" si="258"/>
        <v>45779</v>
      </c>
      <c r="B728" s="116">
        <f t="shared" ca="1" si="261"/>
        <v>1104.40283</v>
      </c>
      <c r="C728" s="14">
        <f t="shared" si="262"/>
        <v>1000</v>
      </c>
      <c r="D728" s="95">
        <f t="shared" si="259"/>
        <v>45772</v>
      </c>
      <c r="E728" s="93">
        <f ca="1">IF(D728&lt;$B$1,VLOOKUP(D728,[1]DI!$A$4:$B$15000,2,FALSE),0)</f>
        <v>0.14149999999999999</v>
      </c>
      <c r="F728" s="14">
        <f t="shared" ca="1" si="263"/>
        <v>1.00052531</v>
      </c>
      <c r="G728" s="14">
        <f ca="1">(TRUNC(PRODUCT($F$12:$F727),16))</f>
        <v>1.39467083731921</v>
      </c>
      <c r="H728" s="14">
        <f t="shared" ca="1" si="264"/>
        <v>1.26282801544274</v>
      </c>
      <c r="I728" s="14">
        <f t="shared" ca="1" si="265"/>
        <v>1.1044028299999999</v>
      </c>
      <c r="J728" s="13">
        <f t="shared" si="260"/>
        <v>2.5000000000000001E-2</v>
      </c>
      <c r="K728" s="29">
        <f t="shared" si="266"/>
        <v>45824</v>
      </c>
      <c r="L728" s="2">
        <f t="shared" si="267"/>
        <v>0</v>
      </c>
      <c r="M728" s="17">
        <f t="shared" si="268"/>
        <v>0</v>
      </c>
      <c r="N728" s="12">
        <f t="shared" si="269"/>
        <v>1</v>
      </c>
      <c r="O728" s="12">
        <f t="shared" ca="1" si="270"/>
        <v>1.1044028299999999</v>
      </c>
      <c r="P728" s="17">
        <f t="shared" si="271"/>
        <v>0</v>
      </c>
      <c r="Q728" s="14">
        <f t="shared" ca="1" si="256"/>
        <v>104.40282999999999</v>
      </c>
      <c r="R728" s="20">
        <f t="shared" si="257"/>
        <v>0</v>
      </c>
      <c r="S728" s="14">
        <f t="shared" si="272"/>
        <v>0</v>
      </c>
      <c r="T728" s="4">
        <f t="shared" si="273"/>
        <v>0</v>
      </c>
      <c r="U728" s="29">
        <f t="shared" si="274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58"/>
        <v>45782</v>
      </c>
      <c r="B729" s="116">
        <f t="shared" ca="1" si="261"/>
        <v>1104.98299</v>
      </c>
      <c r="C729" s="14">
        <f t="shared" si="262"/>
        <v>1000</v>
      </c>
      <c r="D729" s="95">
        <f t="shared" si="259"/>
        <v>45775</v>
      </c>
      <c r="E729" s="93">
        <f ca="1">IF(D729&lt;$B$1,VLOOKUP(D729,[1]DI!$A$4:$B$15000,2,FALSE),0)</f>
        <v>0.14149999999999999</v>
      </c>
      <c r="F729" s="14">
        <f t="shared" ca="1" si="263"/>
        <v>1.00052531</v>
      </c>
      <c r="G729" s="14">
        <f ca="1">(TRUNC(PRODUCT($F$12:$F728),16))</f>
        <v>1.3954034718567601</v>
      </c>
      <c r="H729" s="14">
        <f t="shared" ca="1" si="264"/>
        <v>1.26282801544274</v>
      </c>
      <c r="I729" s="14">
        <f t="shared" ca="1" si="265"/>
        <v>1.1049829900000001</v>
      </c>
      <c r="J729" s="13">
        <f t="shared" si="260"/>
        <v>2.5000000000000001E-2</v>
      </c>
      <c r="K729" s="29">
        <f t="shared" si="266"/>
        <v>45824</v>
      </c>
      <c r="L729" s="2">
        <f t="shared" si="267"/>
        <v>0</v>
      </c>
      <c r="M729" s="17">
        <f t="shared" si="268"/>
        <v>0</v>
      </c>
      <c r="N729" s="12">
        <f t="shared" si="269"/>
        <v>1</v>
      </c>
      <c r="O729" s="12">
        <f t="shared" ca="1" si="270"/>
        <v>1.1049829900000001</v>
      </c>
      <c r="P729" s="17">
        <f t="shared" si="271"/>
        <v>0</v>
      </c>
      <c r="Q729" s="14">
        <f t="shared" ca="1" si="256"/>
        <v>104.98299</v>
      </c>
      <c r="R729" s="20">
        <f t="shared" si="257"/>
        <v>0</v>
      </c>
      <c r="S729" s="14">
        <f t="shared" si="272"/>
        <v>0</v>
      </c>
      <c r="T729" s="4">
        <f t="shared" si="273"/>
        <v>0</v>
      </c>
      <c r="U729" s="29">
        <f t="shared" si="274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15">
        <f t="shared" si="258"/>
        <v>45783</v>
      </c>
      <c r="B730" s="116">
        <f t="shared" ca="1" si="261"/>
        <v>1105.5634500000001</v>
      </c>
      <c r="C730" s="14">
        <f t="shared" si="262"/>
        <v>1000</v>
      </c>
      <c r="D730" s="95">
        <f t="shared" si="259"/>
        <v>45776</v>
      </c>
      <c r="E730" s="93">
        <f ca="1">IF(D730&lt;$B$1,VLOOKUP(D730,[1]DI!$A$4:$B$15000,2,FALSE),0)</f>
        <v>0.14149999999999999</v>
      </c>
      <c r="F730" s="14">
        <f t="shared" ca="1" si="263"/>
        <v>1.00052531</v>
      </c>
      <c r="G730" s="14">
        <f ca="1">(TRUNC(PRODUCT($F$12:$F729),16))</f>
        <v>1.39613649125456</v>
      </c>
      <c r="H730" s="14">
        <f t="shared" ca="1" si="264"/>
        <v>1.26282801544274</v>
      </c>
      <c r="I730" s="14">
        <f t="shared" ca="1" si="265"/>
        <v>1.10556345</v>
      </c>
      <c r="J730" s="13">
        <f t="shared" si="260"/>
        <v>2.5000000000000001E-2</v>
      </c>
      <c r="K730" s="29">
        <f t="shared" si="266"/>
        <v>45824</v>
      </c>
      <c r="L730" s="2">
        <f t="shared" si="267"/>
        <v>0</v>
      </c>
      <c r="M730" s="17">
        <f t="shared" si="268"/>
        <v>0</v>
      </c>
      <c r="N730" s="12">
        <f t="shared" si="269"/>
        <v>1</v>
      </c>
      <c r="O730" s="12">
        <f t="shared" ca="1" si="270"/>
        <v>1.10556345</v>
      </c>
      <c r="P730" s="17">
        <f t="shared" si="271"/>
        <v>0</v>
      </c>
      <c r="Q730" s="14">
        <f t="shared" ca="1" si="256"/>
        <v>105.56345</v>
      </c>
      <c r="R730" s="20">
        <f t="shared" si="257"/>
        <v>0</v>
      </c>
      <c r="S730" s="14">
        <f t="shared" si="272"/>
        <v>0</v>
      </c>
      <c r="T730" s="4">
        <f t="shared" si="273"/>
        <v>0</v>
      </c>
      <c r="U730" s="29">
        <f t="shared" si="274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15">
        <f t="shared" si="258"/>
        <v>45784</v>
      </c>
      <c r="B731" s="116">
        <f t="shared" ca="1" si="261"/>
        <v>1106.1442099999999</v>
      </c>
      <c r="C731" s="14">
        <f t="shared" si="262"/>
        <v>1000</v>
      </c>
      <c r="D731" s="95">
        <f t="shared" si="259"/>
        <v>45777</v>
      </c>
      <c r="E731" s="93">
        <f ca="1">IF(D731&lt;$B$1,VLOOKUP(D731,[1]DI!$A$4:$B$15000,2,FALSE),0)</f>
        <v>0.14149999999999999</v>
      </c>
      <c r="F731" s="14">
        <f t="shared" ca="1" si="263"/>
        <v>1.00052531</v>
      </c>
      <c r="G731" s="14">
        <f ca="1">(TRUNC(PRODUCT($F$12:$F730),16))</f>
        <v>1.39686989571478</v>
      </c>
      <c r="H731" s="14">
        <f t="shared" ca="1" si="264"/>
        <v>1.26282801544274</v>
      </c>
      <c r="I731" s="14">
        <f t="shared" ca="1" si="265"/>
        <v>1.1061442100000001</v>
      </c>
      <c r="J731" s="13">
        <f t="shared" si="260"/>
        <v>2.5000000000000001E-2</v>
      </c>
      <c r="K731" s="29">
        <f t="shared" si="266"/>
        <v>45824</v>
      </c>
      <c r="L731" s="2">
        <f t="shared" si="267"/>
        <v>0</v>
      </c>
      <c r="M731" s="17">
        <f t="shared" si="268"/>
        <v>0</v>
      </c>
      <c r="N731" s="12">
        <f t="shared" si="269"/>
        <v>1</v>
      </c>
      <c r="O731" s="12">
        <f t="shared" ca="1" si="270"/>
        <v>1.1061442100000001</v>
      </c>
      <c r="P731" s="17">
        <f t="shared" si="271"/>
        <v>0</v>
      </c>
      <c r="Q731" s="14">
        <f t="shared" ca="1" si="256"/>
        <v>106.14421</v>
      </c>
      <c r="R731" s="20">
        <f t="shared" si="257"/>
        <v>0</v>
      </c>
      <c r="S731" s="14">
        <f t="shared" si="272"/>
        <v>0</v>
      </c>
      <c r="T731" s="4">
        <f t="shared" si="273"/>
        <v>0</v>
      </c>
      <c r="U731" s="29">
        <f t="shared" si="274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15">
        <f t="shared" si="258"/>
        <v>45785</v>
      </c>
      <c r="B732" s="116">
        <f t="shared" ca="1" si="261"/>
        <v>1106.7252800000001</v>
      </c>
      <c r="C732" s="14">
        <f t="shared" si="262"/>
        <v>1000</v>
      </c>
      <c r="D732" s="95">
        <f t="shared" si="259"/>
        <v>45779</v>
      </c>
      <c r="E732" s="93">
        <f ca="1">IF(D732&lt;$B$1,VLOOKUP(D732,[1]DI!$A$4:$B$15000,2,FALSE),0)</f>
        <v>0.14149999999999999</v>
      </c>
      <c r="F732" s="14">
        <f t="shared" ca="1" si="263"/>
        <v>1.00052531</v>
      </c>
      <c r="G732" s="14">
        <f ca="1">(TRUNC(PRODUCT($F$12:$F731),16))</f>
        <v>1.3976036854397</v>
      </c>
      <c r="H732" s="14">
        <f t="shared" ca="1" si="264"/>
        <v>1.26282801544274</v>
      </c>
      <c r="I732" s="14">
        <f t="shared" ca="1" si="265"/>
        <v>1.10672528</v>
      </c>
      <c r="J732" s="13">
        <f t="shared" si="260"/>
        <v>2.5000000000000001E-2</v>
      </c>
      <c r="K732" s="29">
        <f t="shared" si="266"/>
        <v>45824</v>
      </c>
      <c r="L732" s="2">
        <f t="shared" si="267"/>
        <v>0</v>
      </c>
      <c r="M732" s="17">
        <f t="shared" si="268"/>
        <v>0</v>
      </c>
      <c r="N732" s="12">
        <f t="shared" si="269"/>
        <v>1</v>
      </c>
      <c r="O732" s="12">
        <f t="shared" ca="1" si="270"/>
        <v>1.10672528</v>
      </c>
      <c r="P732" s="17">
        <f t="shared" si="271"/>
        <v>0</v>
      </c>
      <c r="Q732" s="14">
        <f t="shared" ca="1" si="256"/>
        <v>106.72528</v>
      </c>
      <c r="R732" s="20">
        <f t="shared" si="257"/>
        <v>0</v>
      </c>
      <c r="S732" s="14">
        <f t="shared" si="272"/>
        <v>0</v>
      </c>
      <c r="T732" s="4">
        <f t="shared" si="273"/>
        <v>0</v>
      </c>
      <c r="U732" s="29">
        <f t="shared" si="274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15">
        <f t="shared" si="258"/>
        <v>45786</v>
      </c>
      <c r="B733" s="116">
        <f t="shared" ca="1" si="261"/>
        <v>1107.30665</v>
      </c>
      <c r="C733" s="14">
        <f t="shared" si="262"/>
        <v>1000</v>
      </c>
      <c r="D733" s="95">
        <f t="shared" si="259"/>
        <v>45782</v>
      </c>
      <c r="E733" s="93">
        <f ca="1">IF(D733&lt;$B$1,VLOOKUP(D733,[1]DI!$A$4:$B$15000,2,FALSE),0)</f>
        <v>0.14149999999999999</v>
      </c>
      <c r="F733" s="14">
        <f t="shared" ca="1" si="263"/>
        <v>1.00052531</v>
      </c>
      <c r="G733" s="14">
        <f ca="1">(TRUNC(PRODUCT($F$12:$F732),16))</f>
        <v>1.3983378606317001</v>
      </c>
      <c r="H733" s="14">
        <f t="shared" ca="1" si="264"/>
        <v>1.26282801544274</v>
      </c>
      <c r="I733" s="14">
        <f t="shared" ca="1" si="265"/>
        <v>1.1073066499999999</v>
      </c>
      <c r="J733" s="13">
        <f t="shared" si="260"/>
        <v>2.5000000000000001E-2</v>
      </c>
      <c r="K733" s="29">
        <f t="shared" si="266"/>
        <v>45824</v>
      </c>
      <c r="L733" s="2">
        <f t="shared" si="267"/>
        <v>0</v>
      </c>
      <c r="M733" s="17">
        <f t="shared" si="268"/>
        <v>0</v>
      </c>
      <c r="N733" s="12">
        <f t="shared" si="269"/>
        <v>1</v>
      </c>
      <c r="O733" s="12">
        <f t="shared" ca="1" si="270"/>
        <v>1.1073066499999999</v>
      </c>
      <c r="P733" s="17">
        <f t="shared" si="271"/>
        <v>0</v>
      </c>
      <c r="Q733" s="14">
        <f t="shared" ca="1" si="256"/>
        <v>107.30665</v>
      </c>
      <c r="R733" s="20">
        <f t="shared" si="257"/>
        <v>0</v>
      </c>
      <c r="S733" s="14">
        <f t="shared" si="272"/>
        <v>0</v>
      </c>
      <c r="T733" s="4">
        <f t="shared" si="273"/>
        <v>0</v>
      </c>
      <c r="U733" s="29">
        <f t="shared" si="274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15">
        <f t="shared" si="258"/>
        <v>45789</v>
      </c>
      <c r="B734" s="116">
        <f t="shared" ca="1" si="261"/>
        <v>1107.88833</v>
      </c>
      <c r="C734" s="14">
        <f t="shared" si="262"/>
        <v>1000</v>
      </c>
      <c r="D734" s="95">
        <f t="shared" si="259"/>
        <v>45783</v>
      </c>
      <c r="E734" s="93">
        <f ca="1">IF(D734&lt;$B$1,VLOOKUP(D734,[1]DI!$A$4:$B$15000,2,FALSE),0)</f>
        <v>0.14149999999999999</v>
      </c>
      <c r="F734" s="14">
        <f t="shared" ca="1" si="263"/>
        <v>1.00052531</v>
      </c>
      <c r="G734" s="14">
        <f ca="1">(TRUNC(PRODUCT($F$12:$F733),16))</f>
        <v>1.3990724214932699</v>
      </c>
      <c r="H734" s="14">
        <f t="shared" ca="1" si="264"/>
        <v>1.26282801544274</v>
      </c>
      <c r="I734" s="14">
        <f t="shared" ca="1" si="265"/>
        <v>1.10788833</v>
      </c>
      <c r="J734" s="13">
        <f t="shared" si="260"/>
        <v>2.5000000000000001E-2</v>
      </c>
      <c r="K734" s="29">
        <f t="shared" si="266"/>
        <v>45824</v>
      </c>
      <c r="L734" s="2">
        <f t="shared" si="267"/>
        <v>0</v>
      </c>
      <c r="M734" s="17">
        <f t="shared" si="268"/>
        <v>0</v>
      </c>
      <c r="N734" s="12">
        <f t="shared" si="269"/>
        <v>1</v>
      </c>
      <c r="O734" s="12">
        <f t="shared" ca="1" si="270"/>
        <v>1.10788833</v>
      </c>
      <c r="P734" s="17">
        <f t="shared" si="271"/>
        <v>0</v>
      </c>
      <c r="Q734" s="14">
        <f t="shared" ca="1" si="256"/>
        <v>107.88833</v>
      </c>
      <c r="R734" s="20">
        <f t="shared" si="257"/>
        <v>0</v>
      </c>
      <c r="S734" s="14">
        <f t="shared" si="272"/>
        <v>0</v>
      </c>
      <c r="T734" s="4">
        <f t="shared" si="273"/>
        <v>0</v>
      </c>
      <c r="U734" s="29">
        <f t="shared" si="274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15">
        <f t="shared" si="258"/>
        <v>45790</v>
      </c>
      <c r="B735" s="116">
        <f t="shared" ca="1" si="261"/>
        <v>1108.4703199999999</v>
      </c>
      <c r="C735" s="14">
        <f t="shared" si="262"/>
        <v>1000</v>
      </c>
      <c r="D735" s="95">
        <f t="shared" si="259"/>
        <v>45784</v>
      </c>
      <c r="E735" s="93">
        <f ca="1">IF(D735&lt;$B$1,VLOOKUP(D735,[1]DI!$A$4:$B$15000,2,FALSE),0)</f>
        <v>0.14149999999999999</v>
      </c>
      <c r="F735" s="14">
        <f t="shared" ca="1" si="263"/>
        <v>1.00052531</v>
      </c>
      <c r="G735" s="14">
        <f ca="1">(TRUNC(PRODUCT($F$12:$F734),16))</f>
        <v>1.399807368227</v>
      </c>
      <c r="H735" s="14">
        <f t="shared" ca="1" si="264"/>
        <v>1.26282801544274</v>
      </c>
      <c r="I735" s="14">
        <f t="shared" ca="1" si="265"/>
        <v>1.1084703199999999</v>
      </c>
      <c r="J735" s="13">
        <f t="shared" si="260"/>
        <v>2.5000000000000001E-2</v>
      </c>
      <c r="K735" s="29">
        <f t="shared" si="266"/>
        <v>45824</v>
      </c>
      <c r="L735" s="2">
        <f t="shared" si="267"/>
        <v>0</v>
      </c>
      <c r="M735" s="17">
        <f t="shared" si="268"/>
        <v>0</v>
      </c>
      <c r="N735" s="12">
        <f t="shared" si="269"/>
        <v>1</v>
      </c>
      <c r="O735" s="12">
        <f t="shared" ca="1" si="270"/>
        <v>1.1084703199999999</v>
      </c>
      <c r="P735" s="17">
        <f t="shared" si="271"/>
        <v>0</v>
      </c>
      <c r="Q735" s="14">
        <f t="shared" ca="1" si="256"/>
        <v>108.47032</v>
      </c>
      <c r="R735" s="20">
        <f t="shared" si="257"/>
        <v>0</v>
      </c>
      <c r="S735" s="14">
        <f t="shared" si="272"/>
        <v>0</v>
      </c>
      <c r="T735" s="4">
        <f t="shared" si="273"/>
        <v>0</v>
      </c>
      <c r="U735" s="29">
        <f t="shared" si="274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15">
        <f t="shared" si="258"/>
        <v>45791</v>
      </c>
      <c r="B736" s="116">
        <f t="shared" ca="1" si="261"/>
        <v>1109.05261</v>
      </c>
      <c r="C736" s="14">
        <f t="shared" si="262"/>
        <v>1000</v>
      </c>
      <c r="D736" s="95">
        <f t="shared" si="259"/>
        <v>45785</v>
      </c>
      <c r="E736" s="93">
        <f ca="1">IF(D736&lt;$B$1,VLOOKUP(D736,[1]DI!$A$4:$B$15000,2,FALSE),0)</f>
        <v>0.14649999999999999</v>
      </c>
      <c r="F736" s="14">
        <f t="shared" ca="1" si="263"/>
        <v>1.00054266</v>
      </c>
      <c r="G736" s="14">
        <f ca="1">(TRUNC(PRODUCT($F$12:$F735),16))</f>
        <v>1.40054270103561</v>
      </c>
      <c r="H736" s="14">
        <f t="shared" ca="1" si="264"/>
        <v>1.26282801544274</v>
      </c>
      <c r="I736" s="14">
        <f t="shared" ca="1" si="265"/>
        <v>1.10905261</v>
      </c>
      <c r="J736" s="13">
        <f t="shared" si="260"/>
        <v>2.5000000000000001E-2</v>
      </c>
      <c r="K736" s="29">
        <f t="shared" si="266"/>
        <v>45824</v>
      </c>
      <c r="L736" s="2">
        <f t="shared" si="267"/>
        <v>0</v>
      </c>
      <c r="M736" s="17">
        <f t="shared" si="268"/>
        <v>0</v>
      </c>
      <c r="N736" s="12">
        <f t="shared" si="269"/>
        <v>1</v>
      </c>
      <c r="O736" s="12">
        <f t="shared" ca="1" si="270"/>
        <v>1.10905261</v>
      </c>
      <c r="P736" s="17">
        <f t="shared" si="271"/>
        <v>0</v>
      </c>
      <c r="Q736" s="14">
        <f t="shared" ca="1" si="256"/>
        <v>109.05261</v>
      </c>
      <c r="R736" s="20">
        <f t="shared" si="257"/>
        <v>0</v>
      </c>
      <c r="S736" s="14">
        <f t="shared" si="272"/>
        <v>0</v>
      </c>
      <c r="T736" s="4">
        <f t="shared" si="273"/>
        <v>0</v>
      </c>
      <c r="U736" s="29">
        <f t="shared" si="274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15">
        <f t="shared" si="258"/>
        <v>45792</v>
      </c>
      <c r="B737" s="116">
        <f t="shared" ca="1" si="261"/>
        <v>1109.65444</v>
      </c>
      <c r="C737" s="14">
        <f t="shared" si="262"/>
        <v>1000</v>
      </c>
      <c r="D737" s="95">
        <f t="shared" si="259"/>
        <v>45786</v>
      </c>
      <c r="E737" s="93">
        <f ca="1">IF(D737&lt;$B$1,VLOOKUP(D737,[1]DI!$A$4:$B$15000,2,FALSE),0)</f>
        <v>0.14649999999999999</v>
      </c>
      <c r="F737" s="14">
        <f t="shared" ca="1" si="263"/>
        <v>1.00054266</v>
      </c>
      <c r="G737" s="14">
        <f ca="1">(TRUNC(PRODUCT($F$12:$F736),16))</f>
        <v>1.4013027195377501</v>
      </c>
      <c r="H737" s="14">
        <f t="shared" ca="1" si="264"/>
        <v>1.26282801544274</v>
      </c>
      <c r="I737" s="14">
        <f t="shared" ca="1" si="265"/>
        <v>1.1096544399999999</v>
      </c>
      <c r="J737" s="13">
        <f t="shared" si="260"/>
        <v>2.5000000000000001E-2</v>
      </c>
      <c r="K737" s="29">
        <f t="shared" si="266"/>
        <v>45824</v>
      </c>
      <c r="L737" s="2">
        <f t="shared" si="267"/>
        <v>0</v>
      </c>
      <c r="M737" s="17">
        <f t="shared" si="268"/>
        <v>0</v>
      </c>
      <c r="N737" s="12">
        <f t="shared" si="269"/>
        <v>1</v>
      </c>
      <c r="O737" s="12">
        <f t="shared" ca="1" si="270"/>
        <v>1.1096544399999999</v>
      </c>
      <c r="P737" s="17">
        <f t="shared" si="271"/>
        <v>0</v>
      </c>
      <c r="Q737" s="14">
        <f t="shared" ca="1" si="256"/>
        <v>109.65443999999999</v>
      </c>
      <c r="R737" s="20">
        <f t="shared" si="257"/>
        <v>0</v>
      </c>
      <c r="S737" s="14">
        <f t="shared" si="272"/>
        <v>0</v>
      </c>
      <c r="T737" s="4">
        <f t="shared" si="273"/>
        <v>0</v>
      </c>
      <c r="U737" s="29">
        <f t="shared" si="274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15">
        <f t="shared" si="258"/>
        <v>45793</v>
      </c>
      <c r="B738" s="116" t="str">
        <f t="shared" ca="1" si="261"/>
        <v>n.d</v>
      </c>
      <c r="C738" s="14">
        <f t="shared" si="262"/>
        <v>1000</v>
      </c>
      <c r="D738" s="95">
        <f t="shared" si="259"/>
        <v>45789</v>
      </c>
      <c r="E738" s="93">
        <f ca="1">IF(D738&lt;$B$1,VLOOKUP(D738,[1]DI!$A$4:$B$15000,2,FALSE),0)</f>
        <v>0</v>
      </c>
      <c r="F738" s="14">
        <f t="shared" ca="1" si="263"/>
        <v>1</v>
      </c>
      <c r="G738" s="14">
        <f ca="1">(TRUNC(PRODUCT($F$12:$F737),16))</f>
        <v>1.40206315047153</v>
      </c>
      <c r="H738" s="14">
        <f t="shared" ca="1" si="264"/>
        <v>1.26282801544274</v>
      </c>
      <c r="I738" s="14">
        <f t="shared" ca="1" si="265"/>
        <v>1.11025661</v>
      </c>
      <c r="J738" s="13">
        <f t="shared" si="260"/>
        <v>2.5000000000000001E-2</v>
      </c>
      <c r="K738" s="29">
        <f t="shared" si="266"/>
        <v>45824</v>
      </c>
      <c r="L738" s="2">
        <f t="shared" si="267"/>
        <v>0</v>
      </c>
      <c r="M738" s="17">
        <f t="shared" si="268"/>
        <v>0</v>
      </c>
      <c r="N738" s="12">
        <f t="shared" si="269"/>
        <v>1</v>
      </c>
      <c r="O738" s="12">
        <f t="shared" ca="1" si="270"/>
        <v>1.11025661</v>
      </c>
      <c r="P738" s="17">
        <f t="shared" si="271"/>
        <v>0</v>
      </c>
      <c r="Q738" s="14">
        <f t="shared" ca="1" si="256"/>
        <v>110.25660999999999</v>
      </c>
      <c r="R738" s="20">
        <f t="shared" si="257"/>
        <v>0</v>
      </c>
      <c r="S738" s="14">
        <f t="shared" si="272"/>
        <v>0</v>
      </c>
      <c r="T738" s="4">
        <f t="shared" si="273"/>
        <v>0</v>
      </c>
      <c r="U738" s="29">
        <f t="shared" si="274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15">
        <f t="shared" si="258"/>
        <v>45796</v>
      </c>
      <c r="B739" s="116" t="str">
        <f t="shared" ca="1" si="261"/>
        <v>n.d</v>
      </c>
      <c r="C739" s="14">
        <f t="shared" si="262"/>
        <v>1000</v>
      </c>
      <c r="D739" s="95">
        <f t="shared" si="259"/>
        <v>45790</v>
      </c>
      <c r="E739" s="93">
        <f ca="1">IF(D739&lt;$B$1,VLOOKUP(D739,[1]DI!$A$4:$B$15000,2,FALSE),0)</f>
        <v>0</v>
      </c>
      <c r="F739" s="14">
        <f t="shared" ca="1" si="263"/>
        <v>1</v>
      </c>
      <c r="G739" s="14">
        <f ca="1">(TRUNC(PRODUCT($F$12:$F738),16))</f>
        <v>1.40206315047153</v>
      </c>
      <c r="H739" s="14">
        <f t="shared" ca="1" si="264"/>
        <v>1.26282801544274</v>
      </c>
      <c r="I739" s="14">
        <f t="shared" ca="1" si="265"/>
        <v>1.11025661</v>
      </c>
      <c r="J739" s="13">
        <f t="shared" si="260"/>
        <v>2.5000000000000001E-2</v>
      </c>
      <c r="K739" s="29">
        <f t="shared" si="266"/>
        <v>45824</v>
      </c>
      <c r="L739" s="2">
        <f t="shared" si="267"/>
        <v>0</v>
      </c>
      <c r="M739" s="17">
        <f t="shared" si="268"/>
        <v>0</v>
      </c>
      <c r="N739" s="12">
        <f t="shared" si="269"/>
        <v>1</v>
      </c>
      <c r="O739" s="12">
        <f t="shared" ca="1" si="270"/>
        <v>1.11025661</v>
      </c>
      <c r="P739" s="17">
        <f t="shared" si="271"/>
        <v>0</v>
      </c>
      <c r="Q739" s="14">
        <f t="shared" ca="1" si="256"/>
        <v>110.25660999999999</v>
      </c>
      <c r="R739" s="20">
        <f t="shared" si="257"/>
        <v>0</v>
      </c>
      <c r="S739" s="14">
        <f t="shared" si="272"/>
        <v>0</v>
      </c>
      <c r="T739" s="4">
        <f t="shared" si="273"/>
        <v>0</v>
      </c>
      <c r="U739" s="29">
        <f t="shared" si="274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15">
        <f t="shared" si="258"/>
        <v>45797</v>
      </c>
      <c r="B740" s="116" t="str">
        <f t="shared" ca="1" si="261"/>
        <v>n.d</v>
      </c>
      <c r="C740" s="14">
        <f t="shared" si="262"/>
        <v>1000</v>
      </c>
      <c r="D740" s="95">
        <f t="shared" si="259"/>
        <v>45791</v>
      </c>
      <c r="E740" s="93">
        <f ca="1">IF(D740&lt;$B$1,VLOOKUP(D740,[1]DI!$A$4:$B$15000,2,FALSE),0)</f>
        <v>0</v>
      </c>
      <c r="F740" s="14">
        <f t="shared" ca="1" si="263"/>
        <v>1</v>
      </c>
      <c r="G740" s="14">
        <f ca="1">(TRUNC(PRODUCT($F$12:$F739),16))</f>
        <v>1.40206315047153</v>
      </c>
      <c r="H740" s="14">
        <f t="shared" ca="1" si="264"/>
        <v>1.26282801544274</v>
      </c>
      <c r="I740" s="14">
        <f t="shared" ca="1" si="265"/>
        <v>1.11025661</v>
      </c>
      <c r="J740" s="13">
        <f t="shared" si="260"/>
        <v>2.5000000000000001E-2</v>
      </c>
      <c r="K740" s="29">
        <f t="shared" si="266"/>
        <v>45824</v>
      </c>
      <c r="L740" s="2">
        <f t="shared" si="267"/>
        <v>0</v>
      </c>
      <c r="M740" s="17">
        <f t="shared" si="268"/>
        <v>0</v>
      </c>
      <c r="N740" s="12">
        <f t="shared" si="269"/>
        <v>1</v>
      </c>
      <c r="O740" s="12">
        <f t="shared" ca="1" si="270"/>
        <v>1.11025661</v>
      </c>
      <c r="P740" s="17">
        <f t="shared" si="271"/>
        <v>0</v>
      </c>
      <c r="Q740" s="14">
        <f t="shared" ca="1" si="256"/>
        <v>110.25660999999999</v>
      </c>
      <c r="R740" s="20">
        <f t="shared" si="257"/>
        <v>0</v>
      </c>
      <c r="S740" s="14">
        <f t="shared" si="272"/>
        <v>0</v>
      </c>
      <c r="T740" s="4">
        <f t="shared" si="273"/>
        <v>0</v>
      </c>
      <c r="U740" s="29">
        <f t="shared" si="274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15">
        <f t="shared" si="258"/>
        <v>45798</v>
      </c>
      <c r="B741" s="116" t="str">
        <f t="shared" ca="1" si="261"/>
        <v>n.d</v>
      </c>
      <c r="C741" s="14">
        <f t="shared" si="262"/>
        <v>1000</v>
      </c>
      <c r="D741" s="95">
        <f t="shared" si="259"/>
        <v>45792</v>
      </c>
      <c r="E741" s="93">
        <f ca="1">IF(D741&lt;$B$1,VLOOKUP(D741,[1]DI!$A$4:$B$15000,2,FALSE),0)</f>
        <v>0</v>
      </c>
      <c r="F741" s="14">
        <f t="shared" ca="1" si="263"/>
        <v>1</v>
      </c>
      <c r="G741" s="14">
        <f ca="1">(TRUNC(PRODUCT($F$12:$F740),16))</f>
        <v>1.40206315047153</v>
      </c>
      <c r="H741" s="14">
        <f t="shared" ca="1" si="264"/>
        <v>1.26282801544274</v>
      </c>
      <c r="I741" s="14">
        <f t="shared" ca="1" si="265"/>
        <v>1.11025661</v>
      </c>
      <c r="J741" s="13">
        <f t="shared" si="260"/>
        <v>2.5000000000000001E-2</v>
      </c>
      <c r="K741" s="29">
        <f t="shared" si="266"/>
        <v>45824</v>
      </c>
      <c r="L741" s="2">
        <f t="shared" si="267"/>
        <v>0</v>
      </c>
      <c r="M741" s="17">
        <f t="shared" si="268"/>
        <v>0</v>
      </c>
      <c r="N741" s="12">
        <f t="shared" si="269"/>
        <v>1</v>
      </c>
      <c r="O741" s="12">
        <f t="shared" ca="1" si="270"/>
        <v>1.11025661</v>
      </c>
      <c r="P741" s="17">
        <f t="shared" si="271"/>
        <v>0</v>
      </c>
      <c r="Q741" s="14">
        <f t="shared" ca="1" si="256"/>
        <v>110.25660999999999</v>
      </c>
      <c r="R741" s="20">
        <f t="shared" si="257"/>
        <v>0</v>
      </c>
      <c r="S741" s="14">
        <f t="shared" si="272"/>
        <v>0</v>
      </c>
      <c r="T741" s="4">
        <f t="shared" si="273"/>
        <v>0</v>
      </c>
      <c r="U741" s="29">
        <f t="shared" si="274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15">
        <f t="shared" si="258"/>
        <v>45799</v>
      </c>
      <c r="B742" s="116" t="str">
        <f t="shared" ca="1" si="261"/>
        <v>n.d</v>
      </c>
      <c r="C742" s="14">
        <f t="shared" si="262"/>
        <v>1000</v>
      </c>
      <c r="D742" s="95">
        <f t="shared" si="259"/>
        <v>45793</v>
      </c>
      <c r="E742" s="93">
        <f ca="1">IF(D742&lt;$B$1,VLOOKUP(D742,[1]DI!$A$4:$B$15000,2,FALSE),0)</f>
        <v>0</v>
      </c>
      <c r="F742" s="14">
        <f t="shared" ca="1" si="263"/>
        <v>1</v>
      </c>
      <c r="G742" s="14">
        <f ca="1">(TRUNC(PRODUCT($F$12:$F741),16))</f>
        <v>1.40206315047153</v>
      </c>
      <c r="H742" s="14">
        <f t="shared" ca="1" si="264"/>
        <v>1.26282801544274</v>
      </c>
      <c r="I742" s="14">
        <f t="shared" ca="1" si="265"/>
        <v>1.11025661</v>
      </c>
      <c r="J742" s="13">
        <f t="shared" si="260"/>
        <v>2.5000000000000001E-2</v>
      </c>
      <c r="K742" s="29">
        <f t="shared" si="266"/>
        <v>45824</v>
      </c>
      <c r="L742" s="2">
        <f t="shared" si="267"/>
        <v>0</v>
      </c>
      <c r="M742" s="17">
        <f t="shared" si="268"/>
        <v>0</v>
      </c>
      <c r="N742" s="12">
        <f t="shared" si="269"/>
        <v>1</v>
      </c>
      <c r="O742" s="12">
        <f t="shared" ca="1" si="270"/>
        <v>1.11025661</v>
      </c>
      <c r="P742" s="17">
        <f t="shared" si="271"/>
        <v>0</v>
      </c>
      <c r="Q742" s="14">
        <f t="shared" ca="1" si="256"/>
        <v>110.25660999999999</v>
      </c>
      <c r="R742" s="20">
        <f t="shared" si="257"/>
        <v>0</v>
      </c>
      <c r="S742" s="14">
        <f t="shared" si="272"/>
        <v>0</v>
      </c>
      <c r="T742" s="4">
        <f t="shared" si="273"/>
        <v>0</v>
      </c>
      <c r="U742" s="29">
        <f t="shared" si="274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58"/>
        <v>45800</v>
      </c>
      <c r="B743" s="116" t="str">
        <f t="shared" ca="1" si="261"/>
        <v>n.d</v>
      </c>
      <c r="C743" s="14">
        <f t="shared" si="262"/>
        <v>1000</v>
      </c>
      <c r="D743" s="95">
        <f t="shared" si="259"/>
        <v>45796</v>
      </c>
      <c r="E743" s="93">
        <f ca="1">IF(D743&lt;$B$1,VLOOKUP(D743,[1]DI!$A$4:$B$15000,2,FALSE),0)</f>
        <v>0</v>
      </c>
      <c r="F743" s="14">
        <f t="shared" ca="1" si="263"/>
        <v>1</v>
      </c>
      <c r="G743" s="14">
        <f ca="1">(TRUNC(PRODUCT($F$12:$F742),16))</f>
        <v>1.40206315047153</v>
      </c>
      <c r="H743" s="14">
        <f t="shared" ca="1" si="264"/>
        <v>1.26282801544274</v>
      </c>
      <c r="I743" s="14">
        <f t="shared" ca="1" si="265"/>
        <v>1.11025661</v>
      </c>
      <c r="J743" s="13">
        <f t="shared" si="260"/>
        <v>2.5000000000000001E-2</v>
      </c>
      <c r="K743" s="29">
        <f t="shared" si="266"/>
        <v>45824</v>
      </c>
      <c r="L743" s="2">
        <f t="shared" si="267"/>
        <v>0</v>
      </c>
      <c r="M743" s="17">
        <f t="shared" si="268"/>
        <v>0</v>
      </c>
      <c r="N743" s="12">
        <f t="shared" si="269"/>
        <v>1</v>
      </c>
      <c r="O743" s="12">
        <f t="shared" ca="1" si="270"/>
        <v>1.11025661</v>
      </c>
      <c r="P743" s="17">
        <f t="shared" si="271"/>
        <v>0</v>
      </c>
      <c r="Q743" s="14">
        <f t="shared" ca="1" si="256"/>
        <v>110.25660999999999</v>
      </c>
      <c r="R743" s="20">
        <f t="shared" si="257"/>
        <v>0</v>
      </c>
      <c r="S743" s="14">
        <f t="shared" si="272"/>
        <v>0</v>
      </c>
      <c r="T743" s="4">
        <f t="shared" si="273"/>
        <v>0</v>
      </c>
      <c r="U743" s="29">
        <f t="shared" si="274"/>
        <v>0</v>
      </c>
      <c r="V743" s="3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15">
        <f t="shared" si="258"/>
        <v>45803</v>
      </c>
      <c r="B744" s="116" t="str">
        <f t="shared" ca="1" si="261"/>
        <v>n.d</v>
      </c>
      <c r="C744" s="14">
        <f t="shared" si="262"/>
        <v>1000</v>
      </c>
      <c r="D744" s="95">
        <f t="shared" si="259"/>
        <v>45797</v>
      </c>
      <c r="E744" s="93">
        <f ca="1">IF(D744&lt;$B$1,VLOOKUP(D744,[1]DI!$A$4:$B$15000,2,FALSE),0)</f>
        <v>0</v>
      </c>
      <c r="F744" s="14">
        <f t="shared" ca="1" si="263"/>
        <v>1</v>
      </c>
      <c r="G744" s="14">
        <f ca="1">(TRUNC(PRODUCT($F$12:$F743),16))</f>
        <v>1.40206315047153</v>
      </c>
      <c r="H744" s="14">
        <f t="shared" ca="1" si="264"/>
        <v>1.26282801544274</v>
      </c>
      <c r="I744" s="14">
        <f t="shared" ca="1" si="265"/>
        <v>1.11025661</v>
      </c>
      <c r="J744" s="13">
        <f t="shared" si="260"/>
        <v>2.5000000000000001E-2</v>
      </c>
      <c r="K744" s="29">
        <f t="shared" si="266"/>
        <v>45824</v>
      </c>
      <c r="L744" s="2">
        <f t="shared" si="267"/>
        <v>0</v>
      </c>
      <c r="M744" s="17">
        <f t="shared" si="268"/>
        <v>0</v>
      </c>
      <c r="N744" s="12">
        <f t="shared" si="269"/>
        <v>1</v>
      </c>
      <c r="O744" s="12">
        <f t="shared" ca="1" si="270"/>
        <v>1.11025661</v>
      </c>
      <c r="P744" s="17">
        <f t="shared" si="271"/>
        <v>0</v>
      </c>
      <c r="Q744" s="14">
        <f t="shared" ca="1" si="256"/>
        <v>110.25660999999999</v>
      </c>
      <c r="R744" s="20">
        <f t="shared" si="257"/>
        <v>0</v>
      </c>
      <c r="S744" s="14">
        <f t="shared" si="272"/>
        <v>0</v>
      </c>
      <c r="T744" s="4">
        <f t="shared" si="273"/>
        <v>0</v>
      </c>
      <c r="U744" s="29">
        <f t="shared" si="274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15">
        <f t="shared" si="258"/>
        <v>45804</v>
      </c>
      <c r="B745" s="116" t="str">
        <f t="shared" ca="1" si="261"/>
        <v>n.d</v>
      </c>
      <c r="C745" s="14">
        <f t="shared" si="262"/>
        <v>1000</v>
      </c>
      <c r="D745" s="95">
        <f t="shared" si="259"/>
        <v>45798</v>
      </c>
      <c r="E745" s="93">
        <f ca="1">IF(D745&lt;$B$1,VLOOKUP(D745,[1]DI!$A$4:$B$15000,2,FALSE),0)</f>
        <v>0</v>
      </c>
      <c r="F745" s="14">
        <f t="shared" ca="1" si="263"/>
        <v>1</v>
      </c>
      <c r="G745" s="14">
        <f ca="1">(TRUNC(PRODUCT($F$12:$F744),16))</f>
        <v>1.40206315047153</v>
      </c>
      <c r="H745" s="14">
        <f t="shared" ca="1" si="264"/>
        <v>1.26282801544274</v>
      </c>
      <c r="I745" s="14">
        <f t="shared" ca="1" si="265"/>
        <v>1.11025661</v>
      </c>
      <c r="J745" s="13">
        <f t="shared" si="260"/>
        <v>2.5000000000000001E-2</v>
      </c>
      <c r="K745" s="29">
        <f t="shared" si="266"/>
        <v>45824</v>
      </c>
      <c r="L745" s="2">
        <f t="shared" si="267"/>
        <v>0</v>
      </c>
      <c r="M745" s="17">
        <f t="shared" si="268"/>
        <v>0</v>
      </c>
      <c r="N745" s="12">
        <f t="shared" si="269"/>
        <v>1</v>
      </c>
      <c r="O745" s="12">
        <f t="shared" ca="1" si="270"/>
        <v>1.11025661</v>
      </c>
      <c r="P745" s="17">
        <f t="shared" si="271"/>
        <v>0</v>
      </c>
      <c r="Q745" s="14">
        <f t="shared" ca="1" si="256"/>
        <v>110.25660999999999</v>
      </c>
      <c r="R745" s="20">
        <f t="shared" si="257"/>
        <v>0</v>
      </c>
      <c r="S745" s="14">
        <f t="shared" si="272"/>
        <v>0</v>
      </c>
      <c r="T745" s="4">
        <f t="shared" si="273"/>
        <v>0</v>
      </c>
      <c r="U745" s="29">
        <f t="shared" si="274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15">
        <f t="shared" si="258"/>
        <v>45805</v>
      </c>
      <c r="B746" s="116" t="str">
        <f t="shared" ca="1" si="261"/>
        <v>n.d</v>
      </c>
      <c r="C746" s="14">
        <f t="shared" si="262"/>
        <v>1000</v>
      </c>
      <c r="D746" s="95">
        <f t="shared" si="259"/>
        <v>45799</v>
      </c>
      <c r="E746" s="93">
        <f ca="1">IF(D746&lt;$B$1,VLOOKUP(D746,[1]DI!$A$4:$B$15000,2,FALSE),0)</f>
        <v>0</v>
      </c>
      <c r="F746" s="14">
        <f t="shared" ca="1" si="263"/>
        <v>1</v>
      </c>
      <c r="G746" s="14">
        <f ca="1">(TRUNC(PRODUCT($F$12:$F745),16))</f>
        <v>1.40206315047153</v>
      </c>
      <c r="H746" s="14">
        <f t="shared" ca="1" si="264"/>
        <v>1.26282801544274</v>
      </c>
      <c r="I746" s="14">
        <f t="shared" ca="1" si="265"/>
        <v>1.11025661</v>
      </c>
      <c r="J746" s="13">
        <f t="shared" si="260"/>
        <v>2.5000000000000001E-2</v>
      </c>
      <c r="K746" s="29">
        <f t="shared" si="266"/>
        <v>45824</v>
      </c>
      <c r="L746" s="2">
        <f t="shared" si="267"/>
        <v>0</v>
      </c>
      <c r="M746" s="17">
        <f t="shared" si="268"/>
        <v>0</v>
      </c>
      <c r="N746" s="12">
        <f t="shared" si="269"/>
        <v>1</v>
      </c>
      <c r="O746" s="12">
        <f t="shared" ca="1" si="270"/>
        <v>1.11025661</v>
      </c>
      <c r="P746" s="17">
        <f t="shared" si="271"/>
        <v>0</v>
      </c>
      <c r="Q746" s="14">
        <f t="shared" ca="1" si="256"/>
        <v>110.25660999999999</v>
      </c>
      <c r="R746" s="20">
        <f t="shared" si="257"/>
        <v>0</v>
      </c>
      <c r="S746" s="14">
        <f t="shared" si="272"/>
        <v>0</v>
      </c>
      <c r="T746" s="4">
        <f t="shared" si="273"/>
        <v>0</v>
      </c>
      <c r="U746" s="29">
        <f t="shared" si="274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15">
        <f t="shared" si="258"/>
        <v>45806</v>
      </c>
      <c r="B747" s="116" t="str">
        <f t="shared" ca="1" si="261"/>
        <v>n.d</v>
      </c>
      <c r="C747" s="14">
        <f t="shared" si="262"/>
        <v>1000</v>
      </c>
      <c r="D747" s="95">
        <f t="shared" si="259"/>
        <v>45800</v>
      </c>
      <c r="E747" s="93">
        <f ca="1">IF(D747&lt;$B$1,VLOOKUP(D747,[1]DI!$A$4:$B$15000,2,FALSE),0)</f>
        <v>0</v>
      </c>
      <c r="F747" s="14">
        <f t="shared" ca="1" si="263"/>
        <v>1</v>
      </c>
      <c r="G747" s="14">
        <f ca="1">(TRUNC(PRODUCT($F$12:$F746),16))</f>
        <v>1.40206315047153</v>
      </c>
      <c r="H747" s="14">
        <f t="shared" ca="1" si="264"/>
        <v>1.26282801544274</v>
      </c>
      <c r="I747" s="14">
        <f t="shared" ca="1" si="265"/>
        <v>1.11025661</v>
      </c>
      <c r="J747" s="13">
        <f t="shared" si="260"/>
        <v>2.5000000000000001E-2</v>
      </c>
      <c r="K747" s="29">
        <f t="shared" si="266"/>
        <v>45824</v>
      </c>
      <c r="L747" s="2">
        <f t="shared" si="267"/>
        <v>0</v>
      </c>
      <c r="M747" s="17">
        <f t="shared" si="268"/>
        <v>0</v>
      </c>
      <c r="N747" s="12">
        <f t="shared" si="269"/>
        <v>1</v>
      </c>
      <c r="O747" s="12">
        <f t="shared" ca="1" si="270"/>
        <v>1.11025661</v>
      </c>
      <c r="P747" s="17">
        <f t="shared" si="271"/>
        <v>0</v>
      </c>
      <c r="Q747" s="14">
        <f t="shared" ca="1" si="256"/>
        <v>110.25660999999999</v>
      </c>
      <c r="R747" s="20">
        <f t="shared" si="257"/>
        <v>0</v>
      </c>
      <c r="S747" s="14">
        <f t="shared" si="272"/>
        <v>0</v>
      </c>
      <c r="T747" s="4">
        <f t="shared" si="273"/>
        <v>0</v>
      </c>
      <c r="U747" s="29">
        <f t="shared" si="274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15">
        <f t="shared" si="258"/>
        <v>45807</v>
      </c>
      <c r="B748" s="116" t="str">
        <f t="shared" ca="1" si="261"/>
        <v>n.d</v>
      </c>
      <c r="C748" s="14">
        <f t="shared" si="262"/>
        <v>1000</v>
      </c>
      <c r="D748" s="95">
        <f t="shared" si="259"/>
        <v>45803</v>
      </c>
      <c r="E748" s="93">
        <f ca="1">IF(D748&lt;$B$1,VLOOKUP(D748,[1]DI!$A$4:$B$15000,2,FALSE),0)</f>
        <v>0</v>
      </c>
      <c r="F748" s="14">
        <f t="shared" ca="1" si="263"/>
        <v>1</v>
      </c>
      <c r="G748" s="14">
        <f ca="1">(TRUNC(PRODUCT($F$12:$F747),16))</f>
        <v>1.40206315047153</v>
      </c>
      <c r="H748" s="14">
        <f t="shared" ca="1" si="264"/>
        <v>1.26282801544274</v>
      </c>
      <c r="I748" s="14">
        <f t="shared" ca="1" si="265"/>
        <v>1.11025661</v>
      </c>
      <c r="J748" s="13">
        <f t="shared" si="260"/>
        <v>2.5000000000000001E-2</v>
      </c>
      <c r="K748" s="29">
        <f t="shared" si="266"/>
        <v>45824</v>
      </c>
      <c r="L748" s="2">
        <f t="shared" si="267"/>
        <v>0</v>
      </c>
      <c r="M748" s="17">
        <f t="shared" si="268"/>
        <v>0</v>
      </c>
      <c r="N748" s="12">
        <f t="shared" si="269"/>
        <v>1</v>
      </c>
      <c r="O748" s="12">
        <f t="shared" ca="1" si="270"/>
        <v>1.11025661</v>
      </c>
      <c r="P748" s="17">
        <f t="shared" si="271"/>
        <v>0</v>
      </c>
      <c r="Q748" s="14">
        <f t="shared" ca="1" si="256"/>
        <v>110.25660999999999</v>
      </c>
      <c r="R748" s="20">
        <f t="shared" si="257"/>
        <v>0</v>
      </c>
      <c r="S748" s="14">
        <f t="shared" si="272"/>
        <v>0</v>
      </c>
      <c r="T748" s="4">
        <f t="shared" si="273"/>
        <v>0</v>
      </c>
      <c r="U748" s="29">
        <f t="shared" si="274"/>
        <v>0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15">
        <f t="shared" si="258"/>
        <v>45810</v>
      </c>
      <c r="B749" s="116" t="str">
        <f t="shared" ca="1" si="261"/>
        <v>n.d</v>
      </c>
      <c r="C749" s="14">
        <f t="shared" si="262"/>
        <v>1000</v>
      </c>
      <c r="D749" s="95">
        <f t="shared" si="259"/>
        <v>45804</v>
      </c>
      <c r="E749" s="93">
        <f ca="1">IF(D749&lt;$B$1,VLOOKUP(D749,[1]DI!$A$4:$B$15000,2,FALSE),0)</f>
        <v>0</v>
      </c>
      <c r="F749" s="14">
        <f t="shared" ca="1" si="263"/>
        <v>1</v>
      </c>
      <c r="G749" s="14">
        <f ca="1">(TRUNC(PRODUCT($F$12:$F748),16))</f>
        <v>1.40206315047153</v>
      </c>
      <c r="H749" s="14">
        <f t="shared" ca="1" si="264"/>
        <v>1.26282801544274</v>
      </c>
      <c r="I749" s="14">
        <f t="shared" ca="1" si="265"/>
        <v>1.11025661</v>
      </c>
      <c r="J749" s="13">
        <f t="shared" si="260"/>
        <v>2.5000000000000001E-2</v>
      </c>
      <c r="K749" s="29">
        <f t="shared" si="266"/>
        <v>45824</v>
      </c>
      <c r="L749" s="2">
        <f t="shared" si="267"/>
        <v>0</v>
      </c>
      <c r="M749" s="17">
        <f t="shared" si="268"/>
        <v>0</v>
      </c>
      <c r="N749" s="12">
        <f t="shared" si="269"/>
        <v>1</v>
      </c>
      <c r="O749" s="12">
        <f t="shared" ca="1" si="270"/>
        <v>1.11025661</v>
      </c>
      <c r="P749" s="17">
        <f t="shared" si="271"/>
        <v>0</v>
      </c>
      <c r="Q749" s="14">
        <f t="shared" ca="1" si="256"/>
        <v>110.25660999999999</v>
      </c>
      <c r="R749" s="20">
        <f t="shared" si="257"/>
        <v>0</v>
      </c>
      <c r="S749" s="14">
        <f t="shared" si="272"/>
        <v>0</v>
      </c>
      <c r="T749" s="4">
        <f t="shared" si="273"/>
        <v>0</v>
      </c>
      <c r="U749" s="29">
        <f t="shared" si="274"/>
        <v>0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15">
        <f t="shared" si="258"/>
        <v>45811</v>
      </c>
      <c r="B750" s="116" t="str">
        <f t="shared" ca="1" si="261"/>
        <v>n.d</v>
      </c>
      <c r="C750" s="14">
        <f t="shared" si="262"/>
        <v>1000</v>
      </c>
      <c r="D750" s="95">
        <f t="shared" si="259"/>
        <v>45805</v>
      </c>
      <c r="E750" s="93">
        <f ca="1">IF(D750&lt;$B$1,VLOOKUP(D750,[1]DI!$A$4:$B$15000,2,FALSE),0)</f>
        <v>0</v>
      </c>
      <c r="F750" s="14">
        <f t="shared" ca="1" si="263"/>
        <v>1</v>
      </c>
      <c r="G750" s="14">
        <f ca="1">(TRUNC(PRODUCT($F$12:$F749),16))</f>
        <v>1.40206315047153</v>
      </c>
      <c r="H750" s="14">
        <f t="shared" ca="1" si="264"/>
        <v>1.26282801544274</v>
      </c>
      <c r="I750" s="14">
        <f t="shared" ca="1" si="265"/>
        <v>1.11025661</v>
      </c>
      <c r="J750" s="13">
        <f t="shared" si="260"/>
        <v>2.5000000000000001E-2</v>
      </c>
      <c r="K750" s="29">
        <f t="shared" si="266"/>
        <v>45824</v>
      </c>
      <c r="L750" s="2">
        <f t="shared" si="267"/>
        <v>0</v>
      </c>
      <c r="M750" s="17">
        <f t="shared" si="268"/>
        <v>0</v>
      </c>
      <c r="N750" s="12">
        <f t="shared" si="269"/>
        <v>1</v>
      </c>
      <c r="O750" s="12">
        <f t="shared" ca="1" si="270"/>
        <v>1.11025661</v>
      </c>
      <c r="P750" s="17">
        <f t="shared" si="271"/>
        <v>0</v>
      </c>
      <c r="Q750" s="14">
        <f t="shared" ca="1" si="256"/>
        <v>110.25660999999999</v>
      </c>
      <c r="R750" s="20">
        <f t="shared" si="257"/>
        <v>0</v>
      </c>
      <c r="S750" s="14">
        <f t="shared" si="272"/>
        <v>0</v>
      </c>
      <c r="T750" s="4">
        <f t="shared" si="273"/>
        <v>0</v>
      </c>
      <c r="U750" s="29">
        <f t="shared" si="274"/>
        <v>0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15">
        <f t="shared" si="258"/>
        <v>45812</v>
      </c>
      <c r="B751" s="116" t="str">
        <f t="shared" ca="1" si="261"/>
        <v>n.d</v>
      </c>
      <c r="C751" s="14">
        <f t="shared" si="262"/>
        <v>1000</v>
      </c>
      <c r="D751" s="95">
        <f t="shared" si="259"/>
        <v>45806</v>
      </c>
      <c r="E751" s="93">
        <f ca="1">IF(D751&lt;$B$1,VLOOKUP(D751,[1]DI!$A$4:$B$15000,2,FALSE),0)</f>
        <v>0</v>
      </c>
      <c r="F751" s="14">
        <f t="shared" ca="1" si="263"/>
        <v>1</v>
      </c>
      <c r="G751" s="14">
        <f ca="1">(TRUNC(PRODUCT($F$12:$F750),16))</f>
        <v>1.40206315047153</v>
      </c>
      <c r="H751" s="14">
        <f t="shared" ca="1" si="264"/>
        <v>1.26282801544274</v>
      </c>
      <c r="I751" s="14">
        <f t="shared" ca="1" si="265"/>
        <v>1.11025661</v>
      </c>
      <c r="J751" s="13">
        <f t="shared" si="260"/>
        <v>2.5000000000000001E-2</v>
      </c>
      <c r="K751" s="29">
        <f t="shared" si="266"/>
        <v>45824</v>
      </c>
      <c r="L751" s="2">
        <f t="shared" si="267"/>
        <v>0</v>
      </c>
      <c r="M751" s="17">
        <f t="shared" si="268"/>
        <v>0</v>
      </c>
      <c r="N751" s="12">
        <f t="shared" si="269"/>
        <v>1</v>
      </c>
      <c r="O751" s="12">
        <f t="shared" ca="1" si="270"/>
        <v>1.11025661</v>
      </c>
      <c r="P751" s="17">
        <f t="shared" si="271"/>
        <v>0</v>
      </c>
      <c r="Q751" s="14">
        <f t="shared" ca="1" si="256"/>
        <v>110.25660999999999</v>
      </c>
      <c r="R751" s="20">
        <f t="shared" si="257"/>
        <v>0</v>
      </c>
      <c r="S751" s="14">
        <f t="shared" si="272"/>
        <v>0</v>
      </c>
      <c r="T751" s="4">
        <f t="shared" si="273"/>
        <v>0</v>
      </c>
      <c r="U751" s="29">
        <f t="shared" si="274"/>
        <v>0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15">
        <f t="shared" si="258"/>
        <v>45813</v>
      </c>
      <c r="B752" s="116" t="str">
        <f t="shared" ca="1" si="261"/>
        <v>n.d</v>
      </c>
      <c r="C752" s="14">
        <f t="shared" si="262"/>
        <v>1000</v>
      </c>
      <c r="D752" s="95">
        <f t="shared" si="259"/>
        <v>45807</v>
      </c>
      <c r="E752" s="93">
        <f ca="1">IF(D752&lt;$B$1,VLOOKUP(D752,[1]DI!$A$4:$B$15000,2,FALSE),0)</f>
        <v>0</v>
      </c>
      <c r="F752" s="14">
        <f t="shared" ca="1" si="263"/>
        <v>1</v>
      </c>
      <c r="G752" s="14">
        <f ca="1">(TRUNC(PRODUCT($F$12:$F751),16))</f>
        <v>1.40206315047153</v>
      </c>
      <c r="H752" s="14">
        <f t="shared" ca="1" si="264"/>
        <v>1.26282801544274</v>
      </c>
      <c r="I752" s="14">
        <f t="shared" ca="1" si="265"/>
        <v>1.11025661</v>
      </c>
      <c r="J752" s="13">
        <f t="shared" si="260"/>
        <v>2.5000000000000001E-2</v>
      </c>
      <c r="K752" s="29">
        <f t="shared" si="266"/>
        <v>45824</v>
      </c>
      <c r="L752" s="2">
        <f t="shared" si="267"/>
        <v>0</v>
      </c>
      <c r="M752" s="17">
        <f t="shared" si="268"/>
        <v>0</v>
      </c>
      <c r="N752" s="12">
        <f t="shared" si="269"/>
        <v>1</v>
      </c>
      <c r="O752" s="12">
        <f t="shared" ca="1" si="270"/>
        <v>1.11025661</v>
      </c>
      <c r="P752" s="17">
        <f t="shared" si="271"/>
        <v>0</v>
      </c>
      <c r="Q752" s="14">
        <f t="shared" ca="1" si="256"/>
        <v>110.25660999999999</v>
      </c>
      <c r="R752" s="20">
        <f t="shared" si="257"/>
        <v>0</v>
      </c>
      <c r="S752" s="14">
        <f t="shared" si="272"/>
        <v>0</v>
      </c>
      <c r="T752" s="4">
        <f t="shared" si="273"/>
        <v>0</v>
      </c>
      <c r="U752" s="29">
        <f t="shared" si="274"/>
        <v>0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15">
        <f t="shared" si="258"/>
        <v>45814</v>
      </c>
      <c r="B753" s="116" t="str">
        <f t="shared" ca="1" si="261"/>
        <v>n.d</v>
      </c>
      <c r="C753" s="14">
        <f t="shared" si="262"/>
        <v>1000</v>
      </c>
      <c r="D753" s="95">
        <f t="shared" si="259"/>
        <v>45810</v>
      </c>
      <c r="E753" s="93">
        <f ca="1">IF(D753&lt;$B$1,VLOOKUP(D753,[1]DI!$A$4:$B$15000,2,FALSE),0)</f>
        <v>0</v>
      </c>
      <c r="F753" s="14">
        <f t="shared" ca="1" si="263"/>
        <v>1</v>
      </c>
      <c r="G753" s="14">
        <f ca="1">(TRUNC(PRODUCT($F$12:$F752),16))</f>
        <v>1.40206315047153</v>
      </c>
      <c r="H753" s="14">
        <f t="shared" ca="1" si="264"/>
        <v>1.26282801544274</v>
      </c>
      <c r="I753" s="14">
        <f t="shared" ca="1" si="265"/>
        <v>1.11025661</v>
      </c>
      <c r="J753" s="13">
        <f t="shared" si="260"/>
        <v>2.5000000000000001E-2</v>
      </c>
      <c r="K753" s="29">
        <f t="shared" si="266"/>
        <v>45824</v>
      </c>
      <c r="L753" s="2">
        <f t="shared" si="267"/>
        <v>0</v>
      </c>
      <c r="M753" s="17">
        <f t="shared" si="268"/>
        <v>0</v>
      </c>
      <c r="N753" s="12">
        <f t="shared" si="269"/>
        <v>1</v>
      </c>
      <c r="O753" s="12">
        <f t="shared" ca="1" si="270"/>
        <v>1.11025661</v>
      </c>
      <c r="P753" s="17">
        <f t="shared" si="271"/>
        <v>0</v>
      </c>
      <c r="Q753" s="14">
        <f t="shared" ca="1" si="256"/>
        <v>110.25660999999999</v>
      </c>
      <c r="R753" s="20">
        <f t="shared" si="257"/>
        <v>0</v>
      </c>
      <c r="S753" s="14">
        <f t="shared" si="272"/>
        <v>0</v>
      </c>
      <c r="T753" s="4">
        <f t="shared" si="273"/>
        <v>0</v>
      </c>
      <c r="U753" s="29">
        <f t="shared" si="274"/>
        <v>0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15">
        <f t="shared" si="258"/>
        <v>45817</v>
      </c>
      <c r="B754" s="116" t="str">
        <f t="shared" ca="1" si="261"/>
        <v>n.d</v>
      </c>
      <c r="C754" s="14">
        <f t="shared" si="262"/>
        <v>1000</v>
      </c>
      <c r="D754" s="95">
        <f t="shared" si="259"/>
        <v>45811</v>
      </c>
      <c r="E754" s="93">
        <f ca="1">IF(D754&lt;$B$1,VLOOKUP(D754,[1]DI!$A$4:$B$15000,2,FALSE),0)</f>
        <v>0</v>
      </c>
      <c r="F754" s="14">
        <f t="shared" ca="1" si="263"/>
        <v>1</v>
      </c>
      <c r="G754" s="14">
        <f ca="1">(TRUNC(PRODUCT($F$12:$F753),16))</f>
        <v>1.40206315047153</v>
      </c>
      <c r="H754" s="14">
        <f t="shared" ca="1" si="264"/>
        <v>1.26282801544274</v>
      </c>
      <c r="I754" s="14">
        <f t="shared" ca="1" si="265"/>
        <v>1.11025661</v>
      </c>
      <c r="J754" s="13">
        <f t="shared" si="260"/>
        <v>2.5000000000000001E-2</v>
      </c>
      <c r="K754" s="29">
        <f t="shared" si="266"/>
        <v>45824</v>
      </c>
      <c r="L754" s="2">
        <f t="shared" si="267"/>
        <v>0</v>
      </c>
      <c r="M754" s="17">
        <f t="shared" si="268"/>
        <v>0</v>
      </c>
      <c r="N754" s="12">
        <f t="shared" si="269"/>
        <v>1</v>
      </c>
      <c r="O754" s="12">
        <f t="shared" ca="1" si="270"/>
        <v>1.11025661</v>
      </c>
      <c r="P754" s="17">
        <f t="shared" si="271"/>
        <v>0</v>
      </c>
      <c r="Q754" s="14">
        <f t="shared" ca="1" si="256"/>
        <v>110.25660999999999</v>
      </c>
      <c r="R754" s="20">
        <f t="shared" si="257"/>
        <v>0</v>
      </c>
      <c r="S754" s="14">
        <f t="shared" si="272"/>
        <v>0</v>
      </c>
      <c r="T754" s="4">
        <f t="shared" si="273"/>
        <v>0</v>
      </c>
      <c r="U754" s="29">
        <f t="shared" si="274"/>
        <v>0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15">
        <f t="shared" si="258"/>
        <v>45818</v>
      </c>
      <c r="B755" s="116" t="str">
        <f t="shared" ca="1" si="261"/>
        <v>n.d</v>
      </c>
      <c r="C755" s="14">
        <f t="shared" si="262"/>
        <v>1000</v>
      </c>
      <c r="D755" s="95">
        <f t="shared" si="259"/>
        <v>45812</v>
      </c>
      <c r="E755" s="93">
        <f ca="1">IF(D755&lt;$B$1,VLOOKUP(D755,[1]DI!$A$4:$B$15000,2,FALSE),0)</f>
        <v>0</v>
      </c>
      <c r="F755" s="14">
        <f t="shared" ca="1" si="263"/>
        <v>1</v>
      </c>
      <c r="G755" s="14">
        <f ca="1">(TRUNC(PRODUCT($F$12:$F754),16))</f>
        <v>1.40206315047153</v>
      </c>
      <c r="H755" s="14">
        <f t="shared" ca="1" si="264"/>
        <v>1.26282801544274</v>
      </c>
      <c r="I755" s="14">
        <f t="shared" ca="1" si="265"/>
        <v>1.11025661</v>
      </c>
      <c r="J755" s="13">
        <f t="shared" si="260"/>
        <v>2.5000000000000001E-2</v>
      </c>
      <c r="K755" s="29">
        <f t="shared" si="266"/>
        <v>45824</v>
      </c>
      <c r="L755" s="2">
        <f t="shared" si="267"/>
        <v>0</v>
      </c>
      <c r="M755" s="17">
        <f t="shared" si="268"/>
        <v>0</v>
      </c>
      <c r="N755" s="12">
        <f t="shared" si="269"/>
        <v>1</v>
      </c>
      <c r="O755" s="12">
        <f t="shared" ca="1" si="270"/>
        <v>1.11025661</v>
      </c>
      <c r="P755" s="17">
        <f t="shared" si="271"/>
        <v>0</v>
      </c>
      <c r="Q755" s="14">
        <f t="shared" ca="1" si="256"/>
        <v>110.25660999999999</v>
      </c>
      <c r="R755" s="20">
        <f t="shared" si="257"/>
        <v>0</v>
      </c>
      <c r="S755" s="14">
        <f t="shared" si="272"/>
        <v>0</v>
      </c>
      <c r="T755" s="4">
        <f t="shared" si="273"/>
        <v>0</v>
      </c>
      <c r="U755" s="29">
        <f t="shared" si="274"/>
        <v>0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15">
        <f t="shared" si="258"/>
        <v>45819</v>
      </c>
      <c r="B756" s="116" t="str">
        <f t="shared" ca="1" si="261"/>
        <v>n.d</v>
      </c>
      <c r="C756" s="14">
        <f t="shared" si="262"/>
        <v>1000</v>
      </c>
      <c r="D756" s="95">
        <f t="shared" si="259"/>
        <v>45813</v>
      </c>
      <c r="E756" s="93">
        <f ca="1">IF(D756&lt;$B$1,VLOOKUP(D756,[1]DI!$A$4:$B$15000,2,FALSE),0)</f>
        <v>0</v>
      </c>
      <c r="F756" s="14">
        <f t="shared" ca="1" si="263"/>
        <v>1</v>
      </c>
      <c r="G756" s="14">
        <f ca="1">(TRUNC(PRODUCT($F$12:$F755),16))</f>
        <v>1.40206315047153</v>
      </c>
      <c r="H756" s="14">
        <f t="shared" ca="1" si="264"/>
        <v>1.26282801544274</v>
      </c>
      <c r="I756" s="14">
        <f t="shared" ca="1" si="265"/>
        <v>1.11025661</v>
      </c>
      <c r="J756" s="13">
        <f t="shared" si="260"/>
        <v>2.5000000000000001E-2</v>
      </c>
      <c r="K756" s="29">
        <f t="shared" si="266"/>
        <v>45824</v>
      </c>
      <c r="L756" s="2">
        <f t="shared" si="267"/>
        <v>0</v>
      </c>
      <c r="M756" s="17">
        <f t="shared" si="268"/>
        <v>0</v>
      </c>
      <c r="N756" s="12">
        <f t="shared" si="269"/>
        <v>1</v>
      </c>
      <c r="O756" s="12">
        <f t="shared" ca="1" si="270"/>
        <v>1.11025661</v>
      </c>
      <c r="P756" s="17">
        <f t="shared" si="271"/>
        <v>0</v>
      </c>
      <c r="Q756" s="14">
        <f t="shared" ca="1" si="256"/>
        <v>110.25660999999999</v>
      </c>
      <c r="R756" s="20">
        <f t="shared" si="257"/>
        <v>0</v>
      </c>
      <c r="S756" s="14">
        <f t="shared" si="272"/>
        <v>0</v>
      </c>
      <c r="T756" s="4">
        <f t="shared" si="273"/>
        <v>0</v>
      </c>
      <c r="U756" s="29">
        <f t="shared" si="274"/>
        <v>0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15">
        <f t="shared" si="258"/>
        <v>45820</v>
      </c>
      <c r="B757" s="116" t="str">
        <f t="shared" ca="1" si="261"/>
        <v>n.d</v>
      </c>
      <c r="C757" s="14">
        <f t="shared" si="262"/>
        <v>1000</v>
      </c>
      <c r="D757" s="95">
        <f t="shared" si="259"/>
        <v>45814</v>
      </c>
      <c r="E757" s="93">
        <f ca="1">IF(D757&lt;$B$1,VLOOKUP(D757,[1]DI!$A$4:$B$15000,2,FALSE),0)</f>
        <v>0</v>
      </c>
      <c r="F757" s="14">
        <f t="shared" ca="1" si="263"/>
        <v>1</v>
      </c>
      <c r="G757" s="14">
        <f ca="1">(TRUNC(PRODUCT($F$12:$F756),16))</f>
        <v>1.40206315047153</v>
      </c>
      <c r="H757" s="14">
        <f t="shared" ca="1" si="264"/>
        <v>1.26282801544274</v>
      </c>
      <c r="I757" s="14">
        <f t="shared" ca="1" si="265"/>
        <v>1.11025661</v>
      </c>
      <c r="J757" s="13">
        <f t="shared" si="260"/>
        <v>2.5000000000000001E-2</v>
      </c>
      <c r="K757" s="29">
        <f t="shared" si="266"/>
        <v>45824</v>
      </c>
      <c r="L757" s="2">
        <f t="shared" si="267"/>
        <v>0</v>
      </c>
      <c r="M757" s="17">
        <f t="shared" si="268"/>
        <v>0</v>
      </c>
      <c r="N757" s="12">
        <f t="shared" si="269"/>
        <v>1</v>
      </c>
      <c r="O757" s="12">
        <f t="shared" ca="1" si="270"/>
        <v>1.11025661</v>
      </c>
      <c r="P757" s="17">
        <f t="shared" si="271"/>
        <v>0</v>
      </c>
      <c r="Q757" s="14">
        <f t="shared" ca="1" si="256"/>
        <v>110.25660999999999</v>
      </c>
      <c r="R757" s="20">
        <f t="shared" si="257"/>
        <v>0</v>
      </c>
      <c r="S757" s="14">
        <f t="shared" si="272"/>
        <v>0</v>
      </c>
      <c r="T757" s="4">
        <f t="shared" si="273"/>
        <v>0</v>
      </c>
      <c r="U757" s="29">
        <f t="shared" si="274"/>
        <v>0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15">
        <f t="shared" si="258"/>
        <v>45821</v>
      </c>
      <c r="B758" s="116" t="str">
        <f t="shared" ca="1" si="261"/>
        <v>n.d</v>
      </c>
      <c r="C758" s="14">
        <f t="shared" si="262"/>
        <v>1000</v>
      </c>
      <c r="D758" s="95">
        <f t="shared" si="259"/>
        <v>45817</v>
      </c>
      <c r="E758" s="93">
        <f ca="1">IF(D758&lt;$B$1,VLOOKUP(D758,[1]DI!$A$4:$B$15000,2,FALSE),0)</f>
        <v>0</v>
      </c>
      <c r="F758" s="14">
        <f t="shared" ca="1" si="263"/>
        <v>1</v>
      </c>
      <c r="G758" s="14">
        <f ca="1">(TRUNC(PRODUCT($F$12:$F757),16))</f>
        <v>1.40206315047153</v>
      </c>
      <c r="H758" s="14">
        <f t="shared" ca="1" si="264"/>
        <v>1.26282801544274</v>
      </c>
      <c r="I758" s="14">
        <f t="shared" ca="1" si="265"/>
        <v>1.11025661</v>
      </c>
      <c r="J758" s="13">
        <f t="shared" si="260"/>
        <v>2.5000000000000001E-2</v>
      </c>
      <c r="K758" s="29">
        <f t="shared" si="266"/>
        <v>45824</v>
      </c>
      <c r="L758" s="2">
        <f t="shared" si="267"/>
        <v>0</v>
      </c>
      <c r="M758" s="17">
        <f t="shared" si="268"/>
        <v>0</v>
      </c>
      <c r="N758" s="12">
        <f t="shared" si="269"/>
        <v>1</v>
      </c>
      <c r="O758" s="12">
        <f t="shared" ca="1" si="270"/>
        <v>1.11025661</v>
      </c>
      <c r="P758" s="17">
        <f t="shared" si="271"/>
        <v>0</v>
      </c>
      <c r="Q758" s="14">
        <f t="shared" ca="1" si="256"/>
        <v>110.25660999999999</v>
      </c>
      <c r="R758" s="20">
        <f t="shared" si="257"/>
        <v>0</v>
      </c>
      <c r="S758" s="14">
        <f t="shared" si="272"/>
        <v>0</v>
      </c>
      <c r="T758" s="4">
        <f t="shared" si="273"/>
        <v>0</v>
      </c>
      <c r="U758" s="29">
        <f t="shared" si="274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15">
        <f t="shared" si="258"/>
        <v>45824</v>
      </c>
      <c r="B759" s="116" t="str">
        <f t="shared" ca="1" si="261"/>
        <v>n.d</v>
      </c>
      <c r="C759" s="14">
        <f t="shared" si="262"/>
        <v>1000</v>
      </c>
      <c r="D759" s="95">
        <f t="shared" si="259"/>
        <v>45818</v>
      </c>
      <c r="E759" s="93">
        <f ca="1">IF(D759&lt;$B$1,VLOOKUP(D759,[1]DI!$A$4:$B$15000,2,FALSE),0)</f>
        <v>0</v>
      </c>
      <c r="F759" s="14">
        <f t="shared" ca="1" si="263"/>
        <v>1</v>
      </c>
      <c r="G759" s="14">
        <f ca="1">(TRUNC(PRODUCT($F$12:$F758),16))</f>
        <v>1.40206315047153</v>
      </c>
      <c r="H759" s="14">
        <f t="shared" ca="1" si="264"/>
        <v>1.26282801544274</v>
      </c>
      <c r="I759" s="14">
        <f t="shared" ca="1" si="265"/>
        <v>1.11025661</v>
      </c>
      <c r="J759" s="13">
        <f t="shared" si="260"/>
        <v>2.5000000000000001E-2</v>
      </c>
      <c r="K759" s="29">
        <f t="shared" si="266"/>
        <v>45824</v>
      </c>
      <c r="L759" s="2">
        <f t="shared" si="267"/>
        <v>0</v>
      </c>
      <c r="M759" s="17">
        <f t="shared" si="268"/>
        <v>0</v>
      </c>
      <c r="N759" s="12">
        <f t="shared" si="269"/>
        <v>1</v>
      </c>
      <c r="O759" s="12">
        <f t="shared" ca="1" si="270"/>
        <v>1.11025661</v>
      </c>
      <c r="P759" s="17">
        <f t="shared" si="271"/>
        <v>1</v>
      </c>
      <c r="Q759" s="14">
        <f t="shared" ca="1" si="256"/>
        <v>110.25660999999999</v>
      </c>
      <c r="R759" s="20">
        <f t="shared" si="257"/>
        <v>0</v>
      </c>
      <c r="S759" s="14">
        <f t="shared" si="272"/>
        <v>0</v>
      </c>
      <c r="T759" s="4">
        <f t="shared" si="273"/>
        <v>0</v>
      </c>
      <c r="U759" s="29">
        <f t="shared" si="274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15">
        <f t="shared" si="258"/>
        <v>45825</v>
      </c>
      <c r="B760" s="116" t="str">
        <f t="shared" ca="1" si="261"/>
        <v>n.d</v>
      </c>
      <c r="C760" s="14">
        <f t="shared" si="262"/>
        <v>1000</v>
      </c>
      <c r="D760" s="95">
        <f t="shared" si="259"/>
        <v>45819</v>
      </c>
      <c r="E760" s="93">
        <f ca="1">IF(D760&lt;$B$1,VLOOKUP(D760,[1]DI!$A$4:$B$15000,2,FALSE),0)</f>
        <v>0</v>
      </c>
      <c r="F760" s="14">
        <f t="shared" ca="1" si="263"/>
        <v>1</v>
      </c>
      <c r="G760" s="14">
        <f ca="1">(TRUNC(PRODUCT($F$12:$F759),16))</f>
        <v>1.40206315047153</v>
      </c>
      <c r="H760" s="14">
        <f t="shared" ca="1" si="264"/>
        <v>1.40206315047153</v>
      </c>
      <c r="I760" s="14">
        <f t="shared" ca="1" si="265"/>
        <v>1</v>
      </c>
      <c r="J760" s="13">
        <f t="shared" si="260"/>
        <v>2.5000000000000001E-2</v>
      </c>
      <c r="K760" s="29">
        <f t="shared" si="266"/>
        <v>45824</v>
      </c>
      <c r="L760" s="2">
        <f t="shared" si="267"/>
        <v>1</v>
      </c>
      <c r="M760" s="17">
        <f t="shared" si="268"/>
        <v>1</v>
      </c>
      <c r="N760" s="12">
        <f t="shared" si="269"/>
        <v>1.0000979910000001</v>
      </c>
      <c r="O760" s="12">
        <f t="shared" ca="1" si="270"/>
        <v>1.0000979910000001</v>
      </c>
      <c r="P760" s="17">
        <f t="shared" si="271"/>
        <v>0</v>
      </c>
      <c r="Q760" s="14">
        <f t="shared" ref="Q760" ca="1" si="275">TRUNC(((O760-1)*C760),8)+(Q$248*O760)</f>
        <v>153.10352769649512</v>
      </c>
      <c r="R760" s="20">
        <f t="shared" si="257"/>
        <v>0</v>
      </c>
      <c r="S760" s="14">
        <f t="shared" si="272"/>
        <v>0</v>
      </c>
      <c r="T760" s="4">
        <f t="shared" si="273"/>
        <v>0</v>
      </c>
      <c r="U760" s="29">
        <f t="shared" si="274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15"/>
      <c r="B761" s="116"/>
      <c r="C761" s="14"/>
      <c r="D761" s="95"/>
      <c r="E761" s="93"/>
      <c r="F761" s="14"/>
      <c r="G761" s="14"/>
      <c r="H761" s="14"/>
      <c r="I761" s="14"/>
      <c r="J761" s="13"/>
      <c r="K761" s="29"/>
      <c r="L761" s="2"/>
      <c r="M761" s="17"/>
      <c r="N761" s="12"/>
      <c r="O761" s="12"/>
      <c r="P761" s="17"/>
      <c r="Q761" s="14"/>
      <c r="R761" s="20"/>
      <c r="S761" s="14"/>
      <c r="T761" s="4"/>
      <c r="U761" s="29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15"/>
      <c r="B762" s="116"/>
      <c r="C762" s="14"/>
      <c r="D762" s="95"/>
      <c r="E762" s="93"/>
      <c r="F762" s="14"/>
      <c r="G762" s="14"/>
      <c r="H762" s="14"/>
      <c r="I762" s="14"/>
      <c r="J762" s="13"/>
      <c r="K762" s="29"/>
      <c r="L762" s="2"/>
      <c r="M762" s="17"/>
      <c r="N762" s="12"/>
      <c r="O762" s="12"/>
      <c r="P762" s="17"/>
      <c r="Q762" s="14"/>
      <c r="R762" s="20"/>
      <c r="S762" s="14"/>
      <c r="T762" s="4"/>
      <c r="U762" s="29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15"/>
      <c r="B763" s="116"/>
      <c r="C763" s="14"/>
      <c r="D763" s="95"/>
      <c r="E763" s="93"/>
      <c r="F763" s="14"/>
      <c r="G763" s="14"/>
      <c r="H763" s="14"/>
      <c r="I763" s="14"/>
      <c r="J763" s="13"/>
      <c r="K763" s="29"/>
      <c r="L763" s="2"/>
      <c r="M763" s="17"/>
      <c r="N763" s="12"/>
      <c r="O763" s="12"/>
      <c r="P763" s="17"/>
      <c r="Q763" s="14"/>
      <c r="R763" s="20"/>
      <c r="S763" s="14"/>
      <c r="T763" s="4"/>
      <c r="U763" s="29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15"/>
      <c r="B764" s="116"/>
      <c r="C764" s="14"/>
      <c r="D764" s="95"/>
      <c r="E764" s="93"/>
      <c r="F764" s="14"/>
      <c r="G764" s="14"/>
      <c r="H764" s="14"/>
      <c r="I764" s="14"/>
      <c r="J764" s="13"/>
      <c r="K764" s="29"/>
      <c r="L764" s="2"/>
      <c r="M764" s="17"/>
      <c r="N764" s="12"/>
      <c r="O764" s="12"/>
      <c r="P764" s="17"/>
      <c r="Q764" s="14"/>
      <c r="R764" s="20"/>
      <c r="S764" s="14"/>
      <c r="T764" s="4"/>
      <c r="U764" s="29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15"/>
      <c r="B765" s="116"/>
      <c r="C765" s="14"/>
      <c r="D765" s="95"/>
      <c r="E765" s="93"/>
      <c r="F765" s="14"/>
      <c r="G765" s="14"/>
      <c r="H765" s="14"/>
      <c r="I765" s="14"/>
      <c r="J765" s="13"/>
      <c r="K765" s="29"/>
      <c r="L765" s="2"/>
      <c r="M765" s="17"/>
      <c r="N765" s="12"/>
      <c r="O765" s="12"/>
      <c r="P765" s="17"/>
      <c r="Q765" s="14"/>
      <c r="R765" s="20"/>
      <c r="S765" s="14"/>
      <c r="T765" s="4"/>
      <c r="U765" s="29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15"/>
      <c r="B766" s="116"/>
      <c r="C766" s="14"/>
      <c r="D766" s="95"/>
      <c r="E766" s="93"/>
      <c r="F766" s="14"/>
      <c r="G766" s="14"/>
      <c r="H766" s="14"/>
      <c r="I766" s="14"/>
      <c r="J766" s="13"/>
      <c r="K766" s="29"/>
      <c r="L766" s="2"/>
      <c r="M766" s="17"/>
      <c r="N766" s="12"/>
      <c r="O766" s="12"/>
      <c r="P766" s="17"/>
      <c r="Q766" s="14"/>
      <c r="R766" s="20"/>
      <c r="S766" s="14"/>
      <c r="T766" s="4"/>
      <c r="U766" s="29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15"/>
      <c r="B767" s="116"/>
      <c r="C767" s="14"/>
      <c r="D767" s="95"/>
      <c r="E767" s="93"/>
      <c r="F767" s="14"/>
      <c r="G767" s="14"/>
      <c r="H767" s="14"/>
      <c r="I767" s="14"/>
      <c r="J767" s="13"/>
      <c r="K767" s="29"/>
      <c r="L767" s="2"/>
      <c r="M767" s="17"/>
      <c r="N767" s="12"/>
      <c r="O767" s="12"/>
      <c r="P767" s="17"/>
      <c r="Q767" s="14"/>
      <c r="R767" s="20"/>
      <c r="S767" s="14"/>
      <c r="T767" s="4"/>
      <c r="U767" s="29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15"/>
      <c r="B768" s="116"/>
      <c r="C768" s="14"/>
      <c r="D768" s="95"/>
      <c r="E768" s="93"/>
      <c r="F768" s="14"/>
      <c r="G768" s="14"/>
      <c r="H768" s="14"/>
      <c r="I768" s="14"/>
      <c r="J768" s="13"/>
      <c r="K768" s="29"/>
      <c r="L768" s="2"/>
      <c r="M768" s="17"/>
      <c r="N768" s="12"/>
      <c r="O768" s="12"/>
      <c r="P768" s="17"/>
      <c r="Q768" s="14"/>
      <c r="R768" s="20"/>
      <c r="S768" s="14"/>
      <c r="T768" s="4"/>
      <c r="U768" s="29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15"/>
      <c r="B769" s="116"/>
      <c r="C769" s="14"/>
      <c r="D769" s="95"/>
      <c r="E769" s="93"/>
      <c r="F769" s="14"/>
      <c r="G769" s="14"/>
      <c r="H769" s="14"/>
      <c r="I769" s="14"/>
      <c r="J769" s="13"/>
      <c r="K769" s="29"/>
      <c r="L769" s="2"/>
      <c r="M769" s="17"/>
      <c r="N769" s="12"/>
      <c r="O769" s="12"/>
      <c r="P769" s="17"/>
      <c r="Q769" s="14"/>
      <c r="R769" s="20"/>
      <c r="S769" s="14"/>
      <c r="T769" s="4"/>
      <c r="U769" s="29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15"/>
      <c r="B770" s="116"/>
      <c r="C770" s="14"/>
      <c r="D770" s="95"/>
      <c r="E770" s="93"/>
      <c r="F770" s="14"/>
      <c r="G770" s="14"/>
      <c r="H770" s="14"/>
      <c r="I770" s="14"/>
      <c r="J770" s="13"/>
      <c r="K770" s="29"/>
      <c r="L770" s="2"/>
      <c r="M770" s="17"/>
      <c r="N770" s="12"/>
      <c r="O770" s="12"/>
      <c r="P770" s="17"/>
      <c r="Q770" s="14"/>
      <c r="R770" s="20"/>
      <c r="S770" s="14"/>
      <c r="T770" s="4"/>
      <c r="U770" s="29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15"/>
      <c r="B771" s="116"/>
      <c r="C771" s="14"/>
      <c r="D771" s="95"/>
      <c r="E771" s="93"/>
      <c r="F771" s="14"/>
      <c r="G771" s="14"/>
      <c r="H771" s="14"/>
      <c r="I771" s="14"/>
      <c r="J771" s="13"/>
      <c r="K771" s="29"/>
      <c r="L771" s="2"/>
      <c r="M771" s="17"/>
      <c r="N771" s="12"/>
      <c r="O771" s="12"/>
      <c r="P771" s="17"/>
      <c r="Q771" s="14"/>
      <c r="R771" s="20"/>
      <c r="S771" s="14"/>
      <c r="T771" s="4"/>
      <c r="U771" s="29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15"/>
      <c r="B772" s="116"/>
      <c r="C772" s="14"/>
      <c r="D772" s="95"/>
      <c r="E772" s="93"/>
      <c r="F772" s="14"/>
      <c r="G772" s="14"/>
      <c r="H772" s="14"/>
      <c r="I772" s="14"/>
      <c r="J772" s="13"/>
      <c r="K772" s="29"/>
      <c r="L772" s="2"/>
      <c r="M772" s="17"/>
      <c r="N772" s="12"/>
      <c r="O772" s="12"/>
      <c r="P772" s="17"/>
      <c r="Q772" s="14"/>
      <c r="R772" s="20"/>
      <c r="S772" s="14"/>
      <c r="T772" s="4"/>
      <c r="U772" s="29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15"/>
      <c r="B773" s="116"/>
      <c r="C773" s="14"/>
      <c r="D773" s="95"/>
      <c r="E773" s="93"/>
      <c r="F773" s="14"/>
      <c r="G773" s="14"/>
      <c r="H773" s="14"/>
      <c r="I773" s="14"/>
      <c r="J773" s="13"/>
      <c r="K773" s="29"/>
      <c r="L773" s="2"/>
      <c r="M773" s="17"/>
      <c r="N773" s="12"/>
      <c r="O773" s="12"/>
      <c r="P773" s="17"/>
      <c r="Q773" s="14"/>
      <c r="R773" s="20"/>
      <c r="S773" s="14"/>
      <c r="T773" s="4"/>
      <c r="U773" s="29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15"/>
      <c r="B774" s="116"/>
      <c r="C774" s="14"/>
      <c r="D774" s="95"/>
      <c r="E774" s="93"/>
      <c r="F774" s="14"/>
      <c r="G774" s="14"/>
      <c r="H774" s="14"/>
      <c r="I774" s="14"/>
      <c r="J774" s="13"/>
      <c r="K774" s="29"/>
      <c r="L774" s="2"/>
      <c r="M774" s="17"/>
      <c r="N774" s="12"/>
      <c r="O774" s="12"/>
      <c r="P774" s="17"/>
      <c r="Q774" s="14"/>
      <c r="R774" s="20"/>
      <c r="S774" s="14"/>
      <c r="T774" s="4"/>
      <c r="U774" s="29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15"/>
      <c r="B775" s="116"/>
      <c r="C775" s="14"/>
      <c r="D775" s="95"/>
      <c r="E775" s="93"/>
      <c r="F775" s="14"/>
      <c r="G775" s="14"/>
      <c r="H775" s="14"/>
      <c r="I775" s="14"/>
      <c r="J775" s="13"/>
      <c r="K775" s="29"/>
      <c r="L775" s="2"/>
      <c r="M775" s="17"/>
      <c r="N775" s="12"/>
      <c r="O775" s="12"/>
      <c r="P775" s="17"/>
      <c r="Q775" s="14"/>
      <c r="R775" s="20"/>
      <c r="S775" s="14"/>
      <c r="T775" s="4"/>
      <c r="U775" s="29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15"/>
      <c r="B776" s="116"/>
      <c r="C776" s="14"/>
      <c r="D776" s="95"/>
      <c r="E776" s="93"/>
      <c r="F776" s="14"/>
      <c r="G776" s="14"/>
      <c r="H776" s="14"/>
      <c r="I776" s="14"/>
      <c r="J776" s="13"/>
      <c r="K776" s="29"/>
      <c r="L776" s="2"/>
      <c r="M776" s="17"/>
      <c r="N776" s="12"/>
      <c r="O776" s="12"/>
      <c r="P776" s="17"/>
      <c r="Q776" s="14"/>
      <c r="R776" s="20"/>
      <c r="S776" s="14"/>
      <c r="T776" s="4"/>
      <c r="U776" s="29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15"/>
      <c r="B777" s="116"/>
      <c r="C777" s="14"/>
      <c r="D777" s="95"/>
      <c r="E777" s="93"/>
      <c r="F777" s="14"/>
      <c r="G777" s="14"/>
      <c r="H777" s="14"/>
      <c r="I777" s="14"/>
      <c r="J777" s="13"/>
      <c r="K777" s="29"/>
      <c r="L777" s="2"/>
      <c r="M777" s="17"/>
      <c r="N777" s="12"/>
      <c r="O777" s="12"/>
      <c r="P777" s="17"/>
      <c r="Q777" s="14"/>
      <c r="R777" s="20"/>
      <c r="S777" s="14"/>
      <c r="T777" s="4"/>
      <c r="U777" s="29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15"/>
      <c r="B778" s="116"/>
      <c r="C778" s="14"/>
      <c r="D778" s="95"/>
      <c r="E778" s="93"/>
      <c r="F778" s="14"/>
      <c r="G778" s="14"/>
      <c r="H778" s="14"/>
      <c r="I778" s="14"/>
      <c r="J778" s="13"/>
      <c r="K778" s="29"/>
      <c r="L778" s="2"/>
      <c r="M778" s="17"/>
      <c r="N778" s="12"/>
      <c r="O778" s="12"/>
      <c r="P778" s="17"/>
      <c r="Q778" s="14"/>
      <c r="R778" s="20"/>
      <c r="S778" s="14"/>
      <c r="T778" s="4"/>
      <c r="U778" s="29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15"/>
      <c r="B779" s="116"/>
      <c r="C779" s="14"/>
      <c r="D779" s="95"/>
      <c r="E779" s="93"/>
      <c r="F779" s="14"/>
      <c r="G779" s="14"/>
      <c r="H779" s="14"/>
      <c r="I779" s="14"/>
      <c r="J779" s="13"/>
      <c r="K779" s="29"/>
      <c r="L779" s="2"/>
      <c r="M779" s="17"/>
      <c r="N779" s="12"/>
      <c r="O779" s="12"/>
      <c r="P779" s="17"/>
      <c r="Q779" s="14"/>
      <c r="R779" s="20"/>
      <c r="S779" s="14"/>
      <c r="T779" s="4"/>
      <c r="U779" s="29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15"/>
      <c r="B780" s="116"/>
      <c r="C780" s="14"/>
      <c r="D780" s="95"/>
      <c r="E780" s="93"/>
      <c r="F780" s="14"/>
      <c r="G780" s="14"/>
      <c r="H780" s="14"/>
      <c r="I780" s="14"/>
      <c r="J780" s="13"/>
      <c r="K780" s="29"/>
      <c r="L780" s="2"/>
      <c r="M780" s="17"/>
      <c r="N780" s="12"/>
      <c r="O780" s="12"/>
      <c r="P780" s="17"/>
      <c r="Q780" s="14"/>
      <c r="R780" s="20"/>
      <c r="S780" s="14"/>
      <c r="T780" s="4"/>
      <c r="U780" s="29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15"/>
      <c r="B781" s="116"/>
      <c r="C781" s="14"/>
      <c r="D781" s="95"/>
      <c r="E781" s="93"/>
      <c r="F781" s="14"/>
      <c r="G781" s="14"/>
      <c r="H781" s="14"/>
      <c r="I781" s="14"/>
      <c r="J781" s="13"/>
      <c r="K781" s="29"/>
      <c r="L781" s="2"/>
      <c r="M781" s="17"/>
      <c r="N781" s="12"/>
      <c r="O781" s="12"/>
      <c r="P781" s="17"/>
      <c r="Q781" s="14"/>
      <c r="R781" s="20"/>
      <c r="S781" s="14"/>
      <c r="T781" s="4"/>
      <c r="U781" s="29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15"/>
      <c r="B782" s="116"/>
      <c r="C782" s="14"/>
      <c r="D782" s="95"/>
      <c r="E782" s="93"/>
      <c r="F782" s="14"/>
      <c r="G782" s="14"/>
      <c r="H782" s="14"/>
      <c r="I782" s="14"/>
      <c r="J782" s="13"/>
      <c r="K782" s="29"/>
      <c r="L782" s="2"/>
      <c r="M782" s="17"/>
      <c r="N782" s="12"/>
      <c r="O782" s="12"/>
      <c r="P782" s="17"/>
      <c r="Q782" s="14"/>
      <c r="R782" s="20"/>
      <c r="S782" s="14"/>
      <c r="T782" s="4"/>
      <c r="U782" s="29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15"/>
      <c r="B783" s="116"/>
      <c r="C783" s="14"/>
      <c r="D783" s="95"/>
      <c r="E783" s="93"/>
      <c r="F783" s="14"/>
      <c r="G783" s="14"/>
      <c r="H783" s="14"/>
      <c r="I783" s="14"/>
      <c r="J783" s="13"/>
      <c r="K783" s="29"/>
      <c r="L783" s="2"/>
      <c r="M783" s="17"/>
      <c r="N783" s="12"/>
      <c r="O783" s="12"/>
      <c r="P783" s="17"/>
      <c r="Q783" s="14"/>
      <c r="R783" s="20"/>
      <c r="S783" s="14"/>
      <c r="T783" s="4"/>
      <c r="U783" s="29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15"/>
      <c r="B784" s="116"/>
      <c r="C784" s="14"/>
      <c r="D784" s="95"/>
      <c r="E784" s="93"/>
      <c r="F784" s="14"/>
      <c r="G784" s="14"/>
      <c r="H784" s="14"/>
      <c r="I784" s="14"/>
      <c r="J784" s="13"/>
      <c r="K784" s="29"/>
      <c r="L784" s="2"/>
      <c r="M784" s="17"/>
      <c r="N784" s="12"/>
      <c r="O784" s="12"/>
      <c r="P784" s="17"/>
      <c r="Q784" s="14"/>
      <c r="R784" s="20"/>
      <c r="S784" s="14"/>
      <c r="T784" s="4"/>
      <c r="U784" s="29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15"/>
      <c r="B785" s="116"/>
      <c r="C785" s="14"/>
      <c r="D785" s="95"/>
      <c r="E785" s="93"/>
      <c r="F785" s="14"/>
      <c r="G785" s="14"/>
      <c r="H785" s="14"/>
      <c r="I785" s="14"/>
      <c r="J785" s="13"/>
      <c r="K785" s="29"/>
      <c r="L785" s="2"/>
      <c r="M785" s="17"/>
      <c r="N785" s="12"/>
      <c r="O785" s="12"/>
      <c r="P785" s="17"/>
      <c r="Q785" s="14"/>
      <c r="R785" s="20"/>
      <c r="S785" s="14"/>
      <c r="T785" s="4"/>
      <c r="U785" s="29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15"/>
      <c r="B786" s="116"/>
      <c r="C786" s="14"/>
      <c r="D786" s="95"/>
      <c r="E786" s="93"/>
      <c r="F786" s="14"/>
      <c r="G786" s="14"/>
      <c r="H786" s="14"/>
      <c r="I786" s="14"/>
      <c r="J786" s="13"/>
      <c r="K786" s="29"/>
      <c r="L786" s="2"/>
      <c r="M786" s="17"/>
      <c r="N786" s="12"/>
      <c r="O786" s="12"/>
      <c r="P786" s="17"/>
      <c r="Q786" s="14"/>
      <c r="R786" s="20"/>
      <c r="S786" s="14"/>
      <c r="T786" s="4"/>
      <c r="U786" s="29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15"/>
      <c r="B787" s="116"/>
      <c r="C787" s="14"/>
      <c r="D787" s="95"/>
      <c r="E787" s="93"/>
      <c r="F787" s="14"/>
      <c r="G787" s="14"/>
      <c r="H787" s="14"/>
      <c r="I787" s="14"/>
      <c r="J787" s="13"/>
      <c r="K787" s="29"/>
      <c r="L787" s="2"/>
      <c r="M787" s="17"/>
      <c r="N787" s="12"/>
      <c r="O787" s="12"/>
      <c r="P787" s="17"/>
      <c r="Q787" s="14"/>
      <c r="R787" s="20"/>
      <c r="S787" s="14"/>
      <c r="T787" s="4"/>
      <c r="U787" s="29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/>
      <c r="B788" s="116"/>
      <c r="C788" s="14"/>
      <c r="D788" s="95"/>
      <c r="E788" s="93"/>
      <c r="F788" s="14"/>
      <c r="G788" s="14"/>
      <c r="H788" s="14"/>
      <c r="I788" s="14"/>
      <c r="J788" s="13"/>
      <c r="K788" s="29"/>
      <c r="L788" s="2"/>
      <c r="M788" s="17"/>
      <c r="N788" s="12"/>
      <c r="O788" s="12"/>
      <c r="P788" s="17"/>
      <c r="Q788" s="14"/>
      <c r="R788" s="20"/>
      <c r="S788" s="14"/>
      <c r="T788" s="4"/>
      <c r="U788" s="29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/>
      <c r="B789" s="116"/>
      <c r="C789" s="14"/>
      <c r="D789" s="95"/>
      <c r="E789" s="93"/>
      <c r="F789" s="14"/>
      <c r="G789" s="14"/>
      <c r="H789" s="14"/>
      <c r="I789" s="14"/>
      <c r="J789" s="13"/>
      <c r="K789" s="29"/>
      <c r="L789" s="2"/>
      <c r="M789" s="17"/>
      <c r="N789" s="12"/>
      <c r="O789" s="12"/>
      <c r="P789" s="17"/>
      <c r="Q789" s="14"/>
      <c r="R789" s="20"/>
      <c r="S789" s="14"/>
      <c r="T789" s="4"/>
      <c r="U789" s="29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/>
      <c r="B790" s="116"/>
      <c r="C790" s="14"/>
      <c r="D790" s="95"/>
      <c r="E790" s="93"/>
      <c r="F790" s="14"/>
      <c r="G790" s="14"/>
      <c r="H790" s="14"/>
      <c r="I790" s="14"/>
      <c r="J790" s="13"/>
      <c r="K790" s="29"/>
      <c r="L790" s="2"/>
      <c r="M790" s="17"/>
      <c r="N790" s="12"/>
      <c r="O790" s="12"/>
      <c r="P790" s="17"/>
      <c r="Q790" s="14"/>
      <c r="R790" s="20"/>
      <c r="S790" s="14"/>
      <c r="T790" s="4"/>
      <c r="U790" s="29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15"/>
      <c r="B791" s="116"/>
      <c r="C791" s="14"/>
      <c r="D791" s="95"/>
      <c r="E791" s="93"/>
      <c r="F791" s="14"/>
      <c r="G791" s="14"/>
      <c r="H791" s="14"/>
      <c r="I791" s="14"/>
      <c r="J791" s="13"/>
      <c r="K791" s="29"/>
      <c r="L791" s="2"/>
      <c r="M791" s="17"/>
      <c r="N791" s="12"/>
      <c r="O791" s="12"/>
      <c r="P791" s="17"/>
      <c r="Q791" s="14"/>
      <c r="R791" s="20"/>
      <c r="S791" s="14"/>
      <c r="T791" s="4"/>
      <c r="U791" s="29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15"/>
      <c r="B792" s="116"/>
      <c r="C792" s="14"/>
      <c r="D792" s="95"/>
      <c r="E792" s="93"/>
      <c r="F792" s="14"/>
      <c r="G792" s="14"/>
      <c r="H792" s="14"/>
      <c r="I792" s="14"/>
      <c r="J792" s="13"/>
      <c r="K792" s="29"/>
      <c r="L792" s="2"/>
      <c r="M792" s="17"/>
      <c r="N792" s="12"/>
      <c r="O792" s="12"/>
      <c r="P792" s="17"/>
      <c r="Q792" s="14"/>
      <c r="R792" s="20"/>
      <c r="S792" s="14"/>
      <c r="T792" s="4"/>
      <c r="U792" s="29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15"/>
      <c r="B793" s="116"/>
      <c r="C793" s="14"/>
      <c r="D793" s="95"/>
      <c r="E793" s="93"/>
      <c r="F793" s="14"/>
      <c r="G793" s="14"/>
      <c r="H793" s="14"/>
      <c r="I793" s="14"/>
      <c r="J793" s="13"/>
      <c r="K793" s="29"/>
      <c r="L793" s="2"/>
      <c r="M793" s="17"/>
      <c r="N793" s="12"/>
      <c r="O793" s="12"/>
      <c r="P793" s="17"/>
      <c r="Q793" s="14"/>
      <c r="R793" s="20"/>
      <c r="S793" s="14"/>
      <c r="T793" s="4"/>
      <c r="U793" s="29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15"/>
      <c r="B794" s="116"/>
      <c r="C794" s="14"/>
      <c r="D794" s="95"/>
      <c r="E794" s="93"/>
      <c r="F794" s="14"/>
      <c r="G794" s="14"/>
      <c r="H794" s="14"/>
      <c r="I794" s="14"/>
      <c r="J794" s="13"/>
      <c r="K794" s="29"/>
      <c r="L794" s="2"/>
      <c r="M794" s="17"/>
      <c r="N794" s="12"/>
      <c r="O794" s="12"/>
      <c r="P794" s="17"/>
      <c r="Q794" s="14"/>
      <c r="R794" s="20"/>
      <c r="S794" s="14"/>
      <c r="T794" s="4"/>
      <c r="U794" s="29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15"/>
      <c r="B795" s="116"/>
      <c r="C795" s="14"/>
      <c r="D795" s="95"/>
      <c r="E795" s="93"/>
      <c r="F795" s="14"/>
      <c r="G795" s="14"/>
      <c r="H795" s="14"/>
      <c r="I795" s="14"/>
      <c r="J795" s="13"/>
      <c r="K795" s="29"/>
      <c r="L795" s="2"/>
      <c r="M795" s="17"/>
      <c r="N795" s="12"/>
      <c r="O795" s="12"/>
      <c r="P795" s="17"/>
      <c r="Q795" s="14"/>
      <c r="R795" s="20"/>
      <c r="S795" s="14"/>
      <c r="T795" s="4"/>
      <c r="U795" s="29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15"/>
      <c r="B796" s="116"/>
      <c r="C796" s="14"/>
      <c r="D796" s="95"/>
      <c r="E796" s="93"/>
      <c r="F796" s="14"/>
      <c r="G796" s="14"/>
      <c r="H796" s="14"/>
      <c r="I796" s="14"/>
      <c r="J796" s="13"/>
      <c r="K796" s="29"/>
      <c r="L796" s="2"/>
      <c r="M796" s="17"/>
      <c r="N796" s="12"/>
      <c r="O796" s="12"/>
      <c r="P796" s="17"/>
      <c r="Q796" s="14"/>
      <c r="R796" s="20"/>
      <c r="S796" s="14"/>
      <c r="T796" s="4"/>
      <c r="U796" s="29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15"/>
      <c r="B797" s="116"/>
      <c r="C797" s="14"/>
      <c r="D797" s="95"/>
      <c r="E797" s="93"/>
      <c r="F797" s="14"/>
      <c r="G797" s="14"/>
      <c r="H797" s="14"/>
      <c r="I797" s="14"/>
      <c r="J797" s="13"/>
      <c r="K797" s="29"/>
      <c r="L797" s="2"/>
      <c r="M797" s="17"/>
      <c r="N797" s="12"/>
      <c r="O797" s="12"/>
      <c r="P797" s="17"/>
      <c r="Q797" s="14"/>
      <c r="R797" s="20"/>
      <c r="S797" s="14"/>
      <c r="T797" s="4"/>
      <c r="U797" s="29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15"/>
      <c r="B798" s="116"/>
      <c r="C798" s="14"/>
      <c r="D798" s="95"/>
      <c r="E798" s="93"/>
      <c r="F798" s="14"/>
      <c r="G798" s="14"/>
      <c r="H798" s="14"/>
      <c r="I798" s="14"/>
      <c r="J798" s="13"/>
      <c r="K798" s="29"/>
      <c r="L798" s="2"/>
      <c r="M798" s="17"/>
      <c r="N798" s="12"/>
      <c r="O798" s="12"/>
      <c r="P798" s="17"/>
      <c r="Q798" s="14"/>
      <c r="R798" s="20"/>
      <c r="S798" s="14"/>
      <c r="T798" s="4"/>
      <c r="U798" s="29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15"/>
      <c r="B799" s="116"/>
      <c r="C799" s="14"/>
      <c r="D799" s="95"/>
      <c r="E799" s="93"/>
      <c r="F799" s="14"/>
      <c r="G799" s="14"/>
      <c r="H799" s="14"/>
      <c r="I799" s="14"/>
      <c r="J799" s="13"/>
      <c r="K799" s="29"/>
      <c r="L799" s="2"/>
      <c r="M799" s="17"/>
      <c r="N799" s="12"/>
      <c r="O799" s="12"/>
      <c r="P799" s="17"/>
      <c r="Q799" s="14"/>
      <c r="R799" s="20"/>
      <c r="S799" s="14"/>
      <c r="T799" s="4"/>
      <c r="U799" s="29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15"/>
      <c r="B800" s="116"/>
      <c r="C800" s="14"/>
      <c r="D800" s="95"/>
      <c r="E800" s="93"/>
      <c r="F800" s="14"/>
      <c r="G800" s="14"/>
      <c r="H800" s="14"/>
      <c r="I800" s="14"/>
      <c r="J800" s="13"/>
      <c r="K800" s="29"/>
      <c r="L800" s="2"/>
      <c r="M800" s="17"/>
      <c r="N800" s="12"/>
      <c r="O800" s="12"/>
      <c r="P800" s="17"/>
      <c r="Q800" s="14"/>
      <c r="R800" s="20"/>
      <c r="S800" s="14"/>
      <c r="T800" s="4"/>
      <c r="U800" s="29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15"/>
      <c r="B801" s="116"/>
      <c r="C801" s="14"/>
      <c r="D801" s="95"/>
      <c r="E801" s="93"/>
      <c r="F801" s="14"/>
      <c r="G801" s="14"/>
      <c r="H801" s="14"/>
      <c r="I801" s="14"/>
      <c r="J801" s="13"/>
      <c r="K801" s="29"/>
      <c r="L801" s="2"/>
      <c r="M801" s="17"/>
      <c r="N801" s="12"/>
      <c r="O801" s="12"/>
      <c r="P801" s="17"/>
      <c r="Q801" s="14"/>
      <c r="R801" s="20"/>
      <c r="S801" s="14"/>
      <c r="T801" s="4"/>
      <c r="U801" s="29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15"/>
      <c r="B802" s="116"/>
      <c r="C802" s="14"/>
      <c r="D802" s="95"/>
      <c r="E802" s="93"/>
      <c r="F802" s="14"/>
      <c r="G802" s="14"/>
      <c r="H802" s="14"/>
      <c r="I802" s="14"/>
      <c r="J802" s="13"/>
      <c r="K802" s="29"/>
      <c r="L802" s="2"/>
      <c r="M802" s="17"/>
      <c r="N802" s="12"/>
      <c r="O802" s="12"/>
      <c r="P802" s="17"/>
      <c r="Q802" s="14"/>
      <c r="R802" s="20"/>
      <c r="S802" s="14"/>
      <c r="T802" s="4"/>
      <c r="U802" s="29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15"/>
      <c r="B803" s="116"/>
      <c r="C803" s="14"/>
      <c r="D803" s="95"/>
      <c r="E803" s="93"/>
      <c r="F803" s="14"/>
      <c r="G803" s="14"/>
      <c r="H803" s="14"/>
      <c r="I803" s="14"/>
      <c r="J803" s="13"/>
      <c r="K803" s="29"/>
      <c r="L803" s="2"/>
      <c r="M803" s="17"/>
      <c r="N803" s="12"/>
      <c r="O803" s="12"/>
      <c r="P803" s="17"/>
      <c r="Q803" s="14"/>
      <c r="R803" s="20"/>
      <c r="S803" s="14"/>
      <c r="T803" s="4"/>
      <c r="U803" s="29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15"/>
      <c r="B804" s="116"/>
      <c r="C804" s="14"/>
      <c r="D804" s="95"/>
      <c r="E804" s="93"/>
      <c r="F804" s="14"/>
      <c r="G804" s="14"/>
      <c r="H804" s="14"/>
      <c r="I804" s="14"/>
      <c r="J804" s="13"/>
      <c r="K804" s="29"/>
      <c r="L804" s="2"/>
      <c r="M804" s="17"/>
      <c r="N804" s="12"/>
      <c r="O804" s="12"/>
      <c r="P804" s="17"/>
      <c r="Q804" s="14"/>
      <c r="R804" s="20"/>
      <c r="S804" s="14"/>
      <c r="T804" s="4"/>
      <c r="U804" s="29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15"/>
      <c r="B805" s="116"/>
      <c r="C805" s="14"/>
      <c r="D805" s="95"/>
      <c r="E805" s="93"/>
      <c r="F805" s="14"/>
      <c r="G805" s="14"/>
      <c r="H805" s="14"/>
      <c r="I805" s="14"/>
      <c r="J805" s="13"/>
      <c r="K805" s="29"/>
      <c r="L805" s="2"/>
      <c r="M805" s="17"/>
      <c r="N805" s="12"/>
      <c r="O805" s="12"/>
      <c r="P805" s="17"/>
      <c r="Q805" s="14"/>
      <c r="R805" s="20"/>
      <c r="S805" s="14"/>
      <c r="T805" s="4"/>
      <c r="U805" s="29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15"/>
      <c r="B806" s="116"/>
      <c r="C806" s="14"/>
      <c r="D806" s="95"/>
      <c r="E806" s="93"/>
      <c r="F806" s="14"/>
      <c r="G806" s="14"/>
      <c r="H806" s="14"/>
      <c r="I806" s="14"/>
      <c r="J806" s="13"/>
      <c r="K806" s="29"/>
      <c r="L806" s="2"/>
      <c r="M806" s="17"/>
      <c r="N806" s="12"/>
      <c r="O806" s="12"/>
      <c r="P806" s="17"/>
      <c r="Q806" s="14"/>
      <c r="R806" s="20"/>
      <c r="S806" s="14"/>
      <c r="T806" s="4"/>
      <c r="U806" s="29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15"/>
      <c r="B807" s="116"/>
      <c r="C807" s="14"/>
      <c r="D807" s="95"/>
      <c r="E807" s="93"/>
      <c r="F807" s="14"/>
      <c r="G807" s="14"/>
      <c r="H807" s="14"/>
      <c r="I807" s="14"/>
      <c r="J807" s="13"/>
      <c r="K807" s="29"/>
      <c r="L807" s="2"/>
      <c r="M807" s="17"/>
      <c r="N807" s="12"/>
      <c r="O807" s="12"/>
      <c r="P807" s="17"/>
      <c r="Q807" s="14"/>
      <c r="R807" s="20"/>
      <c r="S807" s="14"/>
      <c r="T807" s="4"/>
      <c r="U807" s="29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15"/>
      <c r="B808" s="116"/>
      <c r="C808" s="14"/>
      <c r="D808" s="95"/>
      <c r="E808" s="93"/>
      <c r="F808" s="14"/>
      <c r="G808" s="14"/>
      <c r="H808" s="14"/>
      <c r="I808" s="14"/>
      <c r="J808" s="13"/>
      <c r="K808" s="29"/>
      <c r="L808" s="2"/>
      <c r="M808" s="17"/>
      <c r="N808" s="12"/>
      <c r="O808" s="12"/>
      <c r="P808" s="17"/>
      <c r="Q808" s="14"/>
      <c r="R808" s="20"/>
      <c r="S808" s="14"/>
      <c r="T808" s="4"/>
      <c r="U808" s="29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15"/>
      <c r="B809" s="116"/>
      <c r="C809" s="14"/>
      <c r="D809" s="95"/>
      <c r="E809" s="93"/>
      <c r="F809" s="14"/>
      <c r="G809" s="14"/>
      <c r="H809" s="14"/>
      <c r="I809" s="14"/>
      <c r="J809" s="13"/>
      <c r="K809" s="29"/>
      <c r="L809" s="2"/>
      <c r="M809" s="17"/>
      <c r="N809" s="12"/>
      <c r="O809" s="12"/>
      <c r="P809" s="17"/>
      <c r="Q809" s="14"/>
      <c r="R809" s="20"/>
      <c r="S809" s="14"/>
      <c r="T809" s="4"/>
      <c r="U809" s="29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15"/>
      <c r="B810" s="116"/>
      <c r="C810" s="14"/>
      <c r="D810" s="95"/>
      <c r="E810" s="93"/>
      <c r="F810" s="14"/>
      <c r="G810" s="14"/>
      <c r="H810" s="14"/>
      <c r="I810" s="14"/>
      <c r="J810" s="13"/>
      <c r="K810" s="29"/>
      <c r="L810" s="2"/>
      <c r="M810" s="17"/>
      <c r="N810" s="12"/>
      <c r="O810" s="12"/>
      <c r="P810" s="17"/>
      <c r="Q810" s="14"/>
      <c r="R810" s="20"/>
      <c r="S810" s="14"/>
      <c r="T810" s="4"/>
      <c r="U810" s="29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15"/>
      <c r="B811" s="116"/>
      <c r="C811" s="14"/>
      <c r="D811" s="95"/>
      <c r="E811" s="93"/>
      <c r="F811" s="14"/>
      <c r="G811" s="14"/>
      <c r="H811" s="14"/>
      <c r="I811" s="14"/>
      <c r="J811" s="13"/>
      <c r="K811" s="29"/>
      <c r="L811" s="2"/>
      <c r="M811" s="17"/>
      <c r="N811" s="12"/>
      <c r="O811" s="12"/>
      <c r="P811" s="17"/>
      <c r="Q811" s="14"/>
      <c r="R811" s="20"/>
      <c r="S811" s="14"/>
      <c r="T811" s="4"/>
      <c r="U811" s="29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15"/>
      <c r="B812" s="116"/>
      <c r="C812" s="14"/>
      <c r="D812" s="95"/>
      <c r="E812" s="93"/>
      <c r="F812" s="14"/>
      <c r="G812" s="14"/>
      <c r="H812" s="14"/>
      <c r="I812" s="14"/>
      <c r="J812" s="13"/>
      <c r="K812" s="29"/>
      <c r="L812" s="2"/>
      <c r="M812" s="17"/>
      <c r="N812" s="12"/>
      <c r="O812" s="12"/>
      <c r="P812" s="17"/>
      <c r="Q812" s="14"/>
      <c r="R812" s="20"/>
      <c r="S812" s="14"/>
      <c r="T812" s="4"/>
      <c r="U812" s="29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15"/>
      <c r="B813" s="116"/>
      <c r="C813" s="14"/>
      <c r="D813" s="95"/>
      <c r="E813" s="93"/>
      <c r="F813" s="14"/>
      <c r="G813" s="14"/>
      <c r="H813" s="14"/>
      <c r="I813" s="14"/>
      <c r="J813" s="13"/>
      <c r="K813" s="29"/>
      <c r="L813" s="2"/>
      <c r="M813" s="17"/>
      <c r="N813" s="12"/>
      <c r="O813" s="12"/>
      <c r="P813" s="17"/>
      <c r="Q813" s="14"/>
      <c r="R813" s="20"/>
      <c r="S813" s="14"/>
      <c r="T813" s="4"/>
      <c r="U813" s="29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15"/>
      <c r="B814" s="116"/>
      <c r="C814" s="14"/>
      <c r="D814" s="95"/>
      <c r="E814" s="93"/>
      <c r="F814" s="14"/>
      <c r="G814" s="14"/>
      <c r="H814" s="14"/>
      <c r="I814" s="14"/>
      <c r="J814" s="13"/>
      <c r="K814" s="29"/>
      <c r="L814" s="2"/>
      <c r="M814" s="17"/>
      <c r="N814" s="12"/>
      <c r="O814" s="12"/>
      <c r="P814" s="17"/>
      <c r="Q814" s="14"/>
      <c r="R814" s="20"/>
      <c r="S814" s="14"/>
      <c r="T814" s="4"/>
      <c r="U814" s="29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15"/>
      <c r="B815" s="116"/>
      <c r="C815" s="14"/>
      <c r="D815" s="95"/>
      <c r="E815" s="93"/>
      <c r="F815" s="14"/>
      <c r="G815" s="14"/>
      <c r="H815" s="14"/>
      <c r="I815" s="14"/>
      <c r="J815" s="13"/>
      <c r="K815" s="29"/>
      <c r="L815" s="2"/>
      <c r="M815" s="17"/>
      <c r="N815" s="12"/>
      <c r="O815" s="12"/>
      <c r="P815" s="17"/>
      <c r="Q815" s="14"/>
      <c r="R815" s="20"/>
      <c r="S815" s="14"/>
      <c r="T815" s="4"/>
      <c r="U815" s="29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15"/>
      <c r="B816" s="116"/>
      <c r="C816" s="14"/>
      <c r="D816" s="95"/>
      <c r="E816" s="93"/>
      <c r="F816" s="14"/>
      <c r="G816" s="14"/>
      <c r="H816" s="14"/>
      <c r="I816" s="14"/>
      <c r="J816" s="13"/>
      <c r="K816" s="29"/>
      <c r="L816" s="2"/>
      <c r="M816" s="17"/>
      <c r="N816" s="12"/>
      <c r="O816" s="12"/>
      <c r="P816" s="17"/>
      <c r="Q816" s="14"/>
      <c r="R816" s="20"/>
      <c r="S816" s="14"/>
      <c r="T816" s="4"/>
      <c r="U816" s="29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15"/>
      <c r="B817" s="116"/>
      <c r="C817" s="14"/>
      <c r="D817" s="95"/>
      <c r="E817" s="93"/>
      <c r="F817" s="14"/>
      <c r="G817" s="14"/>
      <c r="H817" s="14"/>
      <c r="I817" s="14"/>
      <c r="J817" s="13"/>
      <c r="K817" s="29"/>
      <c r="L817" s="2"/>
      <c r="M817" s="17"/>
      <c r="N817" s="12"/>
      <c r="O817" s="12"/>
      <c r="P817" s="17"/>
      <c r="Q817" s="14"/>
      <c r="R817" s="20"/>
      <c r="S817" s="14"/>
      <c r="T817" s="4"/>
      <c r="U817" s="29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15"/>
      <c r="B818" s="116"/>
      <c r="C818" s="14"/>
      <c r="D818" s="95"/>
      <c r="E818" s="93"/>
      <c r="F818" s="14"/>
      <c r="G818" s="14"/>
      <c r="H818" s="14"/>
      <c r="I818" s="14"/>
      <c r="J818" s="13"/>
      <c r="K818" s="29"/>
      <c r="L818" s="2"/>
      <c r="M818" s="17"/>
      <c r="N818" s="12"/>
      <c r="O818" s="12"/>
      <c r="P818" s="17"/>
      <c r="Q818" s="14"/>
      <c r="R818" s="20"/>
      <c r="S818" s="14"/>
      <c r="T818" s="4"/>
      <c r="U818" s="29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15"/>
      <c r="B819" s="116"/>
      <c r="C819" s="14"/>
      <c r="D819" s="95"/>
      <c r="E819" s="93"/>
      <c r="F819" s="14"/>
      <c r="G819" s="14"/>
      <c r="H819" s="14"/>
      <c r="I819" s="14"/>
      <c r="J819" s="13"/>
      <c r="K819" s="29"/>
      <c r="L819" s="2"/>
      <c r="M819" s="17"/>
      <c r="N819" s="12"/>
      <c r="O819" s="12"/>
      <c r="P819" s="17"/>
      <c r="Q819" s="14"/>
      <c r="R819" s="20"/>
      <c r="S819" s="14"/>
      <c r="T819" s="4"/>
      <c r="U819" s="29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15"/>
      <c r="B820" s="116"/>
      <c r="C820" s="14"/>
      <c r="D820" s="95"/>
      <c r="E820" s="93"/>
      <c r="F820" s="14"/>
      <c r="G820" s="14"/>
      <c r="H820" s="14"/>
      <c r="I820" s="14"/>
      <c r="J820" s="13"/>
      <c r="K820" s="29"/>
      <c r="L820" s="2"/>
      <c r="M820" s="17"/>
      <c r="N820" s="12"/>
      <c r="O820" s="12"/>
      <c r="P820" s="17"/>
      <c r="Q820" s="14"/>
      <c r="R820" s="20"/>
      <c r="S820" s="14"/>
      <c r="T820" s="4"/>
      <c r="U820" s="29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15"/>
      <c r="B821" s="116"/>
      <c r="C821" s="14"/>
      <c r="D821" s="95"/>
      <c r="E821" s="93"/>
      <c r="F821" s="14"/>
      <c r="G821" s="14"/>
      <c r="H821" s="14"/>
      <c r="I821" s="14"/>
      <c r="J821" s="13"/>
      <c r="K821" s="29"/>
      <c r="L821" s="2"/>
      <c r="M821" s="17"/>
      <c r="N821" s="12"/>
      <c r="O821" s="12"/>
      <c r="P821" s="17"/>
      <c r="Q821" s="14"/>
      <c r="R821" s="20"/>
      <c r="S821" s="14"/>
      <c r="T821" s="4"/>
      <c r="U821" s="29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15"/>
      <c r="B822" s="116"/>
      <c r="C822" s="14"/>
      <c r="D822" s="95"/>
      <c r="E822" s="93"/>
      <c r="F822" s="14"/>
      <c r="G822" s="14"/>
      <c r="H822" s="14"/>
      <c r="I822" s="14"/>
      <c r="J822" s="13"/>
      <c r="K822" s="29"/>
      <c r="L822" s="2"/>
      <c r="M822" s="17"/>
      <c r="N822" s="12"/>
      <c r="O822" s="12"/>
      <c r="P822" s="17"/>
      <c r="Q822" s="14"/>
      <c r="R822" s="20"/>
      <c r="S822" s="14"/>
      <c r="T822" s="4"/>
      <c r="U822" s="29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15"/>
      <c r="B823" s="116"/>
      <c r="C823" s="14"/>
      <c r="D823" s="95"/>
      <c r="E823" s="93"/>
      <c r="F823" s="14"/>
      <c r="G823" s="14"/>
      <c r="H823" s="14"/>
      <c r="I823" s="14"/>
      <c r="J823" s="13"/>
      <c r="K823" s="29"/>
      <c r="L823" s="2"/>
      <c r="M823" s="17"/>
      <c r="N823" s="12"/>
      <c r="O823" s="12"/>
      <c r="P823" s="17"/>
      <c r="Q823" s="14"/>
      <c r="R823" s="20"/>
      <c r="S823" s="14"/>
      <c r="T823" s="4"/>
      <c r="U823" s="29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15"/>
      <c r="B824" s="116"/>
      <c r="C824" s="14"/>
      <c r="D824" s="95"/>
      <c r="E824" s="93"/>
      <c r="F824" s="14"/>
      <c r="G824" s="14"/>
      <c r="H824" s="14"/>
      <c r="I824" s="14"/>
      <c r="J824" s="13"/>
      <c r="K824" s="29"/>
      <c r="L824" s="2"/>
      <c r="M824" s="17"/>
      <c r="N824" s="12"/>
      <c r="O824" s="12"/>
      <c r="P824" s="17"/>
      <c r="Q824" s="14"/>
      <c r="R824" s="20"/>
      <c r="S824" s="14"/>
      <c r="T824" s="4"/>
      <c r="U824" s="29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15"/>
      <c r="B825" s="116"/>
      <c r="C825" s="14"/>
      <c r="D825" s="95"/>
      <c r="E825" s="93"/>
      <c r="F825" s="14"/>
      <c r="G825" s="14"/>
      <c r="H825" s="14"/>
      <c r="I825" s="14"/>
      <c r="J825" s="13"/>
      <c r="K825" s="29"/>
      <c r="L825" s="2"/>
      <c r="M825" s="17"/>
      <c r="N825" s="12"/>
      <c r="O825" s="12"/>
      <c r="P825" s="17"/>
      <c r="Q825" s="14"/>
      <c r="R825" s="20"/>
      <c r="S825" s="14"/>
      <c r="T825" s="4"/>
      <c r="U825" s="29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/>
      <c r="B826" s="116"/>
      <c r="C826" s="14"/>
      <c r="D826" s="95"/>
      <c r="E826" s="93"/>
      <c r="F826" s="14"/>
      <c r="G826" s="14"/>
      <c r="H826" s="14"/>
      <c r="I826" s="14"/>
      <c r="J826" s="13"/>
      <c r="K826" s="29"/>
      <c r="L826" s="2"/>
      <c r="M826" s="17"/>
      <c r="N826" s="12"/>
      <c r="O826" s="12"/>
      <c r="P826" s="17"/>
      <c r="Q826" s="14"/>
      <c r="R826" s="20"/>
      <c r="S826" s="14"/>
      <c r="T826" s="4"/>
      <c r="U826" s="29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15"/>
      <c r="B827" s="116"/>
      <c r="C827" s="14"/>
      <c r="D827" s="95"/>
      <c r="E827" s="93"/>
      <c r="F827" s="14"/>
      <c r="G827" s="14"/>
      <c r="H827" s="14"/>
      <c r="I827" s="14"/>
      <c r="J827" s="13"/>
      <c r="K827" s="29"/>
      <c r="L827" s="2"/>
      <c r="M827" s="17"/>
      <c r="N827" s="12"/>
      <c r="O827" s="12"/>
      <c r="P827" s="17"/>
      <c r="Q827" s="14"/>
      <c r="R827" s="20"/>
      <c r="S827" s="14"/>
      <c r="T827" s="4"/>
      <c r="U827" s="29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15"/>
      <c r="B828" s="116"/>
      <c r="C828" s="14"/>
      <c r="D828" s="95"/>
      <c r="E828" s="93"/>
      <c r="F828" s="14"/>
      <c r="G828" s="14"/>
      <c r="H828" s="14"/>
      <c r="I828" s="14"/>
      <c r="J828" s="13"/>
      <c r="K828" s="29"/>
      <c r="L828" s="2"/>
      <c r="M828" s="17"/>
      <c r="N828" s="12"/>
      <c r="O828" s="12"/>
      <c r="P828" s="17"/>
      <c r="Q828" s="14"/>
      <c r="R828" s="20"/>
      <c r="S828" s="14"/>
      <c r="T828" s="4"/>
      <c r="U828" s="29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15"/>
      <c r="B829" s="116"/>
      <c r="C829" s="14"/>
      <c r="D829" s="95"/>
      <c r="E829" s="93"/>
      <c r="F829" s="14"/>
      <c r="G829" s="14"/>
      <c r="H829" s="14"/>
      <c r="I829" s="14"/>
      <c r="J829" s="13"/>
      <c r="K829" s="29"/>
      <c r="L829" s="2"/>
      <c r="M829" s="17"/>
      <c r="N829" s="12"/>
      <c r="O829" s="12"/>
      <c r="P829" s="17"/>
      <c r="Q829" s="14"/>
      <c r="R829" s="20"/>
      <c r="S829" s="14"/>
      <c r="T829" s="4"/>
      <c r="U829" s="29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15"/>
      <c r="B830" s="116"/>
      <c r="C830" s="14"/>
      <c r="D830" s="95"/>
      <c r="E830" s="93"/>
      <c r="F830" s="14"/>
      <c r="G830" s="14"/>
      <c r="H830" s="14"/>
      <c r="I830" s="14"/>
      <c r="J830" s="13"/>
      <c r="K830" s="29"/>
      <c r="L830" s="2"/>
      <c r="M830" s="17"/>
      <c r="N830" s="12"/>
      <c r="O830" s="12"/>
      <c r="P830" s="17"/>
      <c r="Q830" s="14"/>
      <c r="R830" s="20"/>
      <c r="S830" s="14"/>
      <c r="T830" s="4"/>
      <c r="U830" s="29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15"/>
      <c r="B831" s="116"/>
      <c r="C831" s="14"/>
      <c r="D831" s="95"/>
      <c r="E831" s="93"/>
      <c r="F831" s="14"/>
      <c r="G831" s="14"/>
      <c r="H831" s="14"/>
      <c r="I831" s="14"/>
      <c r="J831" s="13"/>
      <c r="K831" s="29"/>
      <c r="L831" s="2"/>
      <c r="M831" s="17"/>
      <c r="N831" s="12"/>
      <c r="O831" s="12"/>
      <c r="P831" s="17"/>
      <c r="Q831" s="14"/>
      <c r="R831" s="20"/>
      <c r="S831" s="14"/>
      <c r="T831" s="4"/>
      <c r="U831" s="29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15"/>
      <c r="B832" s="116"/>
      <c r="C832" s="14"/>
      <c r="D832" s="95"/>
      <c r="E832" s="93"/>
      <c r="F832" s="14"/>
      <c r="G832" s="14"/>
      <c r="H832" s="14"/>
      <c r="I832" s="14"/>
      <c r="J832" s="13"/>
      <c r="K832" s="29"/>
      <c r="L832" s="2"/>
      <c r="M832" s="17"/>
      <c r="N832" s="12"/>
      <c r="O832" s="12"/>
      <c r="P832" s="17"/>
      <c r="Q832" s="14"/>
      <c r="R832" s="20"/>
      <c r="S832" s="14"/>
      <c r="T832" s="4"/>
      <c r="U832" s="29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15"/>
      <c r="B833" s="116"/>
      <c r="C833" s="14"/>
      <c r="D833" s="95"/>
      <c r="E833" s="93"/>
      <c r="F833" s="14"/>
      <c r="G833" s="14"/>
      <c r="H833" s="14"/>
      <c r="I833" s="14"/>
      <c r="J833" s="13"/>
      <c r="K833" s="29"/>
      <c r="L833" s="2"/>
      <c r="M833" s="17"/>
      <c r="N833" s="12"/>
      <c r="O833" s="12"/>
      <c r="P833" s="17"/>
      <c r="Q833" s="14"/>
      <c r="R833" s="20"/>
      <c r="S833" s="14"/>
      <c r="T833" s="4"/>
      <c r="U833" s="29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15"/>
      <c r="B834" s="116"/>
      <c r="C834" s="14"/>
      <c r="D834" s="95"/>
      <c r="E834" s="93"/>
      <c r="F834" s="14"/>
      <c r="G834" s="14"/>
      <c r="H834" s="14"/>
      <c r="I834" s="14"/>
      <c r="J834" s="13"/>
      <c r="K834" s="29"/>
      <c r="L834" s="2"/>
      <c r="M834" s="17"/>
      <c r="N834" s="12"/>
      <c r="O834" s="12"/>
      <c r="P834" s="17"/>
      <c r="Q834" s="14"/>
      <c r="R834" s="20"/>
      <c r="S834" s="14"/>
      <c r="T834" s="4"/>
      <c r="U834" s="29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15"/>
      <c r="B835" s="116"/>
      <c r="C835" s="14"/>
      <c r="D835" s="95"/>
      <c r="E835" s="93"/>
      <c r="F835" s="14"/>
      <c r="G835" s="14"/>
      <c r="H835" s="14"/>
      <c r="I835" s="14"/>
      <c r="J835" s="13"/>
      <c r="K835" s="29"/>
      <c r="L835" s="2"/>
      <c r="M835" s="17"/>
      <c r="N835" s="12"/>
      <c r="O835" s="12"/>
      <c r="P835" s="17"/>
      <c r="Q835" s="14"/>
      <c r="R835" s="20"/>
      <c r="S835" s="14"/>
      <c r="T835" s="4"/>
      <c r="U835" s="29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15"/>
      <c r="B836" s="116"/>
      <c r="C836" s="14"/>
      <c r="D836" s="95"/>
      <c r="E836" s="93"/>
      <c r="F836" s="14"/>
      <c r="G836" s="14"/>
      <c r="H836" s="14"/>
      <c r="I836" s="14"/>
      <c r="J836" s="13"/>
      <c r="K836" s="29"/>
      <c r="L836" s="2"/>
      <c r="M836" s="17"/>
      <c r="N836" s="12"/>
      <c r="O836" s="12"/>
      <c r="P836" s="17"/>
      <c r="Q836" s="14"/>
      <c r="R836" s="20"/>
      <c r="S836" s="14"/>
      <c r="T836" s="4"/>
      <c r="U836" s="29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15"/>
      <c r="B837" s="116"/>
      <c r="C837" s="14"/>
      <c r="D837" s="95"/>
      <c r="E837" s="93"/>
      <c r="F837" s="14"/>
      <c r="G837" s="14"/>
      <c r="H837" s="14"/>
      <c r="I837" s="14"/>
      <c r="J837" s="13"/>
      <c r="K837" s="29"/>
      <c r="L837" s="2"/>
      <c r="M837" s="17"/>
      <c r="N837" s="12"/>
      <c r="O837" s="12"/>
      <c r="P837" s="17"/>
      <c r="Q837" s="14"/>
      <c r="R837" s="20"/>
      <c r="S837" s="14"/>
      <c r="T837" s="4"/>
      <c r="U837" s="29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15"/>
      <c r="B838" s="116"/>
      <c r="C838" s="14"/>
      <c r="D838" s="95"/>
      <c r="E838" s="93"/>
      <c r="F838" s="14"/>
      <c r="G838" s="14"/>
      <c r="H838" s="14"/>
      <c r="I838" s="14"/>
      <c r="J838" s="13"/>
      <c r="K838" s="29"/>
      <c r="L838" s="2"/>
      <c r="M838" s="17"/>
      <c r="N838" s="12"/>
      <c r="O838" s="12"/>
      <c r="P838" s="17"/>
      <c r="Q838" s="14"/>
      <c r="R838" s="20"/>
      <c r="S838" s="14"/>
      <c r="T838" s="4"/>
      <c r="U838" s="29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15"/>
      <c r="B839" s="116"/>
      <c r="C839" s="14"/>
      <c r="D839" s="95"/>
      <c r="E839" s="93"/>
      <c r="F839" s="14"/>
      <c r="G839" s="14"/>
      <c r="H839" s="14"/>
      <c r="I839" s="14"/>
      <c r="J839" s="13"/>
      <c r="K839" s="29"/>
      <c r="L839" s="2"/>
      <c r="M839" s="17"/>
      <c r="N839" s="12"/>
      <c r="O839" s="12"/>
      <c r="P839" s="17"/>
      <c r="Q839" s="14"/>
      <c r="R839" s="20"/>
      <c r="S839" s="14"/>
      <c r="T839" s="4"/>
      <c r="U839" s="29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/>
      <c r="B840" s="116"/>
      <c r="C840" s="14"/>
      <c r="D840" s="95"/>
      <c r="E840" s="93"/>
      <c r="F840" s="14"/>
      <c r="G840" s="14"/>
      <c r="H840" s="14"/>
      <c r="I840" s="14"/>
      <c r="J840" s="13"/>
      <c r="K840" s="29"/>
      <c r="L840" s="2"/>
      <c r="M840" s="17"/>
      <c r="N840" s="12"/>
      <c r="O840" s="12"/>
      <c r="P840" s="17"/>
      <c r="Q840" s="14"/>
      <c r="R840" s="20"/>
      <c r="S840" s="14"/>
      <c r="T840" s="4"/>
      <c r="U840" s="29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/>
      <c r="B841" s="116"/>
      <c r="C841" s="14"/>
      <c r="D841" s="95"/>
      <c r="E841" s="93"/>
      <c r="F841" s="14"/>
      <c r="G841" s="14"/>
      <c r="H841" s="14"/>
      <c r="I841" s="14"/>
      <c r="J841" s="13"/>
      <c r="K841" s="29"/>
      <c r="L841" s="2"/>
      <c r="M841" s="17"/>
      <c r="N841" s="12"/>
      <c r="O841" s="12"/>
      <c r="P841" s="17"/>
      <c r="Q841" s="14"/>
      <c r="R841" s="20"/>
      <c r="S841" s="14"/>
      <c r="T841" s="4"/>
      <c r="U841" s="29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/>
      <c r="B842" s="116"/>
      <c r="C842" s="14"/>
      <c r="D842" s="95"/>
      <c r="E842" s="93"/>
      <c r="F842" s="14"/>
      <c r="G842" s="14"/>
      <c r="H842" s="14"/>
      <c r="I842" s="14"/>
      <c r="J842" s="13"/>
      <c r="K842" s="29"/>
      <c r="L842" s="2"/>
      <c r="M842" s="17"/>
      <c r="N842" s="12"/>
      <c r="O842" s="12"/>
      <c r="P842" s="17"/>
      <c r="Q842" s="14"/>
      <c r="R842" s="20"/>
      <c r="S842" s="14"/>
      <c r="T842" s="4"/>
      <c r="U842" s="29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/>
      <c r="B843" s="116"/>
      <c r="C843" s="14"/>
      <c r="D843" s="95"/>
      <c r="E843" s="93"/>
      <c r="F843" s="14"/>
      <c r="G843" s="14"/>
      <c r="H843" s="14"/>
      <c r="I843" s="14"/>
      <c r="J843" s="13"/>
      <c r="K843" s="29"/>
      <c r="L843" s="2"/>
      <c r="M843" s="17"/>
      <c r="N843" s="12"/>
      <c r="O843" s="12"/>
      <c r="P843" s="17"/>
      <c r="Q843" s="14"/>
      <c r="R843" s="20"/>
      <c r="S843" s="14"/>
      <c r="T843" s="4"/>
      <c r="U843" s="29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/>
      <c r="B844" s="116"/>
      <c r="C844" s="14"/>
      <c r="D844" s="95"/>
      <c r="E844" s="93"/>
      <c r="F844" s="14"/>
      <c r="G844" s="14"/>
      <c r="H844" s="14"/>
      <c r="I844" s="14"/>
      <c r="J844" s="13"/>
      <c r="K844" s="29"/>
      <c r="L844" s="2"/>
      <c r="M844" s="17"/>
      <c r="N844" s="12"/>
      <c r="O844" s="12"/>
      <c r="P844" s="17"/>
      <c r="Q844" s="14"/>
      <c r="R844" s="20"/>
      <c r="S844" s="14"/>
      <c r="T844" s="4"/>
      <c r="U844" s="29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/>
      <c r="B845" s="116"/>
      <c r="C845" s="14"/>
      <c r="D845" s="95"/>
      <c r="E845" s="93"/>
      <c r="F845" s="14"/>
      <c r="G845" s="14"/>
      <c r="H845" s="14"/>
      <c r="I845" s="14"/>
      <c r="J845" s="13"/>
      <c r="K845" s="29"/>
      <c r="L845" s="2"/>
      <c r="M845" s="17"/>
      <c r="N845" s="12"/>
      <c r="O845" s="12"/>
      <c r="P845" s="17"/>
      <c r="Q845" s="14"/>
      <c r="R845" s="20"/>
      <c r="S845" s="14"/>
      <c r="T845" s="4"/>
      <c r="U845" s="29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/>
      <c r="B846" s="116"/>
      <c r="C846" s="14"/>
      <c r="D846" s="95"/>
      <c r="E846" s="93"/>
      <c r="F846" s="14"/>
      <c r="G846" s="14"/>
      <c r="H846" s="14"/>
      <c r="I846" s="14"/>
      <c r="J846" s="13"/>
      <c r="K846" s="29"/>
      <c r="L846" s="2"/>
      <c r="M846" s="17"/>
      <c r="N846" s="12"/>
      <c r="O846" s="12"/>
      <c r="P846" s="17"/>
      <c r="Q846" s="14"/>
      <c r="R846" s="20"/>
      <c r="S846" s="14"/>
      <c r="T846" s="4"/>
      <c r="U846" s="29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/>
      <c r="B847" s="116"/>
      <c r="C847" s="14"/>
      <c r="D847" s="95"/>
      <c r="E847" s="93"/>
      <c r="F847" s="14"/>
      <c r="G847" s="14"/>
      <c r="H847" s="14"/>
      <c r="I847" s="14"/>
      <c r="J847" s="13"/>
      <c r="K847" s="29"/>
      <c r="L847" s="2"/>
      <c r="M847" s="17"/>
      <c r="N847" s="12"/>
      <c r="O847" s="12"/>
      <c r="P847" s="17"/>
      <c r="Q847" s="14"/>
      <c r="R847" s="20"/>
      <c r="S847" s="14"/>
      <c r="T847" s="4"/>
      <c r="U847" s="29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/>
      <c r="B848" s="116"/>
      <c r="C848" s="14"/>
      <c r="D848" s="95"/>
      <c r="E848" s="93"/>
      <c r="F848" s="14"/>
      <c r="G848" s="14"/>
      <c r="H848" s="14"/>
      <c r="I848" s="14"/>
      <c r="J848" s="13"/>
      <c r="K848" s="29"/>
      <c r="L848" s="2"/>
      <c r="M848" s="17"/>
      <c r="N848" s="12"/>
      <c r="O848" s="12"/>
      <c r="P848" s="17"/>
      <c r="Q848" s="14"/>
      <c r="R848" s="20"/>
      <c r="S848" s="14"/>
      <c r="T848" s="4"/>
      <c r="U848" s="29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/>
      <c r="B849" s="116"/>
      <c r="C849" s="14"/>
      <c r="D849" s="95"/>
      <c r="E849" s="93"/>
      <c r="F849" s="14"/>
      <c r="G849" s="14"/>
      <c r="H849" s="14"/>
      <c r="I849" s="14"/>
      <c r="J849" s="13"/>
      <c r="K849" s="29"/>
      <c r="L849" s="2"/>
      <c r="M849" s="17"/>
      <c r="N849" s="12"/>
      <c r="O849" s="12"/>
      <c r="P849" s="17"/>
      <c r="Q849" s="14"/>
      <c r="R849" s="20"/>
      <c r="S849" s="14"/>
      <c r="T849" s="4"/>
      <c r="U849" s="29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/>
      <c r="B850" s="116"/>
      <c r="C850" s="14"/>
      <c r="D850" s="95"/>
      <c r="E850" s="93"/>
      <c r="F850" s="14"/>
      <c r="G850" s="14"/>
      <c r="H850" s="14"/>
      <c r="I850" s="14"/>
      <c r="J850" s="13"/>
      <c r="K850" s="29"/>
      <c r="L850" s="2"/>
      <c r="M850" s="17"/>
      <c r="N850" s="12"/>
      <c r="O850" s="12"/>
      <c r="P850" s="17"/>
      <c r="Q850" s="14"/>
      <c r="R850" s="20"/>
      <c r="S850" s="14"/>
      <c r="T850" s="4"/>
      <c r="U850" s="29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/>
      <c r="B851" s="116"/>
      <c r="C851" s="14"/>
      <c r="D851" s="95"/>
      <c r="E851" s="93"/>
      <c r="F851" s="14"/>
      <c r="G851" s="14"/>
      <c r="H851" s="14"/>
      <c r="I851" s="14"/>
      <c r="J851" s="13"/>
      <c r="K851" s="29"/>
      <c r="L851" s="2"/>
      <c r="M851" s="17"/>
      <c r="N851" s="12"/>
      <c r="O851" s="12"/>
      <c r="P851" s="17"/>
      <c r="Q851" s="14"/>
      <c r="R851" s="20"/>
      <c r="S851" s="14"/>
      <c r="T851" s="4"/>
      <c r="U851" s="29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/>
      <c r="B852" s="116"/>
      <c r="C852" s="14"/>
      <c r="D852" s="95"/>
      <c r="E852" s="93"/>
      <c r="F852" s="14"/>
      <c r="G852" s="14"/>
      <c r="H852" s="14"/>
      <c r="I852" s="14"/>
      <c r="J852" s="13"/>
      <c r="K852" s="29"/>
      <c r="L852" s="2"/>
      <c r="M852" s="17"/>
      <c r="N852" s="12"/>
      <c r="O852" s="12"/>
      <c r="P852" s="17"/>
      <c r="Q852" s="14"/>
      <c r="R852" s="20"/>
      <c r="S852" s="14"/>
      <c r="T852" s="4"/>
      <c r="U852" s="29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/>
      <c r="B853" s="116"/>
      <c r="C853" s="14"/>
      <c r="D853" s="95"/>
      <c r="E853" s="93"/>
      <c r="F853" s="14"/>
      <c r="G853" s="14"/>
      <c r="H853" s="14"/>
      <c r="I853" s="14"/>
      <c r="J853" s="13"/>
      <c r="K853" s="29"/>
      <c r="L853" s="2"/>
      <c r="M853" s="17"/>
      <c r="N853" s="12"/>
      <c r="O853" s="12"/>
      <c r="P853" s="17"/>
      <c r="Q853" s="14"/>
      <c r="R853" s="20"/>
      <c r="S853" s="14"/>
      <c r="T853" s="4"/>
      <c r="U853" s="29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/>
      <c r="B854" s="116"/>
      <c r="C854" s="14"/>
      <c r="D854" s="95"/>
      <c r="E854" s="93"/>
      <c r="F854" s="14"/>
      <c r="G854" s="14"/>
      <c r="H854" s="14"/>
      <c r="I854" s="14"/>
      <c r="J854" s="13"/>
      <c r="K854" s="29"/>
      <c r="L854" s="2"/>
      <c r="M854" s="17"/>
      <c r="N854" s="12"/>
      <c r="O854" s="12"/>
      <c r="P854" s="17"/>
      <c r="Q854" s="14"/>
      <c r="R854" s="20"/>
      <c r="S854" s="14"/>
      <c r="T854" s="4"/>
      <c r="U854" s="29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/>
      <c r="B855" s="116"/>
      <c r="C855" s="14"/>
      <c r="D855" s="95"/>
      <c r="E855" s="93"/>
      <c r="F855" s="14"/>
      <c r="G855" s="14"/>
      <c r="H855" s="14"/>
      <c r="I855" s="14"/>
      <c r="J855" s="13"/>
      <c r="K855" s="29"/>
      <c r="L855" s="2"/>
      <c r="M855" s="17"/>
      <c r="N855" s="12"/>
      <c r="O855" s="12"/>
      <c r="P855" s="17"/>
      <c r="Q855" s="14"/>
      <c r="R855" s="20"/>
      <c r="S855" s="14"/>
      <c r="T855" s="4"/>
      <c r="U855" s="29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/>
      <c r="B856" s="116"/>
      <c r="C856" s="14"/>
      <c r="D856" s="95"/>
      <c r="E856" s="93"/>
      <c r="F856" s="14"/>
      <c r="G856" s="14"/>
      <c r="H856" s="14"/>
      <c r="I856" s="14"/>
      <c r="J856" s="13"/>
      <c r="K856" s="29"/>
      <c r="L856" s="2"/>
      <c r="M856" s="17"/>
      <c r="N856" s="12"/>
      <c r="O856" s="12"/>
      <c r="P856" s="17"/>
      <c r="Q856" s="14"/>
      <c r="R856" s="20"/>
      <c r="S856" s="14"/>
      <c r="T856" s="4"/>
      <c r="U856" s="29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/>
      <c r="B857" s="116"/>
      <c r="C857" s="14"/>
      <c r="D857" s="95"/>
      <c r="E857" s="93"/>
      <c r="F857" s="14"/>
      <c r="G857" s="14"/>
      <c r="H857" s="14"/>
      <c r="I857" s="14"/>
      <c r="J857" s="13"/>
      <c r="K857" s="29"/>
      <c r="L857" s="2"/>
      <c r="M857" s="17"/>
      <c r="N857" s="12"/>
      <c r="O857" s="12"/>
      <c r="P857" s="17"/>
      <c r="Q857" s="14"/>
      <c r="R857" s="20"/>
      <c r="S857" s="14"/>
      <c r="T857" s="4"/>
      <c r="U857" s="29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/>
      <c r="B858" s="116"/>
      <c r="C858" s="14"/>
      <c r="D858" s="95"/>
      <c r="E858" s="93"/>
      <c r="F858" s="14"/>
      <c r="G858" s="14"/>
      <c r="H858" s="14"/>
      <c r="I858" s="14"/>
      <c r="J858" s="13"/>
      <c r="K858" s="29"/>
      <c r="L858" s="2"/>
      <c r="M858" s="17"/>
      <c r="N858" s="12"/>
      <c r="O858" s="12"/>
      <c r="P858" s="17"/>
      <c r="Q858" s="14"/>
      <c r="R858" s="20"/>
      <c r="S858" s="14"/>
      <c r="T858" s="4"/>
      <c r="U858" s="29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/>
      <c r="B859" s="116"/>
      <c r="C859" s="14"/>
      <c r="D859" s="95"/>
      <c r="E859" s="93"/>
      <c r="F859" s="14"/>
      <c r="G859" s="14"/>
      <c r="H859" s="14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/>
      <c r="B860" s="116"/>
      <c r="C860" s="14"/>
      <c r="D860" s="95"/>
      <c r="E860" s="93"/>
      <c r="F860" s="14"/>
      <c r="G860" s="14"/>
      <c r="H860" s="14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/>
      <c r="B861" s="116"/>
      <c r="C861" s="14"/>
      <c r="D861" s="95"/>
      <c r="E861" s="93"/>
      <c r="F861" s="14"/>
      <c r="G861" s="14"/>
      <c r="H861" s="14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/>
      <c r="B862" s="116"/>
      <c r="C862" s="14"/>
      <c r="D862" s="95"/>
      <c r="E862" s="93"/>
      <c r="F862" s="14"/>
      <c r="G862" s="14"/>
      <c r="H862" s="14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/>
      <c r="B863" s="116"/>
      <c r="C863" s="14"/>
      <c r="D863" s="95"/>
      <c r="E863" s="93"/>
      <c r="F863" s="14"/>
      <c r="G863" s="14"/>
      <c r="H863" s="14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/>
      <c r="B864" s="116"/>
      <c r="C864" s="14"/>
      <c r="D864" s="95"/>
      <c r="E864" s="93"/>
      <c r="F864" s="14"/>
      <c r="G864" s="14"/>
      <c r="H864" s="14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/>
      <c r="B865" s="116"/>
      <c r="C865" s="14"/>
      <c r="D865" s="95"/>
      <c r="E865" s="93"/>
      <c r="F865" s="14"/>
      <c r="G865" s="14"/>
      <c r="H865" s="14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/>
      <c r="B866" s="116"/>
      <c r="C866" s="14"/>
      <c r="D866" s="95"/>
      <c r="E866" s="93"/>
      <c r="F866" s="14"/>
      <c r="G866" s="14"/>
      <c r="H866" s="14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/>
      <c r="B867" s="116"/>
      <c r="C867" s="14"/>
      <c r="D867" s="95"/>
      <c r="E867" s="93"/>
      <c r="F867" s="14"/>
      <c r="G867" s="14"/>
      <c r="H867" s="14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/>
      <c r="B868" s="116"/>
      <c r="C868" s="14"/>
      <c r="D868" s="95"/>
      <c r="E868" s="93"/>
      <c r="F868" s="14"/>
      <c r="G868" s="14"/>
      <c r="H868" s="14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/>
      <c r="B869" s="116"/>
      <c r="C869" s="14"/>
      <c r="D869" s="95"/>
      <c r="E869" s="93"/>
      <c r="F869" s="14"/>
      <c r="G869" s="14"/>
      <c r="H869" s="14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/>
      <c r="B870" s="116"/>
      <c r="C870" s="14"/>
      <c r="D870" s="95"/>
      <c r="E870" s="93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/>
      <c r="B871" s="116"/>
      <c r="C871" s="14"/>
      <c r="D871" s="95"/>
      <c r="E871" s="93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/>
      <c r="B872" s="116"/>
      <c r="C872" s="14"/>
      <c r="D872" s="95"/>
      <c r="E872" s="93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/>
      <c r="B873" s="116"/>
      <c r="C873" s="14"/>
      <c r="D873" s="95"/>
      <c r="E873" s="93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/>
      <c r="B874" s="116"/>
      <c r="C874" s="14"/>
      <c r="D874" s="95"/>
      <c r="E874" s="93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/>
      <c r="B875" s="116"/>
      <c r="C875" s="14"/>
      <c r="D875" s="95"/>
      <c r="E875" s="93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/>
      <c r="B876" s="116"/>
      <c r="C876" s="14"/>
      <c r="D876" s="95"/>
      <c r="E876" s="93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/>
      <c r="B877" s="116"/>
      <c r="C877" s="14"/>
      <c r="D877" s="95"/>
      <c r="E877" s="93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/>
      <c r="B878" s="116"/>
      <c r="C878" s="14"/>
      <c r="D878" s="95"/>
      <c r="E878" s="93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/>
      <c r="B879" s="116"/>
      <c r="C879" s="14"/>
      <c r="D879" s="95"/>
      <c r="E879" s="93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/>
      <c r="B880" s="116"/>
      <c r="C880" s="14"/>
      <c r="D880" s="95"/>
      <c r="E880" s="93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/>
      <c r="B881" s="116"/>
      <c r="C881" s="14"/>
      <c r="D881" s="95"/>
      <c r="E881" s="93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/>
      <c r="B882" s="116"/>
      <c r="C882" s="14"/>
      <c r="D882" s="95"/>
      <c r="E882" s="93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/>
      <c r="B883" s="116"/>
      <c r="C883" s="14"/>
      <c r="D883" s="95"/>
      <c r="E883" s="93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/>
      <c r="B884" s="116"/>
      <c r="C884" s="14"/>
      <c r="D884" s="95"/>
      <c r="E884" s="93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/>
      <c r="B885" s="116"/>
      <c r="C885" s="14"/>
      <c r="D885" s="95"/>
      <c r="E885" s="93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/>
      <c r="B886" s="116"/>
      <c r="C886" s="14"/>
      <c r="D886" s="95"/>
      <c r="E886" s="93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/>
      <c r="B887" s="116"/>
      <c r="C887" s="14"/>
      <c r="D887" s="95"/>
      <c r="E887" s="93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/>
      <c r="B888" s="116"/>
      <c r="C888" s="14"/>
      <c r="D888" s="95"/>
      <c r="E888" s="93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/>
      <c r="B889" s="116"/>
      <c r="C889" s="14"/>
      <c r="D889" s="95"/>
      <c r="E889" s="93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/>
      <c r="B890" s="116"/>
      <c r="C890" s="14"/>
      <c r="D890" s="95"/>
      <c r="E890" s="93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/>
      <c r="B891" s="116"/>
      <c r="C891" s="14"/>
      <c r="D891" s="95"/>
      <c r="E891" s="93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15"/>
      <c r="B892" s="116"/>
      <c r="C892" s="14"/>
      <c r="D892" s="95"/>
      <c r="E892" s="93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15"/>
      <c r="B893" s="116"/>
      <c r="C893" s="14"/>
      <c r="D893" s="95"/>
      <c r="E893" s="93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15"/>
      <c r="B894" s="116"/>
      <c r="C894" s="14"/>
      <c r="D894" s="95"/>
      <c r="E894" s="93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15"/>
      <c r="B895" s="116"/>
      <c r="C895" s="14"/>
      <c r="D895" s="95"/>
      <c r="E895" s="93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15"/>
      <c r="B896" s="116"/>
      <c r="C896" s="14"/>
      <c r="D896" s="95"/>
      <c r="E896" s="93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15"/>
      <c r="B897" s="116"/>
      <c r="C897" s="14"/>
      <c r="D897" s="95"/>
      <c r="E897" s="93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15"/>
      <c r="B898" s="116"/>
      <c r="C898" s="14"/>
      <c r="D898" s="95"/>
      <c r="E898" s="93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15"/>
      <c r="B899" s="116"/>
      <c r="C899" s="14"/>
      <c r="D899" s="95"/>
      <c r="E899" s="93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15"/>
      <c r="B900" s="116"/>
      <c r="C900" s="14"/>
      <c r="D900" s="95"/>
      <c r="E900" s="93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15"/>
      <c r="B901" s="116"/>
      <c r="C901" s="14"/>
      <c r="D901" s="95"/>
      <c r="E901" s="93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15"/>
      <c r="B902" s="116"/>
      <c r="C902" s="14"/>
      <c r="D902" s="95"/>
      <c r="E902" s="93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15"/>
      <c r="B903" s="116"/>
      <c r="C903" s="14"/>
      <c r="D903" s="95"/>
      <c r="E903" s="93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15"/>
      <c r="B904" s="116"/>
      <c r="C904" s="14"/>
      <c r="D904" s="95"/>
      <c r="E904" s="93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15"/>
      <c r="B905" s="116"/>
      <c r="C905" s="14"/>
      <c r="D905" s="95"/>
      <c r="E905" s="93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15"/>
      <c r="B906" s="116"/>
      <c r="C906" s="14"/>
      <c r="D906" s="95"/>
      <c r="E906" s="93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15"/>
      <c r="B907" s="116"/>
      <c r="C907" s="14"/>
      <c r="D907" s="95"/>
      <c r="E907" s="93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15"/>
      <c r="B908" s="116"/>
      <c r="C908" s="14"/>
      <c r="D908" s="95"/>
      <c r="E908" s="93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15"/>
      <c r="B909" s="116"/>
      <c r="C909" s="14"/>
      <c r="D909" s="95"/>
      <c r="E909" s="93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15"/>
      <c r="B910" s="116"/>
      <c r="C910" s="14"/>
      <c r="D910" s="95"/>
      <c r="E910" s="93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15"/>
      <c r="B911" s="116"/>
      <c r="C911" s="14"/>
      <c r="D911" s="95"/>
      <c r="E911" s="93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15"/>
      <c r="B912" s="116"/>
      <c r="C912" s="14"/>
      <c r="D912" s="95"/>
      <c r="E912" s="93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15"/>
      <c r="B913" s="116"/>
      <c r="C913" s="14"/>
      <c r="D913" s="95"/>
      <c r="E913" s="93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15"/>
      <c r="B914" s="116"/>
      <c r="C914" s="14"/>
      <c r="D914" s="95"/>
      <c r="E914" s="93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15"/>
      <c r="B915" s="116"/>
      <c r="C915" s="14"/>
      <c r="D915" s="95"/>
      <c r="E915" s="93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15"/>
      <c r="B916" s="116"/>
      <c r="C916" s="14"/>
      <c r="D916" s="95"/>
      <c r="E916" s="93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15"/>
      <c r="B917" s="116"/>
      <c r="C917" s="14"/>
      <c r="D917" s="95"/>
      <c r="E917" s="93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15"/>
      <c r="B918" s="116"/>
      <c r="C918" s="14"/>
      <c r="D918" s="95"/>
      <c r="E918" s="93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15"/>
      <c r="B919" s="116"/>
      <c r="C919" s="14"/>
      <c r="D919" s="95"/>
      <c r="E919" s="93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15"/>
      <c r="B920" s="116"/>
      <c r="C920" s="14"/>
      <c r="D920" s="95"/>
      <c r="E920" s="93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/>
      <c r="B921" s="116"/>
      <c r="C921" s="14"/>
      <c r="D921" s="95"/>
      <c r="E921" s="93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/>
      <c r="B922" s="116"/>
      <c r="C922" s="14"/>
      <c r="D922" s="95"/>
      <c r="E922" s="93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/>
      <c r="B923" s="116"/>
      <c r="C923" s="14"/>
      <c r="D923" s="95"/>
      <c r="E923" s="93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/>
      <c r="B924" s="116"/>
      <c r="C924" s="14"/>
      <c r="D924" s="95"/>
      <c r="E924" s="93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3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/>
      <c r="B925" s="116"/>
      <c r="C925" s="14"/>
      <c r="D925" s="95"/>
      <c r="E925" s="93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/>
      <c r="B926" s="116"/>
      <c r="C926" s="14"/>
      <c r="D926" s="95"/>
      <c r="E926" s="93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3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/>
      <c r="B927" s="116"/>
      <c r="C927" s="14"/>
      <c r="D927" s="95"/>
      <c r="E927" s="93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/>
      <c r="B928" s="116"/>
      <c r="C928" s="14"/>
      <c r="D928" s="95"/>
      <c r="E928" s="93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/>
      <c r="B929" s="116"/>
      <c r="C929" s="14"/>
      <c r="D929" s="95"/>
      <c r="E929" s="93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/>
      <c r="B930" s="116"/>
      <c r="C930" s="14"/>
      <c r="D930" s="95"/>
      <c r="E930" s="93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/>
      <c r="B931" s="116"/>
      <c r="C931" s="14"/>
      <c r="D931" s="95"/>
      <c r="E931" s="93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/>
      <c r="B932" s="116"/>
      <c r="C932" s="14"/>
      <c r="D932" s="95"/>
      <c r="E932" s="93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/>
      <c r="B933" s="116"/>
      <c r="C933" s="14"/>
      <c r="D933" s="95"/>
      <c r="E933" s="93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/>
      <c r="B934" s="116"/>
      <c r="C934" s="14"/>
      <c r="D934" s="95"/>
      <c r="E934" s="93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/>
      <c r="B935" s="116"/>
      <c r="C935" s="14"/>
      <c r="D935" s="95"/>
      <c r="E935" s="93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/>
      <c r="B936" s="116"/>
      <c r="C936" s="14"/>
      <c r="D936" s="95"/>
      <c r="E936" s="93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/>
      <c r="B937" s="116"/>
      <c r="C937" s="14"/>
      <c r="D937" s="95"/>
      <c r="E937" s="93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/>
      <c r="B938" s="116"/>
      <c r="C938" s="14"/>
      <c r="D938" s="95"/>
      <c r="E938" s="93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/>
      <c r="B939" s="116"/>
      <c r="C939" s="14"/>
      <c r="D939" s="95"/>
      <c r="E939" s="93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/>
      <c r="B940" s="116"/>
      <c r="C940" s="14"/>
      <c r="D940" s="95"/>
      <c r="E940" s="93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/>
      <c r="B941" s="116"/>
      <c r="C941" s="14"/>
      <c r="D941" s="95"/>
      <c r="E941" s="93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/>
      <c r="B942" s="116"/>
      <c r="C942" s="14"/>
      <c r="D942" s="95"/>
      <c r="E942" s="93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/>
      <c r="B943" s="116"/>
      <c r="C943" s="14"/>
      <c r="D943" s="95"/>
      <c r="E943" s="93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/>
      <c r="B944" s="116"/>
      <c r="C944" s="14"/>
      <c r="D944" s="95"/>
      <c r="E944" s="93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/>
      <c r="B945" s="116"/>
      <c r="C945" s="14"/>
      <c r="D945" s="95"/>
      <c r="E945" s="93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/>
      <c r="B946" s="116"/>
      <c r="C946" s="14"/>
      <c r="D946" s="95"/>
      <c r="E946" s="93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/>
      <c r="B947" s="116"/>
      <c r="C947" s="14"/>
      <c r="D947" s="95"/>
      <c r="E947" s="93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/>
      <c r="B948" s="116"/>
      <c r="C948" s="14"/>
      <c r="D948" s="95"/>
      <c r="E948" s="93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/>
      <c r="B949" s="116"/>
      <c r="C949" s="14"/>
      <c r="D949" s="95"/>
      <c r="E949" s="93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/>
      <c r="B950" s="116"/>
      <c r="C950" s="14"/>
      <c r="D950" s="95"/>
      <c r="E950" s="93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/>
      <c r="B951" s="116"/>
      <c r="C951" s="14"/>
      <c r="D951" s="95"/>
      <c r="E951" s="93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/>
      <c r="B952" s="116"/>
      <c r="C952" s="14"/>
      <c r="D952" s="95"/>
      <c r="E952" s="93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/>
      <c r="B953" s="116"/>
      <c r="C953" s="14"/>
      <c r="D953" s="95"/>
      <c r="E953" s="93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/>
      <c r="B954" s="116"/>
      <c r="C954" s="14"/>
      <c r="D954" s="95"/>
      <c r="E954" s="93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/>
      <c r="B955" s="116"/>
      <c r="C955" s="14"/>
      <c r="D955" s="95"/>
      <c r="E955" s="93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/>
      <c r="B956" s="116"/>
      <c r="C956" s="14"/>
      <c r="D956" s="95"/>
      <c r="E956" s="93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/>
      <c r="B957" s="116"/>
      <c r="C957" s="14"/>
      <c r="D957" s="95"/>
      <c r="E957" s="93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/>
      <c r="B958" s="116"/>
      <c r="C958" s="14"/>
      <c r="D958" s="95"/>
      <c r="E958" s="93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/>
      <c r="B959" s="116"/>
      <c r="C959" s="14"/>
      <c r="D959" s="95"/>
      <c r="E959" s="93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/>
      <c r="B960" s="116"/>
      <c r="C960" s="14"/>
      <c r="D960" s="95"/>
      <c r="E960" s="93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/>
      <c r="B961" s="116"/>
      <c r="C961" s="14"/>
      <c r="D961" s="95"/>
      <c r="E961" s="93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/>
      <c r="B962" s="116"/>
      <c r="C962" s="14"/>
      <c r="D962" s="95"/>
      <c r="E962" s="93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/>
      <c r="B963" s="116"/>
      <c r="C963" s="14"/>
      <c r="D963" s="95"/>
      <c r="E963" s="93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/>
      <c r="B964" s="116"/>
      <c r="C964" s="14"/>
      <c r="D964" s="95"/>
      <c r="E964" s="93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/>
      <c r="B965" s="116"/>
      <c r="C965" s="14"/>
      <c r="D965" s="95"/>
      <c r="E965" s="93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/>
      <c r="B966" s="116"/>
      <c r="C966" s="14"/>
      <c r="D966" s="95"/>
      <c r="E966" s="93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/>
      <c r="B967" s="116"/>
      <c r="C967" s="14"/>
      <c r="D967" s="95"/>
      <c r="E967" s="93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/>
      <c r="B968" s="116"/>
      <c r="C968" s="14"/>
      <c r="D968" s="95"/>
      <c r="E968" s="93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/>
      <c r="B969" s="116"/>
      <c r="C969" s="14"/>
      <c r="D969" s="95"/>
      <c r="E969" s="93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/>
      <c r="B970" s="116"/>
      <c r="C970" s="14"/>
      <c r="D970" s="95"/>
      <c r="E970" s="93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/>
      <c r="B971" s="116"/>
      <c r="C971" s="14"/>
      <c r="D971" s="95"/>
      <c r="E971" s="93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/>
      <c r="B972" s="116"/>
      <c r="C972" s="14"/>
      <c r="D972" s="95"/>
      <c r="E972" s="93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/>
      <c r="B973" s="116"/>
      <c r="C973" s="14"/>
      <c r="D973" s="95"/>
      <c r="E973" s="93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/>
      <c r="B974" s="116"/>
      <c r="C974" s="14"/>
      <c r="D974" s="95"/>
      <c r="E974" s="93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/>
      <c r="B975" s="116"/>
      <c r="C975" s="14"/>
      <c r="D975" s="95"/>
      <c r="E975" s="93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/>
      <c r="B976" s="116"/>
      <c r="C976" s="14"/>
      <c r="D976" s="95"/>
      <c r="E976" s="93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/>
      <c r="B977" s="116"/>
      <c r="C977" s="14"/>
      <c r="D977" s="95"/>
      <c r="E977" s="93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/>
      <c r="B978" s="116"/>
      <c r="C978" s="14"/>
      <c r="D978" s="95"/>
      <c r="E978" s="93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/>
      <c r="B979" s="116"/>
      <c r="C979" s="14"/>
      <c r="D979" s="95"/>
      <c r="E979" s="93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/>
      <c r="B980" s="116"/>
      <c r="C980" s="14"/>
      <c r="D980" s="95"/>
      <c r="E980" s="93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/>
      <c r="B981" s="116"/>
      <c r="C981" s="14"/>
      <c r="D981" s="95"/>
      <c r="E981" s="93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/>
      <c r="B982" s="116"/>
      <c r="C982" s="14"/>
      <c r="D982" s="95"/>
      <c r="E982" s="93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/>
      <c r="B983" s="116"/>
      <c r="C983" s="14"/>
      <c r="D983" s="95"/>
      <c r="E983" s="93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/>
      <c r="B984" s="116"/>
      <c r="C984" s="14"/>
      <c r="D984" s="95"/>
      <c r="E984" s="93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/>
      <c r="B985" s="116"/>
      <c r="C985" s="14"/>
      <c r="D985" s="95"/>
      <c r="E985" s="93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/>
      <c r="B986" s="116"/>
      <c r="C986" s="14"/>
      <c r="D986" s="95"/>
      <c r="E986" s="93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/>
      <c r="B987" s="116"/>
      <c r="C987" s="14"/>
      <c r="D987" s="95"/>
      <c r="E987" s="93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/>
      <c r="B988" s="116"/>
      <c r="C988" s="14"/>
      <c r="D988" s="95"/>
      <c r="E988" s="93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/>
      <c r="B989" s="116"/>
      <c r="C989" s="14"/>
      <c r="D989" s="95"/>
      <c r="E989" s="93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/>
      <c r="B990" s="116"/>
      <c r="C990" s="14"/>
      <c r="D990" s="95"/>
      <c r="E990" s="93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/>
      <c r="B991" s="116"/>
      <c r="C991" s="14"/>
      <c r="D991" s="95"/>
      <c r="E991" s="93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/>
      <c r="B992" s="116"/>
      <c r="C992" s="14"/>
      <c r="D992" s="95"/>
      <c r="E992" s="93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/>
      <c r="B993" s="116"/>
      <c r="C993" s="14"/>
      <c r="D993" s="95"/>
      <c r="E993" s="93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/>
      <c r="B994" s="116"/>
      <c r="C994" s="14"/>
      <c r="D994" s="95"/>
      <c r="E994" s="93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/>
      <c r="B995" s="116"/>
      <c r="C995" s="14"/>
      <c r="D995" s="95"/>
      <c r="E995" s="93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/>
      <c r="B996" s="116"/>
      <c r="C996" s="14"/>
      <c r="D996" s="95"/>
      <c r="E996" s="93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/>
      <c r="B997" s="116"/>
      <c r="C997" s="14"/>
      <c r="D997" s="95"/>
      <c r="E997" s="93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/>
      <c r="B998" s="116"/>
      <c r="C998" s="14"/>
      <c r="D998" s="95"/>
      <c r="E998" s="93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/>
      <c r="B999" s="116"/>
      <c r="C999" s="14"/>
      <c r="D999" s="95"/>
      <c r="E999" s="93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/>
      <c r="B1000" s="116"/>
      <c r="C1000" s="14"/>
      <c r="D1000" s="95"/>
      <c r="E1000" s="93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/>
      <c r="B1001" s="116"/>
      <c r="C1001" s="14"/>
      <c r="D1001" s="95"/>
      <c r="E1001" s="93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/>
      <c r="B1002" s="116"/>
      <c r="C1002" s="14"/>
      <c r="D1002" s="95"/>
      <c r="E1002" s="93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/>
      <c r="B1003" s="116"/>
      <c r="C1003" s="14"/>
      <c r="D1003" s="95"/>
      <c r="E1003" s="93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/>
      <c r="B1004" s="116"/>
      <c r="C1004" s="14"/>
      <c r="D1004" s="95"/>
      <c r="E1004" s="93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/>
      <c r="B1005" s="116"/>
      <c r="C1005" s="14"/>
      <c r="D1005" s="95"/>
      <c r="E1005" s="93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/>
      <c r="B1006" s="116"/>
      <c r="C1006" s="14"/>
      <c r="D1006" s="95"/>
      <c r="E1006" s="93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/>
      <c r="B1007" s="116"/>
      <c r="C1007" s="14"/>
      <c r="D1007" s="95"/>
      <c r="E1007" s="93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/>
      <c r="B1008" s="116"/>
      <c r="C1008" s="14"/>
      <c r="D1008" s="95"/>
      <c r="E1008" s="93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/>
      <c r="B1009" s="116"/>
      <c r="C1009" s="14"/>
      <c r="D1009" s="95"/>
      <c r="E1009" s="93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/>
      <c r="B1010" s="116"/>
      <c r="C1010" s="14"/>
      <c r="D1010" s="95"/>
      <c r="E1010" s="93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/>
      <c r="B1011" s="116"/>
      <c r="C1011" s="14"/>
      <c r="D1011" s="95"/>
      <c r="E1011" s="93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/>
      <c r="B1012" s="116"/>
      <c r="C1012" s="14"/>
      <c r="D1012" s="95"/>
      <c r="E1012" s="93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/>
      <c r="B1013" s="116"/>
      <c r="C1013" s="14"/>
      <c r="D1013" s="95"/>
      <c r="E1013" s="93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/>
      <c r="B1014" s="116"/>
      <c r="C1014" s="14"/>
      <c r="D1014" s="95"/>
      <c r="E1014" s="93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/>
      <c r="B1015" s="116"/>
      <c r="C1015" s="14"/>
      <c r="D1015" s="95"/>
      <c r="E1015" s="93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/>
      <c r="B1016" s="116"/>
      <c r="C1016" s="14"/>
      <c r="D1016" s="95"/>
      <c r="E1016" s="93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/>
      <c r="B1017" s="116"/>
      <c r="C1017" s="14"/>
      <c r="D1017" s="95"/>
      <c r="E1017" s="93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/>
      <c r="B1018" s="116"/>
      <c r="C1018" s="14"/>
      <c r="D1018" s="95"/>
      <c r="E1018" s="93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/>
      <c r="B1019" s="116"/>
      <c r="C1019" s="14"/>
      <c r="D1019" s="95"/>
      <c r="E1019" s="93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/>
      <c r="B1020" s="116"/>
      <c r="C1020" s="14"/>
      <c r="D1020" s="95"/>
      <c r="E1020" s="93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/>
      <c r="B1021" s="116"/>
      <c r="C1021" s="14"/>
      <c r="D1021" s="95"/>
      <c r="E1021" s="93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/>
      <c r="B1022" s="116"/>
      <c r="C1022" s="14"/>
      <c r="D1022" s="95"/>
      <c r="E1022" s="93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/>
      <c r="B1023" s="116"/>
      <c r="C1023" s="14"/>
      <c r="D1023" s="95"/>
      <c r="E1023" s="93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/>
      <c r="B1024" s="116"/>
      <c r="C1024" s="14"/>
      <c r="D1024" s="95"/>
      <c r="E1024" s="93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/>
      <c r="B1025" s="116"/>
      <c r="C1025" s="14"/>
      <c r="D1025" s="95"/>
      <c r="E1025" s="93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/>
      <c r="B1026" s="116"/>
      <c r="C1026" s="14"/>
      <c r="D1026" s="95"/>
      <c r="E1026" s="93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/>
      <c r="B1027" s="116"/>
      <c r="C1027" s="14"/>
      <c r="D1027" s="95"/>
      <c r="E1027" s="93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/>
      <c r="B1028" s="116"/>
      <c r="C1028" s="14"/>
      <c r="D1028" s="95"/>
      <c r="E1028" s="93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/>
      <c r="B1029" s="116"/>
      <c r="C1029" s="14"/>
      <c r="D1029" s="95"/>
      <c r="E1029" s="93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/>
      <c r="B1030" s="116"/>
      <c r="C1030" s="14"/>
      <c r="D1030" s="95"/>
      <c r="E1030" s="93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/>
      <c r="B1031" s="116"/>
      <c r="C1031" s="14"/>
      <c r="D1031" s="95"/>
      <c r="E1031" s="93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/>
      <c r="B1032" s="116"/>
      <c r="C1032" s="14"/>
      <c r="D1032" s="95"/>
      <c r="E1032" s="93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/>
      <c r="B1033" s="116"/>
      <c r="C1033" s="14"/>
      <c r="D1033" s="95"/>
      <c r="E1033" s="93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/>
      <c r="B1034" s="116"/>
      <c r="C1034" s="14"/>
      <c r="D1034" s="95"/>
      <c r="E1034" s="93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/>
      <c r="B1035" s="116"/>
      <c r="C1035" s="14"/>
      <c r="D1035" s="95"/>
      <c r="E1035" s="93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099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2025-05-09T18:20:26Z</dcterms:modified>
</cp:coreProperties>
</file>