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2F34E79-C4CB-4C34-9FE8-3C08DCFBB46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B10" i="1" s="1"/>
  <c r="X35" i="1"/>
  <c r="Y35" i="1" s="1"/>
  <c r="Z35" i="1" s="1"/>
  <c r="U12" i="1" s="1"/>
  <c r="M10" i="1"/>
  <c r="N10" i="1" s="1"/>
  <c r="B1" i="1"/>
  <c r="T800" i="1"/>
  <c r="U800" i="1" s="1"/>
  <c r="T738" i="1"/>
  <c r="U738" i="1" s="1"/>
  <c r="Y36" i="1"/>
  <c r="Z36" i="1" s="1"/>
  <c r="U13" i="1" s="1"/>
  <c r="AD12" i="1" s="1"/>
  <c r="Q10" i="1" s="1"/>
  <c r="Q11" i="1" s="1"/>
  <c r="T13" i="1"/>
  <c r="AB12" i="1"/>
  <c r="V12" i="1"/>
  <c r="Y13" i="1" s="1"/>
  <c r="V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AD13" i="1"/>
  <c r="P11" i="1"/>
  <c r="W13" i="1" l="1"/>
  <c r="X13" i="1" s="1"/>
  <c r="AB13" i="1"/>
  <c r="A11" i="1"/>
  <c r="D11" i="1" s="1"/>
  <c r="C11" i="1"/>
  <c r="O10" i="1"/>
  <c r="D10" i="1"/>
  <c r="L11" i="1" l="1"/>
  <c r="A12" i="1"/>
  <c r="E10" i="1"/>
  <c r="E11" i="1"/>
  <c r="L12" i="1" l="1"/>
  <c r="A13" i="1"/>
  <c r="D12" i="1"/>
  <c r="E12" i="1" s="1"/>
  <c r="G12" i="1" s="1"/>
  <c r="P12" i="1"/>
  <c r="M11" i="1"/>
  <c r="N11" i="1" s="1"/>
  <c r="C12" i="1" s="1"/>
  <c r="Q12" i="1"/>
  <c r="I12" i="1"/>
  <c r="G11" i="1"/>
  <c r="G10" i="1"/>
  <c r="A14" i="1" l="1"/>
  <c r="L13" i="1"/>
  <c r="D13" i="1"/>
  <c r="E13" i="1" s="1"/>
  <c r="G13" i="1" s="1"/>
  <c r="M12" i="1"/>
  <c r="N12" i="1" s="1"/>
  <c r="C13" i="1" s="1"/>
  <c r="P13" i="1"/>
  <c r="Q13" i="1"/>
  <c r="I13" i="1"/>
  <c r="H11" i="1"/>
  <c r="J11" i="1" s="1"/>
  <c r="H13" i="1"/>
  <c r="H12" i="1"/>
  <c r="J12" i="1" s="1"/>
  <c r="J13" i="1" l="1"/>
  <c r="K13" i="1" s="1"/>
  <c r="H14" i="1"/>
  <c r="M13" i="1"/>
  <c r="N13" i="1" s="1"/>
  <c r="C14" i="1" s="1"/>
  <c r="I14" i="1"/>
  <c r="P14" i="1"/>
  <c r="Q14" i="1"/>
  <c r="L14" i="1"/>
  <c r="A15" i="1"/>
  <c r="D14" i="1"/>
  <c r="E14" i="1" s="1"/>
  <c r="G14" i="1" s="1"/>
  <c r="K12" i="1"/>
  <c r="K11" i="1"/>
  <c r="H15" i="1" l="1"/>
  <c r="A16" i="1"/>
  <c r="L15" i="1"/>
  <c r="D15" i="1"/>
  <c r="E15" i="1" s="1"/>
  <c r="G15" i="1" s="1"/>
  <c r="I15" i="1"/>
  <c r="M14" i="1"/>
  <c r="N14" i="1" s="1"/>
  <c r="C15" i="1" s="1"/>
  <c r="P15" i="1"/>
  <c r="Q15" i="1"/>
  <c r="J14" i="1"/>
  <c r="K14" i="1" s="1"/>
  <c r="B11" i="1"/>
  <c r="O11" i="1"/>
  <c r="B12" i="1"/>
  <c r="O12" i="1"/>
  <c r="B13" i="1"/>
  <c r="O13" i="1"/>
  <c r="O14" i="1" l="1"/>
  <c r="B14" i="1"/>
  <c r="H16" i="1"/>
  <c r="M15" i="1"/>
  <c r="N15" i="1" s="1"/>
  <c r="C16" i="1" s="1"/>
  <c r="Q16" i="1"/>
  <c r="I16" i="1"/>
  <c r="P16" i="1"/>
  <c r="A17" i="1"/>
  <c r="L16" i="1"/>
  <c r="D16" i="1"/>
  <c r="E16" i="1" s="1"/>
  <c r="G16" i="1" s="1"/>
  <c r="J15" i="1"/>
  <c r="K15" i="1" s="1"/>
  <c r="O15" i="1" l="1"/>
  <c r="B15" i="1"/>
  <c r="P17" i="1"/>
  <c r="I17" i="1"/>
  <c r="Q17" i="1"/>
  <c r="M16" i="1"/>
  <c r="N16" i="1" s="1"/>
  <c r="C17" i="1" s="1"/>
  <c r="L17" i="1"/>
  <c r="A18" i="1"/>
  <c r="D17" i="1"/>
  <c r="E17" i="1" s="1"/>
  <c r="G17" i="1" s="1"/>
  <c r="H17" i="1"/>
  <c r="J16" i="1"/>
  <c r="K16" i="1" s="1"/>
  <c r="J17" i="1" l="1"/>
  <c r="K17" i="1" s="1"/>
  <c r="B17" i="1" s="1"/>
  <c r="O16" i="1"/>
  <c r="B16" i="1"/>
  <c r="H18" i="1"/>
  <c r="L18" i="1"/>
  <c r="A19" i="1"/>
  <c r="D18" i="1"/>
  <c r="E18" i="1" s="1"/>
  <c r="G18" i="1" s="1"/>
  <c r="H19" i="1" s="1"/>
  <c r="P18" i="1"/>
  <c r="Q18" i="1"/>
  <c r="I18" i="1"/>
  <c r="M17" i="1"/>
  <c r="N17" i="1" s="1"/>
  <c r="C18" i="1" s="1"/>
  <c r="J18" i="1" l="1"/>
  <c r="K18" i="1" s="1"/>
  <c r="A20" i="1"/>
  <c r="L19" i="1"/>
  <c r="D19" i="1"/>
  <c r="E19" i="1" s="1"/>
  <c r="G19" i="1" s="1"/>
  <c r="H20" i="1" s="1"/>
  <c r="O17" i="1"/>
  <c r="Q19" i="1"/>
  <c r="I19" i="1"/>
  <c r="J19" i="1" s="1"/>
  <c r="M18" i="1"/>
  <c r="N18" i="1" s="1"/>
  <c r="C19" i="1" s="1"/>
  <c r="P19" i="1"/>
  <c r="O18" i="1" l="1"/>
  <c r="B18" i="1"/>
  <c r="K19" i="1"/>
  <c r="M19" i="1"/>
  <c r="N19" i="1" s="1"/>
  <c r="C20" i="1" s="1"/>
  <c r="P20" i="1"/>
  <c r="Q20" i="1"/>
  <c r="I20" i="1"/>
  <c r="J20" i="1" s="1"/>
  <c r="L20" i="1"/>
  <c r="A21" i="1"/>
  <c r="D20" i="1"/>
  <c r="E20" i="1" s="1"/>
  <c r="G20" i="1" s="1"/>
  <c r="H21" i="1" s="1"/>
  <c r="O19" i="1" l="1"/>
  <c r="K20" i="1"/>
  <c r="B20" i="1" s="1"/>
  <c r="L21" i="1"/>
  <c r="A22" i="1"/>
  <c r="D21" i="1"/>
  <c r="E21" i="1" s="1"/>
  <c r="G21" i="1" s="1"/>
  <c r="H22" i="1" s="1"/>
  <c r="P21" i="1"/>
  <c r="I21" i="1"/>
  <c r="J21" i="1" s="1"/>
  <c r="M20" i="1"/>
  <c r="N20" i="1" s="1"/>
  <c r="C21" i="1" s="1"/>
  <c r="Q21" i="1"/>
  <c r="B19" i="1"/>
  <c r="K21" i="1" l="1"/>
  <c r="B21" i="1" s="1"/>
  <c r="L22" i="1"/>
  <c r="A23" i="1"/>
  <c r="D22" i="1"/>
  <c r="E22" i="1" s="1"/>
  <c r="G22" i="1" s="1"/>
  <c r="H23" i="1" s="1"/>
  <c r="Q22" i="1"/>
  <c r="I22" i="1"/>
  <c r="J22" i="1" s="1"/>
  <c r="M21" i="1"/>
  <c r="N21" i="1" s="1"/>
  <c r="C22" i="1" s="1"/>
  <c r="P22" i="1"/>
  <c r="O20" i="1"/>
  <c r="K22" i="1" l="1"/>
  <c r="B22" i="1" s="1"/>
  <c r="A24" i="1"/>
  <c r="L23" i="1"/>
  <c r="D23" i="1"/>
  <c r="E23" i="1" s="1"/>
  <c r="G23" i="1" s="1"/>
  <c r="H24" i="1" s="1"/>
  <c r="O21" i="1"/>
  <c r="Q23" i="1"/>
  <c r="I23" i="1"/>
  <c r="J23" i="1" s="1"/>
  <c r="M22" i="1"/>
  <c r="N22" i="1" s="1"/>
  <c r="C23" i="1" s="1"/>
  <c r="P23" i="1"/>
  <c r="K23" i="1" l="1"/>
  <c r="B23" i="1" s="1"/>
  <c r="M23" i="1"/>
  <c r="N23" i="1" s="1"/>
  <c r="C24" i="1" s="1"/>
  <c r="P24" i="1"/>
  <c r="Q24" i="1"/>
  <c r="I24" i="1"/>
  <c r="J24" i="1" s="1"/>
  <c r="A25" i="1"/>
  <c r="L24" i="1"/>
  <c r="D24" i="1"/>
  <c r="E24" i="1" s="1"/>
  <c r="G24" i="1" s="1"/>
  <c r="H25" i="1" s="1"/>
  <c r="O22" i="1"/>
  <c r="K24" i="1" l="1"/>
  <c r="B24" i="1" s="1"/>
  <c r="Q25" i="1"/>
  <c r="P25" i="1"/>
  <c r="I25" i="1"/>
  <c r="J25" i="1" s="1"/>
  <c r="M24" i="1"/>
  <c r="N24" i="1" s="1"/>
  <c r="C25" i="1" s="1"/>
  <c r="A26" i="1"/>
  <c r="L25" i="1"/>
  <c r="D25" i="1"/>
  <c r="E25" i="1" s="1"/>
  <c r="G25" i="1" s="1"/>
  <c r="H26" i="1" s="1"/>
  <c r="O23" i="1"/>
  <c r="K25" i="1" l="1"/>
  <c r="B25" i="1" s="1"/>
  <c r="L26" i="1"/>
  <c r="A27" i="1"/>
  <c r="D26" i="1"/>
  <c r="E26" i="1" s="1"/>
  <c r="G26" i="1" s="1"/>
  <c r="H27" i="1" s="1"/>
  <c r="O24" i="1"/>
  <c r="Q26" i="1"/>
  <c r="P26" i="1"/>
  <c r="I26" i="1"/>
  <c r="J26" i="1" s="1"/>
  <c r="M25" i="1"/>
  <c r="N25" i="1" s="1"/>
  <c r="C26" i="1" s="1"/>
  <c r="K26" i="1" l="1"/>
  <c r="B26" i="1" s="1"/>
  <c r="I27" i="1"/>
  <c r="J27" i="1" s="1"/>
  <c r="M26" i="1"/>
  <c r="N26" i="1" s="1"/>
  <c r="C27" i="1" s="1"/>
  <c r="P27" i="1"/>
  <c r="Q27" i="1"/>
  <c r="O25" i="1"/>
  <c r="L27" i="1"/>
  <c r="A28" i="1"/>
  <c r="D27" i="1"/>
  <c r="E27" i="1" s="1"/>
  <c r="G27" i="1" s="1"/>
  <c r="H28" i="1" s="1"/>
  <c r="K27" i="1" l="1"/>
  <c r="B27" i="1" s="1"/>
  <c r="M27" i="1"/>
  <c r="N27" i="1" s="1"/>
  <c r="C28" i="1" s="1"/>
  <c r="P28" i="1"/>
  <c r="Q28" i="1"/>
  <c r="I28" i="1"/>
  <c r="J28" i="1" s="1"/>
  <c r="O26" i="1"/>
  <c r="A29" i="1"/>
  <c r="L28" i="1"/>
  <c r="D28" i="1"/>
  <c r="E28" i="1" s="1"/>
  <c r="G28" i="1" s="1"/>
  <c r="H29" i="1" s="1"/>
  <c r="K28" i="1" l="1"/>
  <c r="B28" i="1" s="1"/>
  <c r="L29" i="1"/>
  <c r="A30" i="1"/>
  <c r="D29" i="1"/>
  <c r="E29" i="1" s="1"/>
  <c r="G29" i="1" s="1"/>
  <c r="H30" i="1" s="1"/>
  <c r="O27" i="1"/>
  <c r="P29" i="1"/>
  <c r="I29" i="1"/>
  <c r="J29" i="1" s="1"/>
  <c r="Q29" i="1"/>
  <c r="M28" i="1"/>
  <c r="N28" i="1" s="1"/>
  <c r="C29" i="1" s="1"/>
  <c r="K29" i="1" l="1"/>
  <c r="B29" i="1" s="1"/>
  <c r="Q30" i="1"/>
  <c r="I30" i="1"/>
  <c r="J30" i="1" s="1"/>
  <c r="M29" i="1"/>
  <c r="N29" i="1" s="1"/>
  <c r="C30" i="1" s="1"/>
  <c r="P30" i="1"/>
  <c r="O28" i="1"/>
  <c r="L30" i="1"/>
  <c r="A31" i="1"/>
  <c r="D30" i="1"/>
  <c r="E30" i="1" s="1"/>
  <c r="G30" i="1" s="1"/>
  <c r="H31" i="1" s="1"/>
  <c r="K30" i="1" l="1"/>
  <c r="B30" i="1" s="1"/>
  <c r="Q31" i="1"/>
  <c r="I31" i="1"/>
  <c r="J31" i="1" s="1"/>
  <c r="M30" i="1"/>
  <c r="N30" i="1" s="1"/>
  <c r="C31" i="1" s="1"/>
  <c r="P31" i="1"/>
  <c r="O29" i="1"/>
  <c r="A32" i="1"/>
  <c r="L31" i="1"/>
  <c r="D31" i="1"/>
  <c r="E31" i="1" s="1"/>
  <c r="G31" i="1" s="1"/>
  <c r="H32" i="1" s="1"/>
  <c r="K31" i="1" l="1"/>
  <c r="B31" i="1" s="1"/>
  <c r="A33" i="1"/>
  <c r="L32" i="1"/>
  <c r="D32" i="1"/>
  <c r="E32" i="1" s="1"/>
  <c r="G32" i="1" s="1"/>
  <c r="H33" i="1" s="1"/>
  <c r="O30" i="1"/>
  <c r="M31" i="1"/>
  <c r="N31" i="1" s="1"/>
  <c r="C32" i="1" s="1"/>
  <c r="P32" i="1"/>
  <c r="I32" i="1"/>
  <c r="J32" i="1" s="1"/>
  <c r="Q32" i="1"/>
  <c r="K32" i="1" l="1"/>
  <c r="B32" i="1" s="1"/>
  <c r="L33" i="1"/>
  <c r="A34" i="1"/>
  <c r="D33" i="1"/>
  <c r="E33" i="1" s="1"/>
  <c r="G33" i="1" s="1"/>
  <c r="H34" i="1" s="1"/>
  <c r="O31" i="1"/>
  <c r="Q33" i="1"/>
  <c r="P33" i="1"/>
  <c r="I33" i="1"/>
  <c r="J33" i="1" s="1"/>
  <c r="M32" i="1"/>
  <c r="N32" i="1" s="1"/>
  <c r="C33" i="1" s="1"/>
  <c r="K33" i="1" l="1"/>
  <c r="B33" i="1" s="1"/>
  <c r="L34" i="1"/>
  <c r="A35" i="1"/>
  <c r="D34" i="1"/>
  <c r="E34" i="1" s="1"/>
  <c r="G34" i="1" s="1"/>
  <c r="H35" i="1" s="1"/>
  <c r="O32" i="1"/>
  <c r="Q34" i="1"/>
  <c r="P34" i="1"/>
  <c r="I34" i="1"/>
  <c r="J34" i="1" s="1"/>
  <c r="M33" i="1"/>
  <c r="N33" i="1" s="1"/>
  <c r="C34" i="1" s="1"/>
  <c r="K34" i="1" l="1"/>
  <c r="B34" i="1" s="1"/>
  <c r="A36" i="1"/>
  <c r="L35" i="1"/>
  <c r="D35" i="1"/>
  <c r="E35" i="1" s="1"/>
  <c r="G35" i="1" s="1"/>
  <c r="H36" i="1" s="1"/>
  <c r="I35" i="1"/>
  <c r="J35" i="1" s="1"/>
  <c r="M34" i="1"/>
  <c r="N34" i="1" s="1"/>
  <c r="C35" i="1" s="1"/>
  <c r="Q35" i="1"/>
  <c r="P35" i="1"/>
  <c r="O33" i="1"/>
  <c r="K35" i="1" l="1"/>
  <c r="B35" i="1" s="1"/>
  <c r="M35" i="1"/>
  <c r="N35" i="1" s="1"/>
  <c r="C36" i="1" s="1"/>
  <c r="P36" i="1"/>
  <c r="I36" i="1"/>
  <c r="J36" i="1" s="1"/>
  <c r="Q36" i="1"/>
  <c r="A37" i="1"/>
  <c r="L36" i="1"/>
  <c r="D36" i="1"/>
  <c r="E36" i="1" s="1"/>
  <c r="G36" i="1" s="1"/>
  <c r="H37" i="1" s="1"/>
  <c r="O34" i="1"/>
  <c r="K36" i="1" l="1"/>
  <c r="B36" i="1" s="1"/>
  <c r="Q37" i="1"/>
  <c r="P37" i="1"/>
  <c r="M36" i="1"/>
  <c r="N36" i="1" s="1"/>
  <c r="C37" i="1" s="1"/>
  <c r="I37" i="1"/>
  <c r="J37" i="1" s="1"/>
  <c r="A38" i="1"/>
  <c r="L37" i="1"/>
  <c r="D37" i="1"/>
  <c r="E37" i="1" s="1"/>
  <c r="G37" i="1" s="1"/>
  <c r="H38" i="1" s="1"/>
  <c r="O35" i="1"/>
  <c r="K37" i="1" l="1"/>
  <c r="B37" i="1" s="1"/>
  <c r="M37" i="1"/>
  <c r="N37" i="1" s="1"/>
  <c r="C38" i="1" s="1"/>
  <c r="P38" i="1"/>
  <c r="Q38" i="1"/>
  <c r="I38" i="1"/>
  <c r="J38" i="1" s="1"/>
  <c r="L38" i="1"/>
  <c r="A39" i="1"/>
  <c r="D38" i="1"/>
  <c r="E38" i="1" s="1"/>
  <c r="G38" i="1" s="1"/>
  <c r="H39" i="1" s="1"/>
  <c r="O36" i="1"/>
  <c r="M38" i="1" l="1"/>
  <c r="N38" i="1" s="1"/>
  <c r="C39" i="1" s="1"/>
  <c r="Q39" i="1"/>
  <c r="I39" i="1"/>
  <c r="J39" i="1" s="1"/>
  <c r="P39" i="1"/>
  <c r="O37" i="1"/>
  <c r="L39" i="1"/>
  <c r="A40" i="1"/>
  <c r="D39" i="1"/>
  <c r="E39" i="1" s="1"/>
  <c r="G39" i="1" s="1"/>
  <c r="H40" i="1" s="1"/>
  <c r="K38" i="1"/>
  <c r="K39" i="1" l="1"/>
  <c r="B39" i="1" s="1"/>
  <c r="O38" i="1"/>
  <c r="B38" i="1"/>
  <c r="A41" i="1"/>
  <c r="L40" i="1"/>
  <c r="D40" i="1"/>
  <c r="E40" i="1" s="1"/>
  <c r="G40" i="1" s="1"/>
  <c r="H41" i="1" s="1"/>
  <c r="Q40" i="1"/>
  <c r="I40" i="1"/>
  <c r="J40" i="1" s="1"/>
  <c r="M39" i="1"/>
  <c r="N39" i="1" s="1"/>
  <c r="C40" i="1" s="1"/>
  <c r="P40" i="1"/>
  <c r="K40" i="1" l="1"/>
  <c r="M40" i="1"/>
  <c r="N40" i="1" s="1"/>
  <c r="C41" i="1" s="1"/>
  <c r="Q41" i="1"/>
  <c r="P41" i="1"/>
  <c r="I41" i="1"/>
  <c r="J41" i="1" s="1"/>
  <c r="A42" i="1"/>
  <c r="L41" i="1"/>
  <c r="D41" i="1"/>
  <c r="E41" i="1" s="1"/>
  <c r="G41" i="1" s="1"/>
  <c r="H42" i="1" s="1"/>
  <c r="O39" i="1"/>
  <c r="O40" i="1" l="1"/>
  <c r="K41" i="1"/>
  <c r="B41" i="1" s="1"/>
  <c r="B40" i="1"/>
  <c r="Q42" i="1"/>
  <c r="I42" i="1"/>
  <c r="J42" i="1" s="1"/>
  <c r="P42" i="1"/>
  <c r="M41" i="1"/>
  <c r="N41" i="1" s="1"/>
  <c r="C42" i="1" s="1"/>
  <c r="L42" i="1"/>
  <c r="A43" i="1"/>
  <c r="D42" i="1"/>
  <c r="E42" i="1" s="1"/>
  <c r="G42" i="1" s="1"/>
  <c r="H43" i="1" s="1"/>
  <c r="K42" i="1" l="1"/>
  <c r="B42" i="1" s="1"/>
  <c r="L43" i="1"/>
  <c r="A44" i="1"/>
  <c r="D43" i="1"/>
  <c r="E43" i="1" s="1"/>
  <c r="G43" i="1" s="1"/>
  <c r="H44" i="1" s="1"/>
  <c r="Q43" i="1"/>
  <c r="I43" i="1"/>
  <c r="J43" i="1" s="1"/>
  <c r="M42" i="1"/>
  <c r="N42" i="1" s="1"/>
  <c r="C43" i="1" s="1"/>
  <c r="P43" i="1"/>
  <c r="O41" i="1"/>
  <c r="K43" i="1" l="1"/>
  <c r="B43" i="1" s="1"/>
  <c r="P44" i="1"/>
  <c r="M43" i="1"/>
  <c r="N43" i="1" s="1"/>
  <c r="C44" i="1" s="1"/>
  <c r="Q44" i="1"/>
  <c r="I44" i="1"/>
  <c r="J44" i="1" s="1"/>
  <c r="O42" i="1"/>
  <c r="A45" i="1"/>
  <c r="L44" i="1"/>
  <c r="D44" i="1"/>
  <c r="E44" i="1" s="1"/>
  <c r="G44" i="1" s="1"/>
  <c r="H45" i="1" s="1"/>
  <c r="K44" i="1" l="1"/>
  <c r="B44" i="1" s="1"/>
  <c r="L45" i="1"/>
  <c r="A46" i="1"/>
  <c r="D45" i="1"/>
  <c r="E45" i="1" s="1"/>
  <c r="G45" i="1" s="1"/>
  <c r="H46" i="1" s="1"/>
  <c r="O43" i="1"/>
  <c r="M44" i="1"/>
  <c r="N44" i="1" s="1"/>
  <c r="C45" i="1" s="1"/>
  <c r="Q45" i="1"/>
  <c r="P45" i="1"/>
  <c r="I45" i="1"/>
  <c r="J45" i="1" s="1"/>
  <c r="K45" i="1" l="1"/>
  <c r="B45" i="1" s="1"/>
  <c r="P46" i="1"/>
  <c r="M45" i="1"/>
  <c r="N45" i="1" s="1"/>
  <c r="C46" i="1" s="1"/>
  <c r="Q46" i="1"/>
  <c r="I46" i="1"/>
  <c r="J46" i="1" s="1"/>
  <c r="O44" i="1"/>
  <c r="L46" i="1"/>
  <c r="A47" i="1"/>
  <c r="D46" i="1"/>
  <c r="E46" i="1" s="1"/>
  <c r="G46" i="1" s="1"/>
  <c r="H47" i="1" s="1"/>
  <c r="K46" i="1" l="1"/>
  <c r="B46" i="1" s="1"/>
  <c r="I47" i="1"/>
  <c r="J47" i="1" s="1"/>
  <c r="M46" i="1"/>
  <c r="N46" i="1" s="1"/>
  <c r="C47" i="1" s="1"/>
  <c r="Q47" i="1"/>
  <c r="P47" i="1"/>
  <c r="O45" i="1"/>
  <c r="A48" i="1"/>
  <c r="L47" i="1"/>
  <c r="D47" i="1"/>
  <c r="E47" i="1" s="1"/>
  <c r="G47" i="1" s="1"/>
  <c r="H48" i="1" s="1"/>
  <c r="K47" i="1" l="1"/>
  <c r="B47" i="1" s="1"/>
  <c r="M47" i="1"/>
  <c r="N47" i="1" s="1"/>
  <c r="C48" i="1" s="1"/>
  <c r="Q48" i="1"/>
  <c r="P48" i="1"/>
  <c r="I48" i="1"/>
  <c r="J48" i="1" s="1"/>
  <c r="A49" i="1"/>
  <c r="L48" i="1"/>
  <c r="D48" i="1"/>
  <c r="E48" i="1" s="1"/>
  <c r="G48" i="1" s="1"/>
  <c r="H49" i="1" s="1"/>
  <c r="O46" i="1"/>
  <c r="L49" i="1" l="1"/>
  <c r="A50" i="1"/>
  <c r="D49" i="1"/>
  <c r="E49" i="1" s="1"/>
  <c r="G49" i="1" s="1"/>
  <c r="H50" i="1" s="1"/>
  <c r="O47" i="1"/>
  <c r="P49" i="1"/>
  <c r="M48" i="1"/>
  <c r="N48" i="1" s="1"/>
  <c r="C49" i="1" s="1"/>
  <c r="Q49" i="1"/>
  <c r="I49" i="1"/>
  <c r="J49" i="1" s="1"/>
  <c r="K48" i="1"/>
  <c r="L50" i="1" l="1"/>
  <c r="A51" i="1"/>
  <c r="D50" i="1"/>
  <c r="E50" i="1" s="1"/>
  <c r="G50" i="1" s="1"/>
  <c r="H51" i="1" s="1"/>
  <c r="O48" i="1"/>
  <c r="B48" i="1"/>
  <c r="P50" i="1"/>
  <c r="M49" i="1"/>
  <c r="N49" i="1" s="1"/>
  <c r="C50" i="1" s="1"/>
  <c r="Q50" i="1"/>
  <c r="I50" i="1"/>
  <c r="J50" i="1" s="1"/>
  <c r="K49" i="1"/>
  <c r="O49" i="1" l="1"/>
  <c r="A52" i="1"/>
  <c r="L51" i="1"/>
  <c r="D51" i="1"/>
  <c r="E51" i="1" s="1"/>
  <c r="G51" i="1" s="1"/>
  <c r="H52" i="1" s="1"/>
  <c r="B49" i="1"/>
  <c r="P51" i="1"/>
  <c r="I51" i="1"/>
  <c r="J51" i="1" s="1"/>
  <c r="Q51" i="1"/>
  <c r="M50" i="1"/>
  <c r="N50" i="1" s="1"/>
  <c r="C51" i="1" s="1"/>
  <c r="K50" i="1"/>
  <c r="B50" i="1" s="1"/>
  <c r="K51" i="1" l="1"/>
  <c r="B51" i="1" s="1"/>
  <c r="L52" i="1"/>
  <c r="A53" i="1"/>
  <c r="D52" i="1"/>
  <c r="E52" i="1" s="1"/>
  <c r="G52" i="1" s="1"/>
  <c r="H53" i="1" s="1"/>
  <c r="O50" i="1"/>
  <c r="M51" i="1"/>
  <c r="N51" i="1" s="1"/>
  <c r="C52" i="1" s="1"/>
  <c r="Q52" i="1"/>
  <c r="P52" i="1"/>
  <c r="I52" i="1"/>
  <c r="J52" i="1" s="1"/>
  <c r="K52" i="1" l="1"/>
  <c r="B52" i="1" s="1"/>
  <c r="L53" i="1"/>
  <c r="A54" i="1"/>
  <c r="D53" i="1"/>
  <c r="E53" i="1" s="1"/>
  <c r="G53" i="1" s="1"/>
  <c r="H54" i="1" s="1"/>
  <c r="O51" i="1"/>
  <c r="P53" i="1"/>
  <c r="I53" i="1"/>
  <c r="J53" i="1" s="1"/>
  <c r="M52" i="1"/>
  <c r="N52" i="1" s="1"/>
  <c r="C53" i="1" s="1"/>
  <c r="Q53" i="1"/>
  <c r="K53" i="1" l="1"/>
  <c r="B53" i="1" s="1"/>
  <c r="L54" i="1"/>
  <c r="A55" i="1"/>
  <c r="D54" i="1"/>
  <c r="E54" i="1" s="1"/>
  <c r="G54" i="1" s="1"/>
  <c r="H55" i="1" s="1"/>
  <c r="Q54" i="1"/>
  <c r="I54" i="1"/>
  <c r="J54" i="1" s="1"/>
  <c r="P54" i="1"/>
  <c r="M53" i="1"/>
  <c r="N53" i="1" s="1"/>
  <c r="C54" i="1" s="1"/>
  <c r="O52" i="1"/>
  <c r="K54" i="1" l="1"/>
  <c r="B54" i="1" s="1"/>
  <c r="A56" i="1"/>
  <c r="L55" i="1"/>
  <c r="D55" i="1"/>
  <c r="E55" i="1" s="1"/>
  <c r="G55" i="1" s="1"/>
  <c r="H56" i="1" s="1"/>
  <c r="O53" i="1"/>
  <c r="P55" i="1"/>
  <c r="I55" i="1"/>
  <c r="J55" i="1" s="1"/>
  <c r="Q55" i="1"/>
  <c r="M54" i="1"/>
  <c r="N54" i="1" s="1"/>
  <c r="C55" i="1" s="1"/>
  <c r="K55" i="1" l="1"/>
  <c r="B55" i="1" s="1"/>
  <c r="M55" i="1"/>
  <c r="N55" i="1" s="1"/>
  <c r="C56" i="1" s="1"/>
  <c r="Q56" i="1"/>
  <c r="I56" i="1"/>
  <c r="J56" i="1" s="1"/>
  <c r="P56" i="1"/>
  <c r="A57" i="1"/>
  <c r="L56" i="1"/>
  <c r="D56" i="1"/>
  <c r="E56" i="1" s="1"/>
  <c r="G56" i="1" s="1"/>
  <c r="H57" i="1" s="1"/>
  <c r="O54" i="1"/>
  <c r="K56" i="1" l="1"/>
  <c r="B56" i="1" s="1"/>
  <c r="Q57" i="1"/>
  <c r="P57" i="1"/>
  <c r="I57" i="1"/>
  <c r="J57" i="1" s="1"/>
  <c r="M56" i="1"/>
  <c r="N56" i="1" s="1"/>
  <c r="C57" i="1" s="1"/>
  <c r="O55" i="1"/>
  <c r="L57" i="1"/>
  <c r="A58" i="1"/>
  <c r="D57" i="1"/>
  <c r="E57" i="1" s="1"/>
  <c r="G57" i="1" s="1"/>
  <c r="H58" i="1" s="1"/>
  <c r="K57" i="1" l="1"/>
  <c r="B57" i="1" s="1"/>
  <c r="L58" i="1"/>
  <c r="A59" i="1"/>
  <c r="D58" i="1"/>
  <c r="E58" i="1" s="1"/>
  <c r="G58" i="1" s="1"/>
  <c r="H59" i="1" s="1"/>
  <c r="P58" i="1"/>
  <c r="I58" i="1"/>
  <c r="J58" i="1" s="1"/>
  <c r="M57" i="1"/>
  <c r="N57" i="1" s="1"/>
  <c r="C58" i="1" s="1"/>
  <c r="Q58" i="1"/>
  <c r="O56" i="1"/>
  <c r="K58" i="1" l="1"/>
  <c r="B58" i="1" s="1"/>
  <c r="Q59" i="1"/>
  <c r="I59" i="1"/>
  <c r="J59" i="1" s="1"/>
  <c r="P59" i="1"/>
  <c r="M58" i="1"/>
  <c r="N58" i="1" s="1"/>
  <c r="C59" i="1" s="1"/>
  <c r="O57" i="1"/>
  <c r="L59" i="1"/>
  <c r="A60" i="1"/>
  <c r="D59" i="1"/>
  <c r="E59" i="1" s="1"/>
  <c r="G59" i="1" s="1"/>
  <c r="H60" i="1" s="1"/>
  <c r="K59" i="1" l="1"/>
  <c r="B59" i="1" s="1"/>
  <c r="L60" i="1"/>
  <c r="A61" i="1"/>
  <c r="D60" i="1"/>
  <c r="E60" i="1" s="1"/>
  <c r="G60" i="1" s="1"/>
  <c r="H61" i="1" s="1"/>
  <c r="M59" i="1"/>
  <c r="N59" i="1" s="1"/>
  <c r="C60" i="1" s="1"/>
  <c r="Q60" i="1"/>
  <c r="P60" i="1"/>
  <c r="I60" i="1"/>
  <c r="J60" i="1" s="1"/>
  <c r="O58" i="1"/>
  <c r="K60" i="1" l="1"/>
  <c r="B60" i="1" s="1"/>
  <c r="Q61" i="1"/>
  <c r="M60" i="1"/>
  <c r="N60" i="1" s="1"/>
  <c r="C61" i="1" s="1"/>
  <c r="I61" i="1"/>
  <c r="J61" i="1" s="1"/>
  <c r="P61" i="1"/>
  <c r="O59" i="1"/>
  <c r="L61" i="1"/>
  <c r="A62" i="1"/>
  <c r="D61" i="1"/>
  <c r="E61" i="1" s="1"/>
  <c r="G61" i="1" s="1"/>
  <c r="H62" i="1" s="1"/>
  <c r="K61" i="1" l="1"/>
  <c r="B61" i="1" s="1"/>
  <c r="L62" i="1"/>
  <c r="A63" i="1"/>
  <c r="D62" i="1"/>
  <c r="E62" i="1" s="1"/>
  <c r="G62" i="1" s="1"/>
  <c r="H63" i="1" s="1"/>
  <c r="M61" i="1"/>
  <c r="N61" i="1" s="1"/>
  <c r="C62" i="1" s="1"/>
  <c r="P62" i="1"/>
  <c r="Q62" i="1"/>
  <c r="I62" i="1"/>
  <c r="J62" i="1" s="1"/>
  <c r="O60" i="1"/>
  <c r="K62" i="1" l="1"/>
  <c r="B62" i="1" s="1"/>
  <c r="M62" i="1"/>
  <c r="N62" i="1" s="1"/>
  <c r="C63" i="1" s="1"/>
  <c r="Q63" i="1"/>
  <c r="I63" i="1"/>
  <c r="J63" i="1" s="1"/>
  <c r="P63" i="1"/>
  <c r="O61" i="1"/>
  <c r="A64" i="1"/>
  <c r="L63" i="1"/>
  <c r="D63" i="1"/>
  <c r="E63" i="1" s="1"/>
  <c r="G63" i="1" s="1"/>
  <c r="H64" i="1" s="1"/>
  <c r="K63" i="1" l="1"/>
  <c r="B63" i="1" s="1"/>
  <c r="P64" i="1"/>
  <c r="I64" i="1"/>
  <c r="J64" i="1" s="1"/>
  <c r="Q64" i="1"/>
  <c r="M63" i="1"/>
  <c r="N63" i="1" s="1"/>
  <c r="C64" i="1" s="1"/>
  <c r="L64" i="1"/>
  <c r="A65" i="1"/>
  <c r="D64" i="1"/>
  <c r="E64" i="1" s="1"/>
  <c r="G64" i="1" s="1"/>
  <c r="H65" i="1" s="1"/>
  <c r="O62" i="1"/>
  <c r="K64" i="1" l="1"/>
  <c r="B64" i="1" s="1"/>
  <c r="P65" i="1"/>
  <c r="I65" i="1"/>
  <c r="J65" i="1" s="1"/>
  <c r="M64" i="1"/>
  <c r="N64" i="1" s="1"/>
  <c r="C65" i="1" s="1"/>
  <c r="Q65" i="1"/>
  <c r="O63" i="1"/>
  <c r="L65" i="1"/>
  <c r="A66" i="1"/>
  <c r="D65" i="1"/>
  <c r="E65" i="1" s="1"/>
  <c r="G65" i="1" s="1"/>
  <c r="H66" i="1" s="1"/>
  <c r="K65" i="1" l="1"/>
  <c r="B65" i="1" s="1"/>
  <c r="M65" i="1"/>
  <c r="N65" i="1" s="1"/>
  <c r="C66" i="1" s="1"/>
  <c r="Q66" i="1"/>
  <c r="I66" i="1"/>
  <c r="J66" i="1" s="1"/>
  <c r="P66" i="1"/>
  <c r="O64" i="1"/>
  <c r="A67" i="1"/>
  <c r="L66" i="1"/>
  <c r="D66" i="1"/>
  <c r="E66" i="1" s="1"/>
  <c r="G66" i="1" s="1"/>
  <c r="H67" i="1" s="1"/>
  <c r="K66" i="1" l="1"/>
  <c r="B66" i="1" s="1"/>
  <c r="M66" i="1"/>
  <c r="N66" i="1" s="1"/>
  <c r="C67" i="1" s="1"/>
  <c r="Q67" i="1"/>
  <c r="I67" i="1"/>
  <c r="J67" i="1" s="1"/>
  <c r="P67" i="1"/>
  <c r="L67" i="1"/>
  <c r="A68" i="1"/>
  <c r="D67" i="1"/>
  <c r="E67" i="1" s="1"/>
  <c r="G67" i="1" s="1"/>
  <c r="H68" i="1" s="1"/>
  <c r="O65" i="1"/>
  <c r="K67" i="1" l="1"/>
  <c r="B67" i="1" s="1"/>
  <c r="P68" i="1"/>
  <c r="I68" i="1"/>
  <c r="J68" i="1" s="1"/>
  <c r="M67" i="1"/>
  <c r="N67" i="1" s="1"/>
  <c r="C68" i="1" s="1"/>
  <c r="Q68" i="1"/>
  <c r="O66" i="1"/>
  <c r="L68" i="1"/>
  <c r="A69" i="1"/>
  <c r="D68" i="1"/>
  <c r="E68" i="1" s="1"/>
  <c r="G68" i="1" s="1"/>
  <c r="H69" i="1" s="1"/>
  <c r="A70" i="1" l="1"/>
  <c r="L69" i="1"/>
  <c r="D69" i="1"/>
  <c r="E69" i="1" s="1"/>
  <c r="G69" i="1" s="1"/>
  <c r="H70" i="1" s="1"/>
  <c r="Q69" i="1"/>
  <c r="I69" i="1"/>
  <c r="J69" i="1" s="1"/>
  <c r="M68" i="1"/>
  <c r="N68" i="1" s="1"/>
  <c r="C69" i="1" s="1"/>
  <c r="P69" i="1"/>
  <c r="O67" i="1"/>
  <c r="K68" i="1"/>
  <c r="K69" i="1" l="1"/>
  <c r="B69" i="1" s="1"/>
  <c r="O68" i="1"/>
  <c r="B68" i="1"/>
  <c r="M69" i="1"/>
  <c r="N69" i="1" s="1"/>
  <c r="C70" i="1" s="1"/>
  <c r="P70" i="1"/>
  <c r="Q70" i="1"/>
  <c r="I70" i="1"/>
  <c r="J70" i="1" s="1"/>
  <c r="L70" i="1"/>
  <c r="A71" i="1"/>
  <c r="D70" i="1"/>
  <c r="E70" i="1" s="1"/>
  <c r="G70" i="1" s="1"/>
  <c r="H71" i="1" s="1"/>
  <c r="K70" i="1" l="1"/>
  <c r="B70" i="1" s="1"/>
  <c r="L71" i="1"/>
  <c r="A72" i="1"/>
  <c r="D71" i="1"/>
  <c r="E71" i="1" s="1"/>
  <c r="G71" i="1" s="1"/>
  <c r="H72" i="1" s="1"/>
  <c r="Q71" i="1"/>
  <c r="P71" i="1"/>
  <c r="M70" i="1"/>
  <c r="N70" i="1" s="1"/>
  <c r="C71" i="1" s="1"/>
  <c r="I71" i="1"/>
  <c r="J71" i="1" s="1"/>
  <c r="O69" i="1"/>
  <c r="K71" i="1" l="1"/>
  <c r="B71" i="1" s="1"/>
  <c r="P72" i="1"/>
  <c r="I72" i="1"/>
  <c r="J72" i="1" s="1"/>
  <c r="Q72" i="1"/>
  <c r="M71" i="1"/>
  <c r="N71" i="1" s="1"/>
  <c r="C72" i="1" s="1"/>
  <c r="O70" i="1"/>
  <c r="L72" i="1"/>
  <c r="A73" i="1"/>
  <c r="D72" i="1"/>
  <c r="E72" i="1" s="1"/>
  <c r="G72" i="1" s="1"/>
  <c r="H73" i="1" s="1"/>
  <c r="K72" i="1" l="1"/>
  <c r="B72" i="1" s="1"/>
  <c r="O71" i="1"/>
  <c r="M72" i="1"/>
  <c r="N72" i="1" s="1"/>
  <c r="C73" i="1" s="1"/>
  <c r="Q73" i="1"/>
  <c r="I73" i="1"/>
  <c r="J73" i="1" s="1"/>
  <c r="P73" i="1"/>
  <c r="A74" i="1"/>
  <c r="L73" i="1"/>
  <c r="D73" i="1"/>
  <c r="E73" i="1" s="1"/>
  <c r="G73" i="1" s="1"/>
  <c r="H74" i="1" s="1"/>
  <c r="K73" i="1" l="1"/>
  <c r="B73" i="1" s="1"/>
  <c r="M73" i="1"/>
  <c r="N73" i="1" s="1"/>
  <c r="C74" i="1" s="1"/>
  <c r="Q74" i="1"/>
  <c r="I74" i="1"/>
  <c r="J74" i="1" s="1"/>
  <c r="P74" i="1"/>
  <c r="L74" i="1"/>
  <c r="A75" i="1"/>
  <c r="D74" i="1"/>
  <c r="E74" i="1" s="1"/>
  <c r="G74" i="1" s="1"/>
  <c r="H75" i="1" s="1"/>
  <c r="O72" i="1"/>
  <c r="K74" i="1" l="1"/>
  <c r="B74" i="1" s="1"/>
  <c r="L75" i="1"/>
  <c r="A76" i="1"/>
  <c r="D75" i="1"/>
  <c r="E75" i="1" s="1"/>
  <c r="G75" i="1" s="1"/>
  <c r="H76" i="1" s="1"/>
  <c r="O73" i="1"/>
  <c r="Q75" i="1"/>
  <c r="I75" i="1"/>
  <c r="J75" i="1" s="1"/>
  <c r="P75" i="1"/>
  <c r="M74" i="1"/>
  <c r="N74" i="1" s="1"/>
  <c r="C75" i="1" s="1"/>
  <c r="K75" i="1" l="1"/>
  <c r="Q76" i="1"/>
  <c r="I76" i="1"/>
  <c r="J76" i="1" s="1"/>
  <c r="P76" i="1"/>
  <c r="M75" i="1"/>
  <c r="N75" i="1" s="1"/>
  <c r="C76" i="1" s="1"/>
  <c r="A77" i="1"/>
  <c r="L76" i="1"/>
  <c r="D76" i="1"/>
  <c r="E76" i="1" s="1"/>
  <c r="G76" i="1" s="1"/>
  <c r="H77" i="1" s="1"/>
  <c r="O74" i="1"/>
  <c r="O75" i="1" l="1"/>
  <c r="K76" i="1"/>
  <c r="B76" i="1" s="1"/>
  <c r="A78" i="1"/>
  <c r="L77" i="1"/>
  <c r="D77" i="1"/>
  <c r="E77" i="1" s="1"/>
  <c r="G77" i="1" s="1"/>
  <c r="H78" i="1" s="1"/>
  <c r="B75" i="1"/>
  <c r="M76" i="1"/>
  <c r="N76" i="1" s="1"/>
  <c r="C77" i="1" s="1"/>
  <c r="Q77" i="1"/>
  <c r="P77" i="1"/>
  <c r="I77" i="1"/>
  <c r="J77" i="1" s="1"/>
  <c r="K77" i="1" l="1"/>
  <c r="B77" i="1" s="1"/>
  <c r="L78" i="1"/>
  <c r="A79" i="1"/>
  <c r="D78" i="1"/>
  <c r="E78" i="1" s="1"/>
  <c r="G78" i="1" s="1"/>
  <c r="H79" i="1" s="1"/>
  <c r="O76" i="1"/>
  <c r="P78" i="1"/>
  <c r="I78" i="1"/>
  <c r="J78" i="1" s="1"/>
  <c r="M77" i="1"/>
  <c r="N77" i="1" s="1"/>
  <c r="C78" i="1" s="1"/>
  <c r="Q78" i="1"/>
  <c r="K78" i="1" l="1"/>
  <c r="B78" i="1" s="1"/>
  <c r="L79" i="1"/>
  <c r="A80" i="1"/>
  <c r="D79" i="1"/>
  <c r="E79" i="1" s="1"/>
  <c r="G79" i="1" s="1"/>
  <c r="H80" i="1" s="1"/>
  <c r="O77" i="1"/>
  <c r="P79" i="1"/>
  <c r="I79" i="1"/>
  <c r="J79" i="1" s="1"/>
  <c r="Q79" i="1"/>
  <c r="M78" i="1"/>
  <c r="N78" i="1" s="1"/>
  <c r="C79" i="1" s="1"/>
  <c r="K79" i="1" l="1"/>
  <c r="B79" i="1" s="1"/>
  <c r="L80" i="1"/>
  <c r="A81" i="1"/>
  <c r="D80" i="1"/>
  <c r="E80" i="1" s="1"/>
  <c r="G80" i="1" s="1"/>
  <c r="H81" i="1" s="1"/>
  <c r="Q80" i="1"/>
  <c r="I80" i="1"/>
  <c r="J80" i="1" s="1"/>
  <c r="P80" i="1"/>
  <c r="M79" i="1"/>
  <c r="N79" i="1" s="1"/>
  <c r="C80" i="1" s="1"/>
  <c r="O78" i="1"/>
  <c r="K80" i="1" l="1"/>
  <c r="B80" i="1" s="1"/>
  <c r="A82" i="1"/>
  <c r="L81" i="1"/>
  <c r="D81" i="1"/>
  <c r="E81" i="1" s="1"/>
  <c r="G81" i="1" s="1"/>
  <c r="H82" i="1" s="1"/>
  <c r="O79" i="1"/>
  <c r="M80" i="1"/>
  <c r="N80" i="1" s="1"/>
  <c r="C81" i="1" s="1"/>
  <c r="Q81" i="1"/>
  <c r="P81" i="1"/>
  <c r="I81" i="1"/>
  <c r="J81" i="1" s="1"/>
  <c r="K81" i="1" l="1"/>
  <c r="B81" i="1" s="1"/>
  <c r="M81" i="1"/>
  <c r="N81" i="1" s="1"/>
  <c r="C82" i="1" s="1"/>
  <c r="Q82" i="1"/>
  <c r="I82" i="1"/>
  <c r="J82" i="1" s="1"/>
  <c r="P82" i="1"/>
  <c r="A83" i="1"/>
  <c r="L82" i="1"/>
  <c r="D82" i="1"/>
  <c r="E82" i="1" s="1"/>
  <c r="G82" i="1" s="1"/>
  <c r="H83" i="1" s="1"/>
  <c r="O80" i="1"/>
  <c r="K82" i="1" l="1"/>
  <c r="B82" i="1" s="1"/>
  <c r="P83" i="1"/>
  <c r="M82" i="1"/>
  <c r="N82" i="1" s="1"/>
  <c r="C83" i="1" s="1"/>
  <c r="Q83" i="1"/>
  <c r="I83" i="1"/>
  <c r="J83" i="1" s="1"/>
  <c r="L83" i="1"/>
  <c r="A84" i="1"/>
  <c r="D83" i="1"/>
  <c r="E83" i="1" s="1"/>
  <c r="G83" i="1" s="1"/>
  <c r="H84" i="1" s="1"/>
  <c r="O81" i="1"/>
  <c r="K83" i="1" l="1"/>
  <c r="B83" i="1" s="1"/>
  <c r="L84" i="1"/>
  <c r="A85" i="1"/>
  <c r="D84" i="1"/>
  <c r="E84" i="1" s="1"/>
  <c r="G84" i="1" s="1"/>
  <c r="H85" i="1" s="1"/>
  <c r="Q84" i="1"/>
  <c r="I84" i="1"/>
  <c r="J84" i="1" s="1"/>
  <c r="M83" i="1"/>
  <c r="N83" i="1" s="1"/>
  <c r="C84" i="1" s="1"/>
  <c r="P84" i="1"/>
  <c r="O82" i="1"/>
  <c r="K84" i="1" l="1"/>
  <c r="B84" i="1" s="1"/>
  <c r="M84" i="1"/>
  <c r="N84" i="1" s="1"/>
  <c r="C85" i="1" s="1"/>
  <c r="P85" i="1"/>
  <c r="Q85" i="1"/>
  <c r="I85" i="1"/>
  <c r="J85" i="1" s="1"/>
  <c r="O83" i="1"/>
  <c r="L85" i="1"/>
  <c r="A86" i="1"/>
  <c r="D85" i="1"/>
  <c r="E85" i="1" s="1"/>
  <c r="G85" i="1" s="1"/>
  <c r="H86" i="1" s="1"/>
  <c r="M85" i="1" l="1"/>
  <c r="N85" i="1" s="1"/>
  <c r="C86" i="1" s="1"/>
  <c r="Q86" i="1"/>
  <c r="P86" i="1"/>
  <c r="I86" i="1"/>
  <c r="J86" i="1" s="1"/>
  <c r="L86" i="1"/>
  <c r="A87" i="1"/>
  <c r="D86" i="1"/>
  <c r="E86" i="1" s="1"/>
  <c r="G86" i="1" s="1"/>
  <c r="H87" i="1" s="1"/>
  <c r="O84" i="1"/>
  <c r="K85" i="1"/>
  <c r="L87" i="1" l="1"/>
  <c r="A88" i="1"/>
  <c r="D87" i="1"/>
  <c r="E87" i="1" s="1"/>
  <c r="G87" i="1" s="1"/>
  <c r="H88" i="1" s="1"/>
  <c r="Q87" i="1"/>
  <c r="P87" i="1"/>
  <c r="M86" i="1"/>
  <c r="N86" i="1" s="1"/>
  <c r="C87" i="1" s="1"/>
  <c r="I87" i="1"/>
  <c r="J87" i="1" s="1"/>
  <c r="O85" i="1"/>
  <c r="B85" i="1"/>
  <c r="K86" i="1"/>
  <c r="B86" i="1" s="1"/>
  <c r="A89" i="1" l="1"/>
  <c r="L88" i="1"/>
  <c r="D88" i="1"/>
  <c r="E88" i="1" s="1"/>
  <c r="G88" i="1" s="1"/>
  <c r="H89" i="1" s="1"/>
  <c r="M87" i="1"/>
  <c r="N87" i="1" s="1"/>
  <c r="C88" i="1" s="1"/>
  <c r="Q88" i="1"/>
  <c r="I88" i="1"/>
  <c r="J88" i="1" s="1"/>
  <c r="P88" i="1"/>
  <c r="K87" i="1"/>
  <c r="O86" i="1"/>
  <c r="O87" i="1" l="1"/>
  <c r="M88" i="1"/>
  <c r="N88" i="1" s="1"/>
  <c r="C89" i="1" s="1"/>
  <c r="Q89" i="1"/>
  <c r="I89" i="1"/>
  <c r="J89" i="1" s="1"/>
  <c r="P89" i="1"/>
  <c r="K88" i="1"/>
  <c r="A90" i="1"/>
  <c r="L89" i="1"/>
  <c r="D89" i="1"/>
  <c r="E89" i="1" s="1"/>
  <c r="G89" i="1" s="1"/>
  <c r="H90" i="1" s="1"/>
  <c r="B87" i="1"/>
  <c r="O88" i="1" l="1"/>
  <c r="K89" i="1"/>
  <c r="B89" i="1" s="1"/>
  <c r="A91" i="1"/>
  <c r="L90" i="1"/>
  <c r="D90" i="1"/>
  <c r="E90" i="1" s="1"/>
  <c r="G90" i="1" s="1"/>
  <c r="H91" i="1" s="1"/>
  <c r="B88" i="1"/>
  <c r="M89" i="1"/>
  <c r="N89" i="1" s="1"/>
  <c r="C90" i="1" s="1"/>
  <c r="P90" i="1"/>
  <c r="Q90" i="1"/>
  <c r="I90" i="1"/>
  <c r="J90" i="1" s="1"/>
  <c r="K90" i="1" l="1"/>
  <c r="B90" i="1" s="1"/>
  <c r="Q91" i="1"/>
  <c r="I91" i="1"/>
  <c r="J91" i="1" s="1"/>
  <c r="M90" i="1"/>
  <c r="N90" i="1" s="1"/>
  <c r="C91" i="1" s="1"/>
  <c r="P91" i="1"/>
  <c r="O89" i="1"/>
  <c r="L91" i="1"/>
  <c r="A92" i="1"/>
  <c r="D91" i="1"/>
  <c r="E91" i="1" s="1"/>
  <c r="G91" i="1" s="1"/>
  <c r="H92" i="1" s="1"/>
  <c r="K91" i="1" l="1"/>
  <c r="B91" i="1" s="1"/>
  <c r="L92" i="1"/>
  <c r="A93" i="1"/>
  <c r="D92" i="1"/>
  <c r="E92" i="1" s="1"/>
  <c r="G92" i="1" s="1"/>
  <c r="H93" i="1" s="1"/>
  <c r="O90" i="1"/>
  <c r="Q92" i="1"/>
  <c r="P92" i="1"/>
  <c r="I92" i="1"/>
  <c r="J92" i="1" s="1"/>
  <c r="M91" i="1"/>
  <c r="N91" i="1" s="1"/>
  <c r="C92" i="1" s="1"/>
  <c r="K92" i="1" l="1"/>
  <c r="B92" i="1" s="1"/>
  <c r="A94" i="1"/>
  <c r="L93" i="1"/>
  <c r="D93" i="1"/>
  <c r="E93" i="1" s="1"/>
  <c r="G93" i="1" s="1"/>
  <c r="H94" i="1" s="1"/>
  <c r="P93" i="1"/>
  <c r="I93" i="1"/>
  <c r="J93" i="1" s="1"/>
  <c r="M92" i="1"/>
  <c r="N92" i="1" s="1"/>
  <c r="C93" i="1" s="1"/>
  <c r="Q93" i="1"/>
  <c r="O91" i="1"/>
  <c r="K93" i="1" l="1"/>
  <c r="B93" i="1" s="1"/>
  <c r="O92" i="1"/>
  <c r="M93" i="1"/>
  <c r="N93" i="1" s="1"/>
  <c r="C94" i="1" s="1"/>
  <c r="P94" i="1"/>
  <c r="Q94" i="1"/>
  <c r="I94" i="1"/>
  <c r="J94" i="1" s="1"/>
  <c r="L94" i="1"/>
  <c r="A95" i="1"/>
  <c r="D94" i="1"/>
  <c r="E94" i="1" s="1"/>
  <c r="G94" i="1" s="1"/>
  <c r="H95" i="1" s="1"/>
  <c r="K94" i="1" l="1"/>
  <c r="B94" i="1" s="1"/>
  <c r="Q95" i="1"/>
  <c r="P95" i="1"/>
  <c r="I95" i="1"/>
  <c r="J95" i="1" s="1"/>
  <c r="M94" i="1"/>
  <c r="N94" i="1" s="1"/>
  <c r="C95" i="1" s="1"/>
  <c r="O93" i="1"/>
  <c r="L95" i="1"/>
  <c r="A96" i="1"/>
  <c r="D95" i="1"/>
  <c r="E95" i="1" s="1"/>
  <c r="G95" i="1" s="1"/>
  <c r="H96" i="1" s="1"/>
  <c r="K95" i="1" l="1"/>
  <c r="B95" i="1" s="1"/>
  <c r="Q96" i="1"/>
  <c r="P96" i="1"/>
  <c r="M95" i="1"/>
  <c r="N95" i="1" s="1"/>
  <c r="C96" i="1" s="1"/>
  <c r="I96" i="1"/>
  <c r="J96" i="1" s="1"/>
  <c r="O94" i="1"/>
  <c r="L96" i="1"/>
  <c r="A97" i="1"/>
  <c r="D96" i="1"/>
  <c r="E96" i="1" s="1"/>
  <c r="G96" i="1" s="1"/>
  <c r="H97" i="1" s="1"/>
  <c r="A98" i="1" l="1"/>
  <c r="L97" i="1"/>
  <c r="D97" i="1"/>
  <c r="E97" i="1" s="1"/>
  <c r="G97" i="1" s="1"/>
  <c r="H98" i="1" s="1"/>
  <c r="Q97" i="1"/>
  <c r="I97" i="1"/>
  <c r="J97" i="1" s="1"/>
  <c r="M96" i="1"/>
  <c r="N96" i="1" s="1"/>
  <c r="C97" i="1" s="1"/>
  <c r="P97" i="1"/>
  <c r="O95" i="1"/>
  <c r="K96" i="1"/>
  <c r="M97" i="1" l="1"/>
  <c r="N97" i="1" s="1"/>
  <c r="C98" i="1" s="1"/>
  <c r="Q98" i="1"/>
  <c r="I98" i="1"/>
  <c r="J98" i="1" s="1"/>
  <c r="P98" i="1"/>
  <c r="K97" i="1"/>
  <c r="O96" i="1"/>
  <c r="B96" i="1"/>
  <c r="L98" i="1"/>
  <c r="A99" i="1"/>
  <c r="D98" i="1"/>
  <c r="E98" i="1" s="1"/>
  <c r="G98" i="1" s="1"/>
  <c r="H99" i="1" s="1"/>
  <c r="O97" i="1" l="1"/>
  <c r="L99" i="1"/>
  <c r="A100" i="1"/>
  <c r="D99" i="1"/>
  <c r="E99" i="1" s="1"/>
  <c r="G99" i="1" s="1"/>
  <c r="H100" i="1" s="1"/>
  <c r="B97" i="1"/>
  <c r="Q99" i="1"/>
  <c r="I99" i="1"/>
  <c r="J99" i="1" s="1"/>
  <c r="M98" i="1"/>
  <c r="N98" i="1" s="1"/>
  <c r="C99" i="1" s="1"/>
  <c r="P99" i="1"/>
  <c r="K98" i="1"/>
  <c r="K99" i="1" l="1"/>
  <c r="B99" i="1" s="1"/>
  <c r="O98" i="1"/>
  <c r="B98" i="1"/>
  <c r="L100" i="1"/>
  <c r="A101" i="1"/>
  <c r="D100" i="1"/>
  <c r="E100" i="1" s="1"/>
  <c r="G100" i="1" s="1"/>
  <c r="H101" i="1" s="1"/>
  <c r="M99" i="1"/>
  <c r="N99" i="1" s="1"/>
  <c r="C100" i="1" s="1"/>
  <c r="P100" i="1"/>
  <c r="Q100" i="1"/>
  <c r="I100" i="1"/>
  <c r="J100" i="1" s="1"/>
  <c r="K100" i="1" l="1"/>
  <c r="B100" i="1" s="1"/>
  <c r="A102" i="1"/>
  <c r="L101" i="1"/>
  <c r="D101" i="1"/>
  <c r="E101" i="1" s="1"/>
  <c r="G101" i="1" s="1"/>
  <c r="H102" i="1" s="1"/>
  <c r="P101" i="1"/>
  <c r="I101" i="1"/>
  <c r="J101" i="1" s="1"/>
  <c r="Q101" i="1"/>
  <c r="M100" i="1"/>
  <c r="N100" i="1" s="1"/>
  <c r="C101" i="1" s="1"/>
  <c r="O99" i="1"/>
  <c r="K101" i="1" l="1"/>
  <c r="B101" i="1" s="1"/>
  <c r="M101" i="1"/>
  <c r="N101" i="1" s="1"/>
  <c r="C102" i="1" s="1"/>
  <c r="P102" i="1"/>
  <c r="Q102" i="1"/>
  <c r="I102" i="1"/>
  <c r="J102" i="1" s="1"/>
  <c r="A103" i="1"/>
  <c r="L102" i="1"/>
  <c r="D102" i="1"/>
  <c r="E102" i="1" s="1"/>
  <c r="G102" i="1" s="1"/>
  <c r="H103" i="1" s="1"/>
  <c r="O100" i="1"/>
  <c r="K102" i="1" l="1"/>
  <c r="B102" i="1" s="1"/>
  <c r="P103" i="1"/>
  <c r="I103" i="1"/>
  <c r="J103" i="1" s="1"/>
  <c r="M102" i="1"/>
  <c r="N102" i="1" s="1"/>
  <c r="C103" i="1" s="1"/>
  <c r="Q103" i="1"/>
  <c r="A104" i="1"/>
  <c r="L103" i="1"/>
  <c r="D103" i="1"/>
  <c r="E103" i="1" s="1"/>
  <c r="G103" i="1" s="1"/>
  <c r="H104" i="1" s="1"/>
  <c r="O101" i="1"/>
  <c r="O102" i="1" l="1"/>
  <c r="P104" i="1"/>
  <c r="M103" i="1"/>
  <c r="N103" i="1" s="1"/>
  <c r="C104" i="1" s="1"/>
  <c r="Q104" i="1"/>
  <c r="I104" i="1"/>
  <c r="J104" i="1" s="1"/>
  <c r="K103" i="1"/>
  <c r="L104" i="1"/>
  <c r="A105" i="1"/>
  <c r="D104" i="1"/>
  <c r="E104" i="1" s="1"/>
  <c r="G104" i="1" s="1"/>
  <c r="H105" i="1" s="1"/>
  <c r="K104" i="1" l="1"/>
  <c r="B104" i="1" s="1"/>
  <c r="A106" i="1"/>
  <c r="L105" i="1"/>
  <c r="D105" i="1"/>
  <c r="E105" i="1" s="1"/>
  <c r="G105" i="1" s="1"/>
  <c r="H106" i="1" s="1"/>
  <c r="P105" i="1"/>
  <c r="I105" i="1"/>
  <c r="J105" i="1" s="1"/>
  <c r="M104" i="1"/>
  <c r="N104" i="1" s="1"/>
  <c r="C105" i="1" s="1"/>
  <c r="Q105" i="1"/>
  <c r="O103" i="1"/>
  <c r="B103" i="1"/>
  <c r="K105" i="1" l="1"/>
  <c r="B105" i="1" s="1"/>
  <c r="M105" i="1"/>
  <c r="N105" i="1" s="1"/>
  <c r="C106" i="1" s="1"/>
  <c r="P106" i="1"/>
  <c r="I106" i="1"/>
  <c r="J106" i="1" s="1"/>
  <c r="Q106" i="1"/>
  <c r="O104" i="1"/>
  <c r="L106" i="1"/>
  <c r="A107" i="1"/>
  <c r="D106" i="1"/>
  <c r="E106" i="1" s="1"/>
  <c r="G106" i="1" s="1"/>
  <c r="H107" i="1" s="1"/>
  <c r="O105" i="1" l="1"/>
  <c r="P107" i="1"/>
  <c r="I107" i="1"/>
  <c r="J107" i="1" s="1"/>
  <c r="M106" i="1"/>
  <c r="N106" i="1" s="1"/>
  <c r="C107" i="1" s="1"/>
  <c r="Q107" i="1"/>
  <c r="A108" i="1"/>
  <c r="L107" i="1"/>
  <c r="D107" i="1"/>
  <c r="E107" i="1" s="1"/>
  <c r="G107" i="1" s="1"/>
  <c r="H108" i="1" s="1"/>
  <c r="K106" i="1"/>
  <c r="K107" i="1" l="1"/>
  <c r="B107" i="1" s="1"/>
  <c r="P108" i="1"/>
  <c r="M107" i="1"/>
  <c r="N107" i="1" s="1"/>
  <c r="C108" i="1" s="1"/>
  <c r="Q108" i="1"/>
  <c r="I108" i="1"/>
  <c r="J108" i="1" s="1"/>
  <c r="O106" i="1"/>
  <c r="B106" i="1"/>
  <c r="L108" i="1"/>
  <c r="A109" i="1"/>
  <c r="D108" i="1"/>
  <c r="E108" i="1" s="1"/>
  <c r="G108" i="1" s="1"/>
  <c r="H109" i="1" s="1"/>
  <c r="K108" i="1" l="1"/>
  <c r="B108" i="1" s="1"/>
  <c r="L109" i="1"/>
  <c r="A110" i="1"/>
  <c r="D109" i="1"/>
  <c r="E109" i="1" s="1"/>
  <c r="G109" i="1" s="1"/>
  <c r="H110" i="1" s="1"/>
  <c r="I109" i="1"/>
  <c r="J109" i="1" s="1"/>
  <c r="P109" i="1"/>
  <c r="Q109" i="1"/>
  <c r="M108" i="1"/>
  <c r="N108" i="1" s="1"/>
  <c r="C109" i="1" s="1"/>
  <c r="O107" i="1"/>
  <c r="K109" i="1" l="1"/>
  <c r="B109" i="1" s="1"/>
  <c r="L110" i="1"/>
  <c r="A111" i="1"/>
  <c r="D110" i="1"/>
  <c r="E110" i="1" s="1"/>
  <c r="G110" i="1" s="1"/>
  <c r="H111" i="1" s="1"/>
  <c r="O108" i="1"/>
  <c r="M109" i="1"/>
  <c r="N109" i="1" s="1"/>
  <c r="C110" i="1" s="1"/>
  <c r="Q110" i="1"/>
  <c r="P110" i="1"/>
  <c r="I110" i="1"/>
  <c r="J110" i="1" s="1"/>
  <c r="K110" i="1" l="1"/>
  <c r="B110" i="1" s="1"/>
  <c r="O109" i="1"/>
  <c r="A112" i="1"/>
  <c r="L111" i="1"/>
  <c r="D111" i="1"/>
  <c r="E111" i="1" s="1"/>
  <c r="G111" i="1" s="1"/>
  <c r="H112" i="1" s="1"/>
  <c r="P111" i="1"/>
  <c r="I111" i="1"/>
  <c r="J111" i="1" s="1"/>
  <c r="M110" i="1"/>
  <c r="N110" i="1" s="1"/>
  <c r="C111" i="1" s="1"/>
  <c r="Q111" i="1"/>
  <c r="K111" i="1" l="1"/>
  <c r="B111" i="1" s="1"/>
  <c r="O110" i="1"/>
  <c r="M111" i="1"/>
  <c r="N111" i="1" s="1"/>
  <c r="C112" i="1" s="1"/>
  <c r="P112" i="1"/>
  <c r="I112" i="1"/>
  <c r="J112" i="1" s="1"/>
  <c r="Q112" i="1"/>
  <c r="L112" i="1"/>
  <c r="A113" i="1"/>
  <c r="D112" i="1"/>
  <c r="E112" i="1" s="1"/>
  <c r="G112" i="1" s="1"/>
  <c r="H113" i="1" s="1"/>
  <c r="K112" i="1" l="1"/>
  <c r="B112" i="1" s="1"/>
  <c r="A114" i="1"/>
  <c r="L113" i="1"/>
  <c r="D113" i="1"/>
  <c r="E113" i="1" s="1"/>
  <c r="G113" i="1" s="1"/>
  <c r="H114" i="1" s="1"/>
  <c r="Q113" i="1"/>
  <c r="I113" i="1"/>
  <c r="J113" i="1" s="1"/>
  <c r="M112" i="1"/>
  <c r="N112" i="1" s="1"/>
  <c r="C113" i="1" s="1"/>
  <c r="P113" i="1"/>
  <c r="O111" i="1"/>
  <c r="K113" i="1" l="1"/>
  <c r="B113" i="1" s="1"/>
  <c r="M113" i="1"/>
  <c r="N113" i="1" s="1"/>
  <c r="C114" i="1" s="1"/>
  <c r="Q114" i="1"/>
  <c r="P114" i="1"/>
  <c r="I114" i="1"/>
  <c r="J114" i="1" s="1"/>
  <c r="L114" i="1"/>
  <c r="A115" i="1"/>
  <c r="D114" i="1"/>
  <c r="E114" i="1" s="1"/>
  <c r="G114" i="1" s="1"/>
  <c r="H115" i="1" s="1"/>
  <c r="O112" i="1"/>
  <c r="K114" i="1" l="1"/>
  <c r="B114" i="1" s="1"/>
  <c r="L115" i="1"/>
  <c r="A116" i="1"/>
  <c r="D115" i="1"/>
  <c r="E115" i="1" s="1"/>
  <c r="G115" i="1" s="1"/>
  <c r="H116" i="1" s="1"/>
  <c r="Q115" i="1"/>
  <c r="I115" i="1"/>
  <c r="J115" i="1" s="1"/>
  <c r="M114" i="1"/>
  <c r="N114" i="1" s="1"/>
  <c r="C115" i="1" s="1"/>
  <c r="P115" i="1"/>
  <c r="O113" i="1"/>
  <c r="K115" i="1" l="1"/>
  <c r="B115" i="1" s="1"/>
  <c r="L116" i="1"/>
  <c r="A117" i="1"/>
  <c r="D116" i="1"/>
  <c r="E116" i="1" s="1"/>
  <c r="G116" i="1" s="1"/>
  <c r="H117" i="1" s="1"/>
  <c r="O114" i="1"/>
  <c r="Q116" i="1"/>
  <c r="M115" i="1"/>
  <c r="N115" i="1" s="1"/>
  <c r="C116" i="1" s="1"/>
  <c r="P116" i="1"/>
  <c r="I116" i="1"/>
  <c r="J116" i="1" s="1"/>
  <c r="K116" i="1" l="1"/>
  <c r="B116" i="1" s="1"/>
  <c r="A118" i="1"/>
  <c r="L117" i="1"/>
  <c r="D117" i="1"/>
  <c r="E117" i="1" s="1"/>
  <c r="G117" i="1" s="1"/>
  <c r="H118" i="1" s="1"/>
  <c r="P117" i="1"/>
  <c r="I117" i="1"/>
  <c r="J117" i="1" s="1"/>
  <c r="Q117" i="1"/>
  <c r="M116" i="1"/>
  <c r="N116" i="1" s="1"/>
  <c r="C117" i="1" s="1"/>
  <c r="O115" i="1"/>
  <c r="K117" i="1" l="1"/>
  <c r="B117" i="1" s="1"/>
  <c r="M117" i="1"/>
  <c r="N117" i="1" s="1"/>
  <c r="C118" i="1" s="1"/>
  <c r="P118" i="1"/>
  <c r="Q118" i="1"/>
  <c r="I118" i="1"/>
  <c r="J118" i="1" s="1"/>
  <c r="O116" i="1"/>
  <c r="L118" i="1"/>
  <c r="A119" i="1"/>
  <c r="D118" i="1"/>
  <c r="E118" i="1" s="1"/>
  <c r="G118" i="1" s="1"/>
  <c r="H119" i="1" s="1"/>
  <c r="K118" i="1" l="1"/>
  <c r="B118" i="1" s="1"/>
  <c r="Q119" i="1"/>
  <c r="I119" i="1"/>
  <c r="J119" i="1" s="1"/>
  <c r="P119" i="1"/>
  <c r="M118" i="1"/>
  <c r="N118" i="1" s="1"/>
  <c r="C119" i="1" s="1"/>
  <c r="A120" i="1"/>
  <c r="L119" i="1"/>
  <c r="D119" i="1"/>
  <c r="E119" i="1" s="1"/>
  <c r="G119" i="1" s="1"/>
  <c r="H120" i="1" s="1"/>
  <c r="O117" i="1"/>
  <c r="K119" i="1" l="1"/>
  <c r="B119" i="1" s="1"/>
  <c r="L120" i="1"/>
  <c r="A121" i="1"/>
  <c r="D120" i="1"/>
  <c r="E120" i="1" s="1"/>
  <c r="G120" i="1" s="1"/>
  <c r="H121" i="1" s="1"/>
  <c r="O118" i="1"/>
  <c r="Q120" i="1"/>
  <c r="M119" i="1"/>
  <c r="N119" i="1" s="1"/>
  <c r="C120" i="1" s="1"/>
  <c r="P120" i="1"/>
  <c r="I120" i="1"/>
  <c r="J120" i="1" s="1"/>
  <c r="K120" i="1" l="1"/>
  <c r="B120" i="1" s="1"/>
  <c r="Q121" i="1"/>
  <c r="I121" i="1"/>
  <c r="J121" i="1" s="1"/>
  <c r="M120" i="1"/>
  <c r="N120" i="1" s="1"/>
  <c r="C121" i="1" s="1"/>
  <c r="P121" i="1"/>
  <c r="O119" i="1"/>
  <c r="A122" i="1"/>
  <c r="L121" i="1"/>
  <c r="D121" i="1"/>
  <c r="E121" i="1" s="1"/>
  <c r="G121" i="1" s="1"/>
  <c r="H122" i="1" s="1"/>
  <c r="K121" i="1" l="1"/>
  <c r="B121" i="1" s="1"/>
  <c r="L122" i="1"/>
  <c r="A123" i="1"/>
  <c r="D122" i="1"/>
  <c r="E122" i="1" s="1"/>
  <c r="G122" i="1" s="1"/>
  <c r="H123" i="1" s="1"/>
  <c r="O120" i="1"/>
  <c r="M121" i="1"/>
  <c r="N121" i="1" s="1"/>
  <c r="C122" i="1" s="1"/>
  <c r="Q122" i="1"/>
  <c r="P122" i="1"/>
  <c r="I122" i="1"/>
  <c r="J122" i="1" s="1"/>
  <c r="K122" i="1" l="1"/>
  <c r="B122" i="1" s="1"/>
  <c r="Q123" i="1"/>
  <c r="P123" i="1"/>
  <c r="I123" i="1"/>
  <c r="J123" i="1" s="1"/>
  <c r="M122" i="1"/>
  <c r="N122" i="1" s="1"/>
  <c r="C123" i="1" s="1"/>
  <c r="O121" i="1"/>
  <c r="L123" i="1"/>
  <c r="A124" i="1"/>
  <c r="D123" i="1"/>
  <c r="E123" i="1" s="1"/>
  <c r="G123" i="1" s="1"/>
  <c r="H124" i="1" s="1"/>
  <c r="K123" i="1" l="1"/>
  <c r="B123" i="1" s="1"/>
  <c r="M123" i="1"/>
  <c r="N123" i="1" s="1"/>
  <c r="C124" i="1" s="1"/>
  <c r="Q124" i="1"/>
  <c r="P124" i="1"/>
  <c r="I124" i="1"/>
  <c r="J124" i="1" s="1"/>
  <c r="O122" i="1"/>
  <c r="L124" i="1"/>
  <c r="A125" i="1"/>
  <c r="D124" i="1"/>
  <c r="E124" i="1" s="1"/>
  <c r="G124" i="1" s="1"/>
  <c r="H125" i="1" s="1"/>
  <c r="K124" i="1" l="1"/>
  <c r="B124" i="1" s="1"/>
  <c r="P125" i="1"/>
  <c r="Q125" i="1"/>
  <c r="I125" i="1"/>
  <c r="J125" i="1" s="1"/>
  <c r="M124" i="1"/>
  <c r="N124" i="1" s="1"/>
  <c r="C125" i="1" s="1"/>
  <c r="O123" i="1"/>
  <c r="L125" i="1"/>
  <c r="A126" i="1"/>
  <c r="D125" i="1"/>
  <c r="E125" i="1" s="1"/>
  <c r="G125" i="1" s="1"/>
  <c r="H126" i="1" s="1"/>
  <c r="K125" i="1" l="1"/>
  <c r="B125" i="1" s="1"/>
  <c r="Q126" i="1"/>
  <c r="I126" i="1"/>
  <c r="J126" i="1" s="1"/>
  <c r="P126" i="1"/>
  <c r="M125" i="1"/>
  <c r="N125" i="1" s="1"/>
  <c r="C126" i="1" s="1"/>
  <c r="O124" i="1"/>
  <c r="A127" i="1"/>
  <c r="L126" i="1"/>
  <c r="D126" i="1"/>
  <c r="E126" i="1" s="1"/>
  <c r="G126" i="1" s="1"/>
  <c r="H127" i="1" s="1"/>
  <c r="K126" i="1" l="1"/>
  <c r="B126" i="1" s="1"/>
  <c r="M126" i="1"/>
  <c r="N126" i="1" s="1"/>
  <c r="C127" i="1" s="1"/>
  <c r="P127" i="1"/>
  <c r="Q127" i="1"/>
  <c r="I127" i="1"/>
  <c r="J127" i="1" s="1"/>
  <c r="A128" i="1"/>
  <c r="L127" i="1"/>
  <c r="D127" i="1"/>
  <c r="E127" i="1" s="1"/>
  <c r="G127" i="1" s="1"/>
  <c r="H128" i="1" s="1"/>
  <c r="O125" i="1"/>
  <c r="O126" i="1" l="1"/>
  <c r="L128" i="1"/>
  <c r="A129" i="1"/>
  <c r="D128" i="1"/>
  <c r="E128" i="1" s="1"/>
  <c r="G128" i="1" s="1"/>
  <c r="H129" i="1" s="1"/>
  <c r="M127" i="1"/>
  <c r="N127" i="1" s="1"/>
  <c r="C128" i="1" s="1"/>
  <c r="P128" i="1"/>
  <c r="Q128" i="1"/>
  <c r="I128" i="1"/>
  <c r="J128" i="1" s="1"/>
  <c r="K127" i="1"/>
  <c r="O127" i="1" l="1"/>
  <c r="B127" i="1"/>
  <c r="K128" i="1"/>
  <c r="B128" i="1" s="1"/>
  <c r="L129" i="1"/>
  <c r="A130" i="1"/>
  <c r="D129" i="1"/>
  <c r="E129" i="1" s="1"/>
  <c r="G129" i="1" s="1"/>
  <c r="H130" i="1" s="1"/>
  <c r="P129" i="1"/>
  <c r="M128" i="1"/>
  <c r="N128" i="1" s="1"/>
  <c r="C129" i="1" s="1"/>
  <c r="I129" i="1"/>
  <c r="J129" i="1" s="1"/>
  <c r="Q129" i="1"/>
  <c r="K129" i="1" l="1"/>
  <c r="A131" i="1"/>
  <c r="L130" i="1"/>
  <c r="D130" i="1"/>
  <c r="E130" i="1" s="1"/>
  <c r="G130" i="1" s="1"/>
  <c r="H131" i="1" s="1"/>
  <c r="M129" i="1"/>
  <c r="N129" i="1" s="1"/>
  <c r="C130" i="1" s="1"/>
  <c r="P130" i="1"/>
  <c r="I130" i="1"/>
  <c r="J130" i="1" s="1"/>
  <c r="Q130" i="1"/>
  <c r="O128" i="1"/>
  <c r="O129" i="1" l="1"/>
  <c r="K130" i="1"/>
  <c r="B130" i="1" s="1"/>
  <c r="B129" i="1"/>
  <c r="M130" i="1"/>
  <c r="N130" i="1" s="1"/>
  <c r="C131" i="1" s="1"/>
  <c r="I131" i="1"/>
  <c r="J131" i="1" s="1"/>
  <c r="Q131" i="1"/>
  <c r="P131" i="1"/>
  <c r="A132" i="1"/>
  <c r="L131" i="1"/>
  <c r="D131" i="1"/>
  <c r="E131" i="1" s="1"/>
  <c r="G131" i="1" s="1"/>
  <c r="H132" i="1" s="1"/>
  <c r="K131" i="1" l="1"/>
  <c r="M131" i="1"/>
  <c r="N131" i="1" s="1"/>
  <c r="C132" i="1" s="1"/>
  <c r="P132" i="1"/>
  <c r="I132" i="1"/>
  <c r="J132" i="1" s="1"/>
  <c r="Q132" i="1"/>
  <c r="A133" i="1"/>
  <c r="L132" i="1"/>
  <c r="D132" i="1"/>
  <c r="E132" i="1" s="1"/>
  <c r="G132" i="1" s="1"/>
  <c r="H133" i="1" s="1"/>
  <c r="O130" i="1"/>
  <c r="O131" i="1" l="1"/>
  <c r="B131" i="1"/>
  <c r="K132" i="1"/>
  <c r="B132" i="1" s="1"/>
  <c r="M132" i="1"/>
  <c r="N132" i="1" s="1"/>
  <c r="C133" i="1" s="1"/>
  <c r="Q133" i="1"/>
  <c r="I133" i="1"/>
  <c r="J133" i="1" s="1"/>
  <c r="P133" i="1"/>
  <c r="A134" i="1"/>
  <c r="L133" i="1"/>
  <c r="D133" i="1"/>
  <c r="E133" i="1" s="1"/>
  <c r="G133" i="1" s="1"/>
  <c r="H134" i="1" s="1"/>
  <c r="K133" i="1" l="1"/>
  <c r="P134" i="1"/>
  <c r="I134" i="1"/>
  <c r="J134" i="1" s="1"/>
  <c r="Q134" i="1"/>
  <c r="M133" i="1"/>
  <c r="N133" i="1" s="1"/>
  <c r="C134" i="1" s="1"/>
  <c r="A135" i="1"/>
  <c r="L134" i="1"/>
  <c r="D134" i="1"/>
  <c r="E134" i="1" s="1"/>
  <c r="G134" i="1" s="1"/>
  <c r="H135" i="1" s="1"/>
  <c r="O132" i="1"/>
  <c r="O133" i="1" l="1"/>
  <c r="K134" i="1"/>
  <c r="B134" i="1" s="1"/>
  <c r="Q135" i="1"/>
  <c r="P135" i="1"/>
  <c r="I135" i="1"/>
  <c r="J135" i="1" s="1"/>
  <c r="M134" i="1"/>
  <c r="N134" i="1" s="1"/>
  <c r="C135" i="1" s="1"/>
  <c r="B133" i="1"/>
  <c r="L135" i="1"/>
  <c r="A136" i="1"/>
  <c r="D135" i="1"/>
  <c r="E135" i="1" s="1"/>
  <c r="G135" i="1" s="1"/>
  <c r="H136" i="1" s="1"/>
  <c r="K135" i="1" l="1"/>
  <c r="B135" i="1" s="1"/>
  <c r="A137" i="1"/>
  <c r="L136" i="1"/>
  <c r="D136" i="1"/>
  <c r="E136" i="1" s="1"/>
  <c r="G136" i="1" s="1"/>
  <c r="H137" i="1" s="1"/>
  <c r="P136" i="1"/>
  <c r="I136" i="1"/>
  <c r="J136" i="1" s="1"/>
  <c r="Q136" i="1"/>
  <c r="M135" i="1"/>
  <c r="N135" i="1" s="1"/>
  <c r="C136" i="1" s="1"/>
  <c r="O134" i="1"/>
  <c r="K136" i="1" l="1"/>
  <c r="B136" i="1" s="1"/>
  <c r="M136" i="1"/>
  <c r="N136" i="1" s="1"/>
  <c r="C137" i="1" s="1"/>
  <c r="P137" i="1"/>
  <c r="Q137" i="1"/>
  <c r="I137" i="1"/>
  <c r="J137" i="1" s="1"/>
  <c r="O135" i="1"/>
  <c r="A138" i="1"/>
  <c r="L137" i="1"/>
  <c r="D137" i="1"/>
  <c r="E137" i="1" s="1"/>
  <c r="G137" i="1" s="1"/>
  <c r="H138" i="1" s="1"/>
  <c r="K137" i="1" l="1"/>
  <c r="B137" i="1" s="1"/>
  <c r="M137" i="1"/>
  <c r="N137" i="1" s="1"/>
  <c r="C138" i="1" s="1"/>
  <c r="Q138" i="1"/>
  <c r="I138" i="1"/>
  <c r="J138" i="1" s="1"/>
  <c r="P138" i="1"/>
  <c r="A139" i="1"/>
  <c r="L138" i="1"/>
  <c r="D138" i="1"/>
  <c r="E138" i="1" s="1"/>
  <c r="G138" i="1" s="1"/>
  <c r="H139" i="1" s="1"/>
  <c r="O136" i="1"/>
  <c r="K138" i="1" l="1"/>
  <c r="L139" i="1"/>
  <c r="A140" i="1"/>
  <c r="D139" i="1"/>
  <c r="E139" i="1" s="1"/>
  <c r="G139" i="1" s="1"/>
  <c r="H140" i="1" s="1"/>
  <c r="M138" i="1"/>
  <c r="N138" i="1" s="1"/>
  <c r="C139" i="1" s="1"/>
  <c r="Q139" i="1"/>
  <c r="P139" i="1"/>
  <c r="I139" i="1"/>
  <c r="J139" i="1" s="1"/>
  <c r="O137" i="1"/>
  <c r="O138" i="1" l="1"/>
  <c r="K139" i="1"/>
  <c r="B139" i="1" s="1"/>
  <c r="B138" i="1"/>
  <c r="L140" i="1"/>
  <c r="A141" i="1"/>
  <c r="D140" i="1"/>
  <c r="E140" i="1" s="1"/>
  <c r="G140" i="1" s="1"/>
  <c r="H141" i="1" s="1"/>
  <c r="Q140" i="1"/>
  <c r="I140" i="1"/>
  <c r="J140" i="1" s="1"/>
  <c r="M139" i="1"/>
  <c r="N139" i="1" s="1"/>
  <c r="C140" i="1" s="1"/>
  <c r="P140" i="1"/>
  <c r="K140" i="1" l="1"/>
  <c r="B140" i="1" s="1"/>
  <c r="M140" i="1"/>
  <c r="N140" i="1" s="1"/>
  <c r="C141" i="1" s="1"/>
  <c r="Q141" i="1"/>
  <c r="P141" i="1"/>
  <c r="I141" i="1"/>
  <c r="J141" i="1" s="1"/>
  <c r="A142" i="1"/>
  <c r="L141" i="1"/>
  <c r="D141" i="1"/>
  <c r="E141" i="1" s="1"/>
  <c r="G141" i="1" s="1"/>
  <c r="H142" i="1" s="1"/>
  <c r="O139" i="1"/>
  <c r="K141" i="1" l="1"/>
  <c r="B141" i="1" s="1"/>
  <c r="P142" i="1"/>
  <c r="M141" i="1"/>
  <c r="N141" i="1" s="1"/>
  <c r="C142" i="1" s="1"/>
  <c r="Q142" i="1"/>
  <c r="I142" i="1"/>
  <c r="J142" i="1" s="1"/>
  <c r="O140" i="1"/>
  <c r="L142" i="1"/>
  <c r="A143" i="1"/>
  <c r="D142" i="1"/>
  <c r="E142" i="1" s="1"/>
  <c r="G142" i="1" s="1"/>
  <c r="H143" i="1" s="1"/>
  <c r="K142" i="1" l="1"/>
  <c r="P143" i="1"/>
  <c r="Q143" i="1"/>
  <c r="M142" i="1"/>
  <c r="N142" i="1" s="1"/>
  <c r="C143" i="1" s="1"/>
  <c r="I143" i="1"/>
  <c r="J143" i="1" s="1"/>
  <c r="O141" i="1"/>
  <c r="L143" i="1"/>
  <c r="A144" i="1"/>
  <c r="D143" i="1"/>
  <c r="E143" i="1" s="1"/>
  <c r="G143" i="1" s="1"/>
  <c r="H144" i="1" s="1"/>
  <c r="O142" i="1" l="1"/>
  <c r="K143" i="1"/>
  <c r="I144" i="1"/>
  <c r="J144" i="1" s="1"/>
  <c r="M143" i="1"/>
  <c r="N143" i="1" s="1"/>
  <c r="C144" i="1" s="1"/>
  <c r="Q144" i="1"/>
  <c r="P144" i="1"/>
  <c r="B142" i="1"/>
  <c r="A145" i="1"/>
  <c r="L144" i="1"/>
  <c r="D144" i="1"/>
  <c r="E144" i="1" s="1"/>
  <c r="G144" i="1" s="1"/>
  <c r="H145" i="1" s="1"/>
  <c r="O143" i="1" l="1"/>
  <c r="B143" i="1"/>
  <c r="K144" i="1"/>
  <c r="B144" i="1" s="1"/>
  <c r="M144" i="1"/>
  <c r="N144" i="1" s="1"/>
  <c r="C145" i="1" s="1"/>
  <c r="P145" i="1"/>
  <c r="I145" i="1"/>
  <c r="J145" i="1" s="1"/>
  <c r="Q145" i="1"/>
  <c r="A146" i="1"/>
  <c r="L145" i="1"/>
  <c r="D145" i="1"/>
  <c r="E145" i="1" s="1"/>
  <c r="G145" i="1" s="1"/>
  <c r="H146" i="1" s="1"/>
  <c r="K145" i="1" l="1"/>
  <c r="B145" i="1" s="1"/>
  <c r="I146" i="1"/>
  <c r="J146" i="1" s="1"/>
  <c r="Q146" i="1"/>
  <c r="M145" i="1"/>
  <c r="N145" i="1" s="1"/>
  <c r="C146" i="1" s="1"/>
  <c r="P146" i="1"/>
  <c r="L146" i="1"/>
  <c r="A147" i="1"/>
  <c r="D146" i="1"/>
  <c r="E146" i="1" s="1"/>
  <c r="G146" i="1" s="1"/>
  <c r="H147" i="1" s="1"/>
  <c r="O144" i="1"/>
  <c r="K146" i="1" l="1"/>
  <c r="B146" i="1" s="1"/>
  <c r="Q147" i="1"/>
  <c r="I147" i="1"/>
  <c r="J147" i="1" s="1"/>
  <c r="M146" i="1"/>
  <c r="N146" i="1" s="1"/>
  <c r="C147" i="1" s="1"/>
  <c r="P147" i="1"/>
  <c r="O145" i="1"/>
  <c r="L147" i="1"/>
  <c r="A148" i="1"/>
  <c r="D147" i="1"/>
  <c r="E147" i="1" s="1"/>
  <c r="G147" i="1" s="1"/>
  <c r="H148" i="1" s="1"/>
  <c r="K147" i="1" l="1"/>
  <c r="B147" i="1" s="1"/>
  <c r="Q148" i="1"/>
  <c r="I148" i="1"/>
  <c r="J148" i="1" s="1"/>
  <c r="M147" i="1"/>
  <c r="N147" i="1" s="1"/>
  <c r="C148" i="1" s="1"/>
  <c r="P148" i="1"/>
  <c r="O146" i="1"/>
  <c r="A149" i="1"/>
  <c r="L148" i="1"/>
  <c r="D148" i="1"/>
  <c r="E148" i="1" s="1"/>
  <c r="G148" i="1" s="1"/>
  <c r="H149" i="1" s="1"/>
  <c r="K148" i="1" l="1"/>
  <c r="B148" i="1" s="1"/>
  <c r="M148" i="1"/>
  <c r="N148" i="1" s="1"/>
  <c r="C149" i="1" s="1"/>
  <c r="P149" i="1"/>
  <c r="I149" i="1"/>
  <c r="J149" i="1" s="1"/>
  <c r="Q149" i="1"/>
  <c r="L149" i="1"/>
  <c r="A150" i="1"/>
  <c r="D149" i="1"/>
  <c r="E149" i="1" s="1"/>
  <c r="G149" i="1" s="1"/>
  <c r="H150" i="1" s="1"/>
  <c r="O147" i="1"/>
  <c r="O148" i="1" l="1"/>
  <c r="K149" i="1"/>
  <c r="B149" i="1" s="1"/>
  <c r="Q150" i="1"/>
  <c r="I150" i="1"/>
  <c r="J150" i="1" s="1"/>
  <c r="P150" i="1"/>
  <c r="M149" i="1"/>
  <c r="N149" i="1" s="1"/>
  <c r="C150" i="1" s="1"/>
  <c r="A151" i="1"/>
  <c r="L150" i="1"/>
  <c r="D150" i="1"/>
  <c r="E150" i="1" s="1"/>
  <c r="G150" i="1" s="1"/>
  <c r="H151" i="1" s="1"/>
  <c r="K150" i="1" l="1"/>
  <c r="B150" i="1" s="1"/>
  <c r="P151" i="1"/>
  <c r="Q151" i="1"/>
  <c r="I151" i="1"/>
  <c r="J151" i="1" s="1"/>
  <c r="M150" i="1"/>
  <c r="N150" i="1" s="1"/>
  <c r="C151" i="1" s="1"/>
  <c r="L151" i="1"/>
  <c r="A152" i="1"/>
  <c r="D151" i="1"/>
  <c r="E151" i="1" s="1"/>
  <c r="G151" i="1" s="1"/>
  <c r="H152" i="1" s="1"/>
  <c r="O149" i="1"/>
  <c r="K151" i="1" l="1"/>
  <c r="B151" i="1" s="1"/>
  <c r="A153" i="1"/>
  <c r="L152" i="1"/>
  <c r="D152" i="1"/>
  <c r="E152" i="1" s="1"/>
  <c r="G152" i="1" s="1"/>
  <c r="H153" i="1" s="1"/>
  <c r="Q152" i="1"/>
  <c r="I152" i="1"/>
  <c r="J152" i="1" s="1"/>
  <c r="P152" i="1"/>
  <c r="M151" i="1"/>
  <c r="N151" i="1" s="1"/>
  <c r="C152" i="1" s="1"/>
  <c r="O150" i="1"/>
  <c r="K152" i="1" l="1"/>
  <c r="B152" i="1" s="1"/>
  <c r="M152" i="1"/>
  <c r="N152" i="1" s="1"/>
  <c r="C153" i="1" s="1"/>
  <c r="Q153" i="1"/>
  <c r="P153" i="1"/>
  <c r="I153" i="1"/>
  <c r="J153" i="1" s="1"/>
  <c r="O151" i="1"/>
  <c r="A154" i="1"/>
  <c r="L153" i="1"/>
  <c r="D153" i="1"/>
  <c r="E153" i="1" s="1"/>
  <c r="G153" i="1" s="1"/>
  <c r="H154" i="1" s="1"/>
  <c r="K153" i="1" l="1"/>
  <c r="B153" i="1" s="1"/>
  <c r="A155" i="1"/>
  <c r="L154" i="1"/>
  <c r="D154" i="1"/>
  <c r="E154" i="1" s="1"/>
  <c r="G154" i="1" s="1"/>
  <c r="H155" i="1" s="1"/>
  <c r="O152" i="1"/>
  <c r="M153" i="1"/>
  <c r="N153" i="1" s="1"/>
  <c r="C154" i="1" s="1"/>
  <c r="Q154" i="1"/>
  <c r="I154" i="1"/>
  <c r="J154" i="1" s="1"/>
  <c r="P154" i="1"/>
  <c r="K154" i="1" l="1"/>
  <c r="B154" i="1" s="1"/>
  <c r="L155" i="1"/>
  <c r="A156" i="1"/>
  <c r="D155" i="1"/>
  <c r="E155" i="1" s="1"/>
  <c r="G155" i="1" s="1"/>
  <c r="H156" i="1" s="1"/>
  <c r="O153" i="1"/>
  <c r="M154" i="1"/>
  <c r="N154" i="1" s="1"/>
  <c r="C155" i="1" s="1"/>
  <c r="Q155" i="1"/>
  <c r="I155" i="1"/>
  <c r="J155" i="1" s="1"/>
  <c r="P155" i="1"/>
  <c r="K155" i="1" l="1"/>
  <c r="B155" i="1" s="1"/>
  <c r="A157" i="1"/>
  <c r="L156" i="1"/>
  <c r="D156" i="1"/>
  <c r="E156" i="1" s="1"/>
  <c r="G156" i="1" s="1"/>
  <c r="H157" i="1" s="1"/>
  <c r="O154" i="1"/>
  <c r="P156" i="1"/>
  <c r="I156" i="1"/>
  <c r="J156" i="1" s="1"/>
  <c r="M155" i="1"/>
  <c r="N155" i="1" s="1"/>
  <c r="C156" i="1" s="1"/>
  <c r="Q156" i="1"/>
  <c r="K156" i="1" l="1"/>
  <c r="B156" i="1" s="1"/>
  <c r="M156" i="1"/>
  <c r="N156" i="1" s="1"/>
  <c r="C157" i="1" s="1"/>
  <c r="Q157" i="1"/>
  <c r="P157" i="1"/>
  <c r="I157" i="1"/>
  <c r="J157" i="1" s="1"/>
  <c r="L157" i="1"/>
  <c r="A158" i="1"/>
  <c r="D157" i="1"/>
  <c r="E157" i="1" s="1"/>
  <c r="G157" i="1" s="1"/>
  <c r="H158" i="1" s="1"/>
  <c r="O155" i="1"/>
  <c r="K157" i="1" l="1"/>
  <c r="B157" i="1" s="1"/>
  <c r="A159" i="1"/>
  <c r="L158" i="1"/>
  <c r="D158" i="1"/>
  <c r="E158" i="1" s="1"/>
  <c r="G158" i="1" s="1"/>
  <c r="H159" i="1" s="1"/>
  <c r="O156" i="1"/>
  <c r="P158" i="1"/>
  <c r="M157" i="1"/>
  <c r="N157" i="1" s="1"/>
  <c r="C158" i="1" s="1"/>
  <c r="I158" i="1"/>
  <c r="J158" i="1" s="1"/>
  <c r="Q158" i="1"/>
  <c r="K158" i="1" l="1"/>
  <c r="B158" i="1" s="1"/>
  <c r="Q159" i="1"/>
  <c r="M158" i="1"/>
  <c r="N158" i="1" s="1"/>
  <c r="C159" i="1" s="1"/>
  <c r="P159" i="1"/>
  <c r="I159" i="1"/>
  <c r="J159" i="1" s="1"/>
  <c r="L159" i="1"/>
  <c r="A160" i="1"/>
  <c r="D159" i="1"/>
  <c r="E159" i="1" s="1"/>
  <c r="G159" i="1" s="1"/>
  <c r="H160" i="1" s="1"/>
  <c r="O157" i="1"/>
  <c r="K159" i="1" l="1"/>
  <c r="B159" i="1" s="1"/>
  <c r="P160" i="1"/>
  <c r="I160" i="1"/>
  <c r="J160" i="1" s="1"/>
  <c r="M159" i="1"/>
  <c r="N159" i="1" s="1"/>
  <c r="C160" i="1" s="1"/>
  <c r="Q160" i="1"/>
  <c r="A161" i="1"/>
  <c r="L160" i="1"/>
  <c r="D160" i="1"/>
  <c r="E160" i="1" s="1"/>
  <c r="G160" i="1" s="1"/>
  <c r="H161" i="1" s="1"/>
  <c r="O158" i="1"/>
  <c r="K160" i="1" l="1"/>
  <c r="B160" i="1" s="1"/>
  <c r="A162" i="1"/>
  <c r="L161" i="1"/>
  <c r="D161" i="1"/>
  <c r="E161" i="1" s="1"/>
  <c r="G161" i="1" s="1"/>
  <c r="H162" i="1" s="1"/>
  <c r="O159" i="1"/>
  <c r="M160" i="1"/>
  <c r="N160" i="1" s="1"/>
  <c r="C161" i="1" s="1"/>
  <c r="I161" i="1"/>
  <c r="J161" i="1" s="1"/>
  <c r="Q161" i="1"/>
  <c r="P161" i="1"/>
  <c r="K161" i="1" l="1"/>
  <c r="B161" i="1" s="1"/>
  <c r="L162" i="1"/>
  <c r="A163" i="1"/>
  <c r="D162" i="1"/>
  <c r="E162" i="1" s="1"/>
  <c r="G162" i="1" s="1"/>
  <c r="H163" i="1" s="1"/>
  <c r="O160" i="1"/>
  <c r="Q162" i="1"/>
  <c r="P162" i="1"/>
  <c r="M161" i="1"/>
  <c r="N161" i="1" s="1"/>
  <c r="C162" i="1" s="1"/>
  <c r="I162" i="1"/>
  <c r="J162" i="1" s="1"/>
  <c r="K162" i="1" l="1"/>
  <c r="B162" i="1" s="1"/>
  <c r="Q163" i="1"/>
  <c r="I163" i="1"/>
  <c r="J163" i="1" s="1"/>
  <c r="M162" i="1"/>
  <c r="N162" i="1" s="1"/>
  <c r="C163" i="1" s="1"/>
  <c r="P163" i="1"/>
  <c r="O161" i="1"/>
  <c r="L163" i="1"/>
  <c r="A164" i="1"/>
  <c r="D163" i="1"/>
  <c r="E163" i="1" s="1"/>
  <c r="G163" i="1" s="1"/>
  <c r="H164" i="1" s="1"/>
  <c r="K163" i="1" l="1"/>
  <c r="B163" i="1" s="1"/>
  <c r="Q164" i="1"/>
  <c r="I164" i="1"/>
  <c r="J164" i="1" s="1"/>
  <c r="P164" i="1"/>
  <c r="M163" i="1"/>
  <c r="N163" i="1" s="1"/>
  <c r="C164" i="1" s="1"/>
  <c r="O162" i="1"/>
  <c r="L164" i="1"/>
  <c r="A165" i="1"/>
  <c r="D164" i="1"/>
  <c r="E164" i="1" s="1"/>
  <c r="G164" i="1" s="1"/>
  <c r="H165" i="1" s="1"/>
  <c r="K164" i="1" l="1"/>
  <c r="B164" i="1" s="1"/>
  <c r="L165" i="1"/>
  <c r="A166" i="1"/>
  <c r="D165" i="1"/>
  <c r="E165" i="1" s="1"/>
  <c r="G165" i="1" s="1"/>
  <c r="H166" i="1" s="1"/>
  <c r="M164" i="1"/>
  <c r="N164" i="1" s="1"/>
  <c r="C165" i="1" s="1"/>
  <c r="Q165" i="1"/>
  <c r="P165" i="1"/>
  <c r="I165" i="1"/>
  <c r="J165" i="1" s="1"/>
  <c r="O163" i="1"/>
  <c r="K165" i="1" l="1"/>
  <c r="B165" i="1" s="1"/>
  <c r="Q166" i="1"/>
  <c r="P166" i="1"/>
  <c r="I166" i="1"/>
  <c r="J166" i="1" s="1"/>
  <c r="M165" i="1"/>
  <c r="N165" i="1" s="1"/>
  <c r="C166" i="1" s="1"/>
  <c r="O164" i="1"/>
  <c r="A167" i="1"/>
  <c r="L166" i="1"/>
  <c r="D166" i="1"/>
  <c r="E166" i="1" s="1"/>
  <c r="G166" i="1" s="1"/>
  <c r="H167" i="1" s="1"/>
  <c r="K166" i="1" l="1"/>
  <c r="B166" i="1" s="1"/>
  <c r="L167" i="1"/>
  <c r="A168" i="1"/>
  <c r="D167" i="1"/>
  <c r="E167" i="1" s="1"/>
  <c r="G167" i="1" s="1"/>
  <c r="H168" i="1" s="1"/>
  <c r="O165" i="1"/>
  <c r="Q167" i="1"/>
  <c r="I167" i="1"/>
  <c r="J167" i="1" s="1"/>
  <c r="M166" i="1"/>
  <c r="N166" i="1" s="1"/>
  <c r="C167" i="1" s="1"/>
  <c r="P167" i="1"/>
  <c r="K167" i="1" l="1"/>
  <c r="B167" i="1" s="1"/>
  <c r="Q168" i="1"/>
  <c r="I168" i="1"/>
  <c r="J168" i="1" s="1"/>
  <c r="M167" i="1"/>
  <c r="N167" i="1" s="1"/>
  <c r="C168" i="1" s="1"/>
  <c r="P168" i="1"/>
  <c r="O166" i="1"/>
  <c r="A169" i="1"/>
  <c r="L168" i="1"/>
  <c r="D168" i="1"/>
  <c r="E168" i="1" s="1"/>
  <c r="G168" i="1" s="1"/>
  <c r="H169" i="1" s="1"/>
  <c r="K168" i="1" l="1"/>
  <c r="B168" i="1" s="1"/>
  <c r="A170" i="1"/>
  <c r="L169" i="1"/>
  <c r="D169" i="1"/>
  <c r="E169" i="1" s="1"/>
  <c r="G169" i="1" s="1"/>
  <c r="H170" i="1" s="1"/>
  <c r="O167" i="1"/>
  <c r="M168" i="1"/>
  <c r="N168" i="1" s="1"/>
  <c r="C169" i="1" s="1"/>
  <c r="Q169" i="1"/>
  <c r="I169" i="1"/>
  <c r="J169" i="1" s="1"/>
  <c r="P169" i="1"/>
  <c r="K169" i="1" l="1"/>
  <c r="B169" i="1" s="1"/>
  <c r="Q170" i="1"/>
  <c r="P170" i="1"/>
  <c r="I170" i="1"/>
  <c r="J170" i="1" s="1"/>
  <c r="M169" i="1"/>
  <c r="N169" i="1" s="1"/>
  <c r="C170" i="1" s="1"/>
  <c r="O168" i="1"/>
  <c r="L170" i="1"/>
  <c r="A171" i="1"/>
  <c r="D170" i="1"/>
  <c r="E170" i="1" s="1"/>
  <c r="G170" i="1" s="1"/>
  <c r="H171" i="1" s="1"/>
  <c r="K170" i="1" l="1"/>
  <c r="B170" i="1" s="1"/>
  <c r="P171" i="1"/>
  <c r="I171" i="1"/>
  <c r="J171" i="1" s="1"/>
  <c r="M170" i="1"/>
  <c r="N170" i="1" s="1"/>
  <c r="C171" i="1" s="1"/>
  <c r="Q171" i="1"/>
  <c r="O169" i="1"/>
  <c r="L171" i="1"/>
  <c r="A172" i="1"/>
  <c r="D171" i="1"/>
  <c r="E171" i="1" s="1"/>
  <c r="G171" i="1" s="1"/>
  <c r="H172" i="1" s="1"/>
  <c r="K171" i="1" l="1"/>
  <c r="B171" i="1" s="1"/>
  <c r="P172" i="1"/>
  <c r="I172" i="1"/>
  <c r="J172" i="1" s="1"/>
  <c r="M171" i="1"/>
  <c r="N171" i="1" s="1"/>
  <c r="C172" i="1" s="1"/>
  <c r="Q172" i="1"/>
  <c r="O170" i="1"/>
  <c r="A173" i="1"/>
  <c r="L172" i="1"/>
  <c r="D172" i="1"/>
  <c r="E172" i="1" s="1"/>
  <c r="G172" i="1" s="1"/>
  <c r="H173" i="1" s="1"/>
  <c r="K172" i="1" l="1"/>
  <c r="B172" i="1" s="1"/>
  <c r="M172" i="1"/>
  <c r="N172" i="1" s="1"/>
  <c r="C173" i="1" s="1"/>
  <c r="Q173" i="1"/>
  <c r="P173" i="1"/>
  <c r="I173" i="1"/>
  <c r="J173" i="1" s="1"/>
  <c r="L173" i="1"/>
  <c r="A174" i="1"/>
  <c r="D173" i="1"/>
  <c r="E173" i="1" s="1"/>
  <c r="G173" i="1" s="1"/>
  <c r="H174" i="1" s="1"/>
  <c r="O171" i="1"/>
  <c r="K173" i="1" l="1"/>
  <c r="B173" i="1" s="1"/>
  <c r="L174" i="1"/>
  <c r="A175" i="1"/>
  <c r="D174" i="1"/>
  <c r="E174" i="1" s="1"/>
  <c r="G174" i="1" s="1"/>
  <c r="H175" i="1" s="1"/>
  <c r="O172" i="1"/>
  <c r="Q174" i="1"/>
  <c r="P174" i="1"/>
  <c r="I174" i="1"/>
  <c r="J174" i="1" s="1"/>
  <c r="M173" i="1"/>
  <c r="N173" i="1" s="1"/>
  <c r="C174" i="1" s="1"/>
  <c r="K174" i="1" l="1"/>
  <c r="B174" i="1" s="1"/>
  <c r="Q175" i="1"/>
  <c r="I175" i="1"/>
  <c r="J175" i="1" s="1"/>
  <c r="M174" i="1"/>
  <c r="N174" i="1" s="1"/>
  <c r="C175" i="1" s="1"/>
  <c r="P175" i="1"/>
  <c r="O173" i="1"/>
  <c r="L175" i="1"/>
  <c r="A176" i="1"/>
  <c r="D175" i="1"/>
  <c r="E175" i="1" s="1"/>
  <c r="G175" i="1" s="1"/>
  <c r="H176" i="1" s="1"/>
  <c r="K175" i="1" l="1"/>
  <c r="B175" i="1" s="1"/>
  <c r="P176" i="1"/>
  <c r="I176" i="1"/>
  <c r="J176" i="1" s="1"/>
  <c r="M175" i="1"/>
  <c r="N175" i="1" s="1"/>
  <c r="C176" i="1" s="1"/>
  <c r="Q176" i="1"/>
  <c r="O174" i="1"/>
  <c r="A177" i="1"/>
  <c r="L176" i="1"/>
  <c r="D176" i="1"/>
  <c r="E176" i="1" s="1"/>
  <c r="G176" i="1" s="1"/>
  <c r="H177" i="1" s="1"/>
  <c r="K176" i="1" l="1"/>
  <c r="B176" i="1" s="1"/>
  <c r="M176" i="1"/>
  <c r="N176" i="1" s="1"/>
  <c r="C177" i="1" s="1"/>
  <c r="Q177" i="1"/>
  <c r="P177" i="1"/>
  <c r="I177" i="1"/>
  <c r="J177" i="1" s="1"/>
  <c r="L177" i="1"/>
  <c r="A178" i="1"/>
  <c r="D177" i="1"/>
  <c r="E177" i="1" s="1"/>
  <c r="G177" i="1" s="1"/>
  <c r="H178" i="1" s="1"/>
  <c r="O175" i="1"/>
  <c r="K177" i="1" l="1"/>
  <c r="B177" i="1" s="1"/>
  <c r="A179" i="1"/>
  <c r="L178" i="1"/>
  <c r="D178" i="1"/>
  <c r="E178" i="1" s="1"/>
  <c r="G178" i="1" s="1"/>
  <c r="H179" i="1" s="1"/>
  <c r="O176" i="1"/>
  <c r="Q178" i="1"/>
  <c r="P178" i="1"/>
  <c r="I178" i="1"/>
  <c r="J178" i="1" s="1"/>
  <c r="M177" i="1"/>
  <c r="N177" i="1" s="1"/>
  <c r="C178" i="1" s="1"/>
  <c r="K178" i="1" l="1"/>
  <c r="B178" i="1" s="1"/>
  <c r="Q179" i="1"/>
  <c r="P179" i="1"/>
  <c r="I179" i="1"/>
  <c r="J179" i="1" s="1"/>
  <c r="M178" i="1"/>
  <c r="N178" i="1" s="1"/>
  <c r="C179" i="1" s="1"/>
  <c r="L179" i="1"/>
  <c r="A180" i="1"/>
  <c r="D179" i="1"/>
  <c r="E179" i="1" s="1"/>
  <c r="G179" i="1" s="1"/>
  <c r="H180" i="1" s="1"/>
  <c r="O177" i="1"/>
  <c r="K179" i="1" l="1"/>
  <c r="B179" i="1" s="1"/>
  <c r="Q180" i="1"/>
  <c r="I180" i="1"/>
  <c r="J180" i="1" s="1"/>
  <c r="M179" i="1"/>
  <c r="N179" i="1" s="1"/>
  <c r="C180" i="1" s="1"/>
  <c r="P180" i="1"/>
  <c r="A181" i="1"/>
  <c r="L180" i="1"/>
  <c r="D180" i="1"/>
  <c r="E180" i="1" s="1"/>
  <c r="G180" i="1" s="1"/>
  <c r="H181" i="1" s="1"/>
  <c r="O178" i="1"/>
  <c r="K180" i="1" l="1"/>
  <c r="B180" i="1" s="1"/>
  <c r="A182" i="1"/>
  <c r="L181" i="1"/>
  <c r="D181" i="1"/>
  <c r="E181" i="1" s="1"/>
  <c r="G181" i="1" s="1"/>
  <c r="H182" i="1" s="1"/>
  <c r="O179" i="1"/>
  <c r="M180" i="1"/>
  <c r="N180" i="1" s="1"/>
  <c r="C181" i="1" s="1"/>
  <c r="P181" i="1"/>
  <c r="Q181" i="1"/>
  <c r="I181" i="1"/>
  <c r="J181" i="1" s="1"/>
  <c r="K181" i="1" l="1"/>
  <c r="B181" i="1" s="1"/>
  <c r="L182" i="1"/>
  <c r="A183" i="1"/>
  <c r="D182" i="1"/>
  <c r="E182" i="1" s="1"/>
  <c r="G182" i="1" s="1"/>
  <c r="H183" i="1" s="1"/>
  <c r="O180" i="1"/>
  <c r="Q182" i="1"/>
  <c r="P182" i="1"/>
  <c r="I182" i="1"/>
  <c r="J182" i="1" s="1"/>
  <c r="M181" i="1"/>
  <c r="N181" i="1" s="1"/>
  <c r="C182" i="1" s="1"/>
  <c r="K182" i="1" l="1"/>
  <c r="B182" i="1" s="1"/>
  <c r="Q183" i="1"/>
  <c r="P183" i="1"/>
  <c r="I183" i="1"/>
  <c r="J183" i="1" s="1"/>
  <c r="M182" i="1"/>
  <c r="N182" i="1" s="1"/>
  <c r="C183" i="1" s="1"/>
  <c r="O181" i="1"/>
  <c r="L183" i="1"/>
  <c r="A184" i="1"/>
  <c r="D183" i="1"/>
  <c r="E183" i="1" s="1"/>
  <c r="G183" i="1" s="1"/>
  <c r="H184" i="1" s="1"/>
  <c r="K183" i="1" l="1"/>
  <c r="I184" i="1"/>
  <c r="J184" i="1" s="1"/>
  <c r="M183" i="1"/>
  <c r="N183" i="1" s="1"/>
  <c r="C184" i="1" s="1"/>
  <c r="Q184" i="1"/>
  <c r="P184" i="1"/>
  <c r="O182" i="1"/>
  <c r="A185" i="1"/>
  <c r="L184" i="1"/>
  <c r="D184" i="1"/>
  <c r="E184" i="1" s="1"/>
  <c r="G184" i="1" s="1"/>
  <c r="H185" i="1" s="1"/>
  <c r="O183" i="1" l="1"/>
  <c r="B183" i="1"/>
  <c r="K184" i="1"/>
  <c r="B184" i="1" s="1"/>
  <c r="M184" i="1"/>
  <c r="N184" i="1" s="1"/>
  <c r="C185" i="1" s="1"/>
  <c r="Q185" i="1"/>
  <c r="P185" i="1"/>
  <c r="I185" i="1"/>
  <c r="J185" i="1" s="1"/>
  <c r="A186" i="1"/>
  <c r="L185" i="1"/>
  <c r="D185" i="1"/>
  <c r="E185" i="1" s="1"/>
  <c r="G185" i="1" s="1"/>
  <c r="H186" i="1" s="1"/>
  <c r="K185" i="1" l="1"/>
  <c r="B185" i="1" s="1"/>
  <c r="O184" i="1"/>
  <c r="Q186" i="1"/>
  <c r="I186" i="1"/>
  <c r="J186" i="1" s="1"/>
  <c r="M185" i="1"/>
  <c r="N185" i="1" s="1"/>
  <c r="C186" i="1" s="1"/>
  <c r="P186" i="1"/>
  <c r="L186" i="1"/>
  <c r="A187" i="1"/>
  <c r="D186" i="1"/>
  <c r="E186" i="1" s="1"/>
  <c r="G186" i="1" s="1"/>
  <c r="H187" i="1" s="1"/>
  <c r="K186" i="1" l="1"/>
  <c r="B186" i="1" s="1"/>
  <c r="L187" i="1"/>
  <c r="A188" i="1"/>
  <c r="D187" i="1"/>
  <c r="E187" i="1" s="1"/>
  <c r="G187" i="1" s="1"/>
  <c r="H188" i="1" s="1"/>
  <c r="Q187" i="1"/>
  <c r="P187" i="1"/>
  <c r="M186" i="1"/>
  <c r="N186" i="1" s="1"/>
  <c r="C187" i="1" s="1"/>
  <c r="I187" i="1"/>
  <c r="J187" i="1" s="1"/>
  <c r="O185" i="1"/>
  <c r="K187" i="1" l="1"/>
  <c r="B187" i="1" s="1"/>
  <c r="Q188" i="1"/>
  <c r="I188" i="1"/>
  <c r="J188" i="1" s="1"/>
  <c r="M187" i="1"/>
  <c r="N187" i="1" s="1"/>
  <c r="C188" i="1" s="1"/>
  <c r="P188" i="1"/>
  <c r="O186" i="1"/>
  <c r="A189" i="1"/>
  <c r="L188" i="1"/>
  <c r="D188" i="1"/>
  <c r="E188" i="1" s="1"/>
  <c r="G188" i="1" s="1"/>
  <c r="H189" i="1" s="1"/>
  <c r="K188" i="1" l="1"/>
  <c r="B188" i="1" s="1"/>
  <c r="L189" i="1"/>
  <c r="A190" i="1"/>
  <c r="D189" i="1"/>
  <c r="E189" i="1" s="1"/>
  <c r="G189" i="1" s="1"/>
  <c r="H190" i="1" s="1"/>
  <c r="O187" i="1"/>
  <c r="M188" i="1"/>
  <c r="N188" i="1" s="1"/>
  <c r="C189" i="1" s="1"/>
  <c r="Q189" i="1"/>
  <c r="P189" i="1"/>
  <c r="I189" i="1"/>
  <c r="J189" i="1" s="1"/>
  <c r="K189" i="1" l="1"/>
  <c r="B189" i="1" s="1"/>
  <c r="P190" i="1"/>
  <c r="I190" i="1"/>
  <c r="J190" i="1" s="1"/>
  <c r="Q190" i="1"/>
  <c r="M189" i="1"/>
  <c r="N189" i="1" s="1"/>
  <c r="C190" i="1" s="1"/>
  <c r="O188" i="1"/>
  <c r="L190" i="1"/>
  <c r="A191" i="1"/>
  <c r="D190" i="1"/>
  <c r="E190" i="1" s="1"/>
  <c r="G190" i="1" s="1"/>
  <c r="H191" i="1" s="1"/>
  <c r="K190" i="1" l="1"/>
  <c r="B190" i="1" s="1"/>
  <c r="Q191" i="1"/>
  <c r="M190" i="1"/>
  <c r="N190" i="1" s="1"/>
  <c r="C191" i="1" s="1"/>
  <c r="I191" i="1"/>
  <c r="J191" i="1" s="1"/>
  <c r="P191" i="1"/>
  <c r="O189" i="1"/>
  <c r="L191" i="1"/>
  <c r="A192" i="1"/>
  <c r="D191" i="1"/>
  <c r="E191" i="1" s="1"/>
  <c r="G191" i="1" s="1"/>
  <c r="H192" i="1" s="1"/>
  <c r="O190" i="1" l="1"/>
  <c r="K191" i="1"/>
  <c r="B191" i="1" s="1"/>
  <c r="P192" i="1"/>
  <c r="I192" i="1"/>
  <c r="J192" i="1" s="1"/>
  <c r="M191" i="1"/>
  <c r="N191" i="1" s="1"/>
  <c r="C192" i="1" s="1"/>
  <c r="Q192" i="1"/>
  <c r="L192" i="1"/>
  <c r="A193" i="1"/>
  <c r="D192" i="1"/>
  <c r="E192" i="1" s="1"/>
  <c r="G192" i="1" s="1"/>
  <c r="H193" i="1" s="1"/>
  <c r="K192" i="1" l="1"/>
  <c r="B192" i="1" s="1"/>
  <c r="M192" i="1"/>
  <c r="N192" i="1" s="1"/>
  <c r="C193" i="1" s="1"/>
  <c r="Q193" i="1"/>
  <c r="I193" i="1"/>
  <c r="J193" i="1" s="1"/>
  <c r="P193" i="1"/>
  <c r="A194" i="1"/>
  <c r="L193" i="1"/>
  <c r="D193" i="1"/>
  <c r="E193" i="1" s="1"/>
  <c r="G193" i="1" s="1"/>
  <c r="H194" i="1" s="1"/>
  <c r="O191" i="1"/>
  <c r="K193" i="1" l="1"/>
  <c r="B193" i="1" s="1"/>
  <c r="A195" i="1"/>
  <c r="L194" i="1"/>
  <c r="D194" i="1"/>
  <c r="E194" i="1" s="1"/>
  <c r="G194" i="1" s="1"/>
  <c r="H195" i="1" s="1"/>
  <c r="O192" i="1"/>
  <c r="I194" i="1"/>
  <c r="J194" i="1" s="1"/>
  <c r="Q194" i="1"/>
  <c r="P194" i="1"/>
  <c r="M193" i="1"/>
  <c r="N193" i="1" s="1"/>
  <c r="C194" i="1" s="1"/>
  <c r="K194" i="1" l="1"/>
  <c r="B194" i="1" s="1"/>
  <c r="L195" i="1"/>
  <c r="A196" i="1"/>
  <c r="D195" i="1"/>
  <c r="E195" i="1" s="1"/>
  <c r="G195" i="1" s="1"/>
  <c r="H196" i="1" s="1"/>
  <c r="O193" i="1"/>
  <c r="P195" i="1"/>
  <c r="M194" i="1"/>
  <c r="N194" i="1" s="1"/>
  <c r="C195" i="1" s="1"/>
  <c r="Q195" i="1"/>
  <c r="I195" i="1"/>
  <c r="J195" i="1" s="1"/>
  <c r="K195" i="1" l="1"/>
  <c r="B195" i="1" s="1"/>
  <c r="P196" i="1"/>
  <c r="Q196" i="1"/>
  <c r="M195" i="1"/>
  <c r="N195" i="1" s="1"/>
  <c r="C196" i="1" s="1"/>
  <c r="I196" i="1"/>
  <c r="J196" i="1" s="1"/>
  <c r="O194" i="1"/>
  <c r="L196" i="1"/>
  <c r="A197" i="1"/>
  <c r="D196" i="1"/>
  <c r="E196" i="1" s="1"/>
  <c r="G196" i="1" s="1"/>
  <c r="H197" i="1" s="1"/>
  <c r="K196" i="1" l="1"/>
  <c r="B196" i="1" s="1"/>
  <c r="M196" i="1"/>
  <c r="N196" i="1" s="1"/>
  <c r="C197" i="1" s="1"/>
  <c r="P197" i="1"/>
  <c r="Q197" i="1"/>
  <c r="I197" i="1"/>
  <c r="J197" i="1" s="1"/>
  <c r="O195" i="1"/>
  <c r="L197" i="1"/>
  <c r="A198" i="1"/>
  <c r="D197" i="1"/>
  <c r="E197" i="1" s="1"/>
  <c r="G197" i="1" s="1"/>
  <c r="H198" i="1" s="1"/>
  <c r="K197" i="1" l="1"/>
  <c r="B197" i="1" s="1"/>
  <c r="L198" i="1"/>
  <c r="A199" i="1"/>
  <c r="D198" i="1"/>
  <c r="E198" i="1" s="1"/>
  <c r="G198" i="1" s="1"/>
  <c r="H199" i="1" s="1"/>
  <c r="Q198" i="1"/>
  <c r="I198" i="1"/>
  <c r="J198" i="1" s="1"/>
  <c r="P198" i="1"/>
  <c r="M197" i="1"/>
  <c r="N197" i="1" s="1"/>
  <c r="C198" i="1" s="1"/>
  <c r="O196" i="1"/>
  <c r="K198" i="1" l="1"/>
  <c r="B198" i="1" s="1"/>
  <c r="P199" i="1"/>
  <c r="M198" i="1"/>
  <c r="N198" i="1" s="1"/>
  <c r="C199" i="1" s="1"/>
  <c r="Q199" i="1"/>
  <c r="I199" i="1"/>
  <c r="J199" i="1" s="1"/>
  <c r="O197" i="1"/>
  <c r="A200" i="1"/>
  <c r="L199" i="1"/>
  <c r="D199" i="1"/>
  <c r="E199" i="1" s="1"/>
  <c r="G199" i="1" s="1"/>
  <c r="H200" i="1" s="1"/>
  <c r="O198" i="1" l="1"/>
  <c r="K199" i="1"/>
  <c r="B199" i="1" s="1"/>
  <c r="A201" i="1"/>
  <c r="L200" i="1"/>
  <c r="D200" i="1"/>
  <c r="E200" i="1" s="1"/>
  <c r="G200" i="1" s="1"/>
  <c r="H201" i="1" s="1"/>
  <c r="P200" i="1"/>
  <c r="I200" i="1"/>
  <c r="J200" i="1" s="1"/>
  <c r="M199" i="1"/>
  <c r="N199" i="1" s="1"/>
  <c r="C200" i="1" s="1"/>
  <c r="Q200" i="1"/>
  <c r="K200" i="1" l="1"/>
  <c r="B200" i="1" s="1"/>
  <c r="L201" i="1"/>
  <c r="A202" i="1"/>
  <c r="D201" i="1"/>
  <c r="E201" i="1" s="1"/>
  <c r="G201" i="1" s="1"/>
  <c r="H202" i="1" s="1"/>
  <c r="O199" i="1"/>
  <c r="M200" i="1"/>
  <c r="N200" i="1" s="1"/>
  <c r="C201" i="1" s="1"/>
  <c r="Q201" i="1"/>
  <c r="I201" i="1"/>
  <c r="J201" i="1" s="1"/>
  <c r="P201" i="1"/>
  <c r="K201" i="1" l="1"/>
  <c r="B201" i="1" s="1"/>
  <c r="Q202" i="1"/>
  <c r="I202" i="1"/>
  <c r="J202" i="1" s="1"/>
  <c r="M201" i="1"/>
  <c r="N201" i="1" s="1"/>
  <c r="C202" i="1" s="1"/>
  <c r="P202" i="1"/>
  <c r="O200" i="1"/>
  <c r="L202" i="1"/>
  <c r="A203" i="1"/>
  <c r="D202" i="1"/>
  <c r="E202" i="1" s="1"/>
  <c r="G202" i="1" s="1"/>
  <c r="H203" i="1" s="1"/>
  <c r="K202" i="1" l="1"/>
  <c r="B202" i="1" s="1"/>
  <c r="M202" i="1"/>
  <c r="N202" i="1" s="1"/>
  <c r="C203" i="1" s="1"/>
  <c r="Q203" i="1"/>
  <c r="I203" i="1"/>
  <c r="J203" i="1" s="1"/>
  <c r="P203" i="1"/>
  <c r="O201" i="1"/>
  <c r="A204" i="1"/>
  <c r="L203" i="1"/>
  <c r="D203" i="1"/>
  <c r="E203" i="1" s="1"/>
  <c r="G203" i="1" s="1"/>
  <c r="H204" i="1" s="1"/>
  <c r="K203" i="1" l="1"/>
  <c r="B203" i="1" s="1"/>
  <c r="L204" i="1"/>
  <c r="A205" i="1"/>
  <c r="D204" i="1"/>
  <c r="E204" i="1" s="1"/>
  <c r="G204" i="1" s="1"/>
  <c r="H205" i="1" s="1"/>
  <c r="O202" i="1"/>
  <c r="Q204" i="1"/>
  <c r="I204" i="1"/>
  <c r="J204" i="1" s="1"/>
  <c r="P204" i="1"/>
  <c r="M203" i="1"/>
  <c r="N203" i="1" s="1"/>
  <c r="C204" i="1" s="1"/>
  <c r="K204" i="1" l="1"/>
  <c r="B204" i="1" s="1"/>
  <c r="L205" i="1"/>
  <c r="A206" i="1"/>
  <c r="D205" i="1"/>
  <c r="E205" i="1" s="1"/>
  <c r="G205" i="1" s="1"/>
  <c r="H206" i="1" s="1"/>
  <c r="O203" i="1"/>
  <c r="M204" i="1"/>
  <c r="N204" i="1" s="1"/>
  <c r="C205" i="1" s="1"/>
  <c r="P205" i="1"/>
  <c r="Q205" i="1"/>
  <c r="I205" i="1"/>
  <c r="J205" i="1" s="1"/>
  <c r="K205" i="1" l="1"/>
  <c r="B205" i="1" s="1"/>
  <c r="A207" i="1"/>
  <c r="L206" i="1"/>
  <c r="D206" i="1"/>
  <c r="E206" i="1" s="1"/>
  <c r="G206" i="1" s="1"/>
  <c r="H207" i="1" s="1"/>
  <c r="O204" i="1"/>
  <c r="Q206" i="1"/>
  <c r="I206" i="1"/>
  <c r="J206" i="1" s="1"/>
  <c r="M205" i="1"/>
  <c r="N205" i="1" s="1"/>
  <c r="C206" i="1" s="1"/>
  <c r="P206" i="1"/>
  <c r="K206" i="1" l="1"/>
  <c r="B206" i="1" s="1"/>
  <c r="L207" i="1"/>
  <c r="A208" i="1"/>
  <c r="D207" i="1"/>
  <c r="E207" i="1" s="1"/>
  <c r="G207" i="1" s="1"/>
  <c r="H208" i="1" s="1"/>
  <c r="O205" i="1"/>
  <c r="M206" i="1"/>
  <c r="N206" i="1" s="1"/>
  <c r="C207" i="1" s="1"/>
  <c r="P207" i="1"/>
  <c r="I207" i="1"/>
  <c r="J207" i="1" s="1"/>
  <c r="Q207" i="1"/>
  <c r="K207" i="1" l="1"/>
  <c r="B207" i="1" s="1"/>
  <c r="Q208" i="1"/>
  <c r="P208" i="1"/>
  <c r="M207" i="1"/>
  <c r="N207" i="1" s="1"/>
  <c r="C208" i="1" s="1"/>
  <c r="I208" i="1"/>
  <c r="J208" i="1" s="1"/>
  <c r="O206" i="1"/>
  <c r="L208" i="1"/>
  <c r="A209" i="1"/>
  <c r="D208" i="1"/>
  <c r="E208" i="1" s="1"/>
  <c r="G208" i="1" s="1"/>
  <c r="H209" i="1" s="1"/>
  <c r="K208" i="1" l="1"/>
  <c r="B208" i="1" s="1"/>
  <c r="M208" i="1"/>
  <c r="N208" i="1" s="1"/>
  <c r="C209" i="1" s="1"/>
  <c r="Q209" i="1"/>
  <c r="P209" i="1"/>
  <c r="I209" i="1"/>
  <c r="J209" i="1" s="1"/>
  <c r="O207" i="1"/>
  <c r="L209" i="1"/>
  <c r="A210" i="1"/>
  <c r="D209" i="1"/>
  <c r="E209" i="1" s="1"/>
  <c r="G209" i="1" s="1"/>
  <c r="H210" i="1" s="1"/>
  <c r="K209" i="1" l="1"/>
  <c r="B209" i="1" s="1"/>
  <c r="P210" i="1"/>
  <c r="I210" i="1"/>
  <c r="J210" i="1" s="1"/>
  <c r="M209" i="1"/>
  <c r="N209" i="1" s="1"/>
  <c r="C210" i="1" s="1"/>
  <c r="Q210" i="1"/>
  <c r="O208" i="1"/>
  <c r="L210" i="1"/>
  <c r="A211" i="1"/>
  <c r="D210" i="1"/>
  <c r="E210" i="1" s="1"/>
  <c r="G210" i="1" s="1"/>
  <c r="H211" i="1" s="1"/>
  <c r="K210" i="1" l="1"/>
  <c r="B210" i="1" s="1"/>
  <c r="P211" i="1"/>
  <c r="I211" i="1"/>
  <c r="J211" i="1" s="1"/>
  <c r="M210" i="1"/>
  <c r="N210" i="1" s="1"/>
  <c r="C211" i="1" s="1"/>
  <c r="Q211" i="1"/>
  <c r="O209" i="1"/>
  <c r="A212" i="1"/>
  <c r="L211" i="1"/>
  <c r="D211" i="1"/>
  <c r="E211" i="1" s="1"/>
  <c r="G211" i="1" s="1"/>
  <c r="H212" i="1" s="1"/>
  <c r="K211" i="1" l="1"/>
  <c r="B211" i="1" s="1"/>
  <c r="A213" i="1"/>
  <c r="L212" i="1"/>
  <c r="D212" i="1"/>
  <c r="E212" i="1" s="1"/>
  <c r="G212" i="1" s="1"/>
  <c r="H213" i="1" s="1"/>
  <c r="O210" i="1"/>
  <c r="M211" i="1"/>
  <c r="N211" i="1" s="1"/>
  <c r="C212" i="1" s="1"/>
  <c r="P212" i="1"/>
  <c r="I212" i="1"/>
  <c r="J212" i="1" s="1"/>
  <c r="Q212" i="1"/>
  <c r="K212" i="1" l="1"/>
  <c r="B212" i="1" s="1"/>
  <c r="L213" i="1"/>
  <c r="A214" i="1"/>
  <c r="D213" i="1"/>
  <c r="E213" i="1" s="1"/>
  <c r="G213" i="1" s="1"/>
  <c r="H214" i="1" s="1"/>
  <c r="O211" i="1"/>
  <c r="Q213" i="1"/>
  <c r="I213" i="1"/>
  <c r="J213" i="1" s="1"/>
  <c r="M212" i="1"/>
  <c r="N212" i="1" s="1"/>
  <c r="C213" i="1" s="1"/>
  <c r="P213" i="1"/>
  <c r="K213" i="1" l="1"/>
  <c r="B213" i="1" s="1"/>
  <c r="P214" i="1"/>
  <c r="Q214" i="1"/>
  <c r="I214" i="1"/>
  <c r="J214" i="1" s="1"/>
  <c r="M213" i="1"/>
  <c r="N213" i="1" s="1"/>
  <c r="C214" i="1" s="1"/>
  <c r="O212" i="1"/>
  <c r="L214" i="1"/>
  <c r="A215" i="1"/>
  <c r="D214" i="1"/>
  <c r="E214" i="1" s="1"/>
  <c r="G214" i="1" s="1"/>
  <c r="H215" i="1" s="1"/>
  <c r="K214" i="1" l="1"/>
  <c r="B214" i="1" s="1"/>
  <c r="Q215" i="1"/>
  <c r="I215" i="1"/>
  <c r="J215" i="1" s="1"/>
  <c r="M214" i="1"/>
  <c r="N214" i="1" s="1"/>
  <c r="C215" i="1" s="1"/>
  <c r="P215" i="1"/>
  <c r="O213" i="1"/>
  <c r="L215" i="1"/>
  <c r="A216" i="1"/>
  <c r="D215" i="1"/>
  <c r="E215" i="1" s="1"/>
  <c r="G215" i="1" s="1"/>
  <c r="H216" i="1" s="1"/>
  <c r="K215" i="1" l="1"/>
  <c r="B215" i="1" s="1"/>
  <c r="A217" i="1"/>
  <c r="L216" i="1"/>
  <c r="D216" i="1"/>
  <c r="E216" i="1" s="1"/>
  <c r="G216" i="1" s="1"/>
  <c r="H217" i="1" s="1"/>
  <c r="M215" i="1"/>
  <c r="N215" i="1" s="1"/>
  <c r="C216" i="1" s="1"/>
  <c r="P216" i="1"/>
  <c r="Q216" i="1"/>
  <c r="I216" i="1"/>
  <c r="J216" i="1" s="1"/>
  <c r="O214" i="1"/>
  <c r="K216" i="1" l="1"/>
  <c r="B216" i="1" s="1"/>
  <c r="L217" i="1"/>
  <c r="A218" i="1"/>
  <c r="D217" i="1"/>
  <c r="E217" i="1" s="1"/>
  <c r="G217" i="1" s="1"/>
  <c r="H218" i="1" s="1"/>
  <c r="O215" i="1"/>
  <c r="Q217" i="1"/>
  <c r="P217" i="1"/>
  <c r="I217" i="1"/>
  <c r="J217" i="1" s="1"/>
  <c r="M216" i="1"/>
  <c r="N216" i="1" s="1"/>
  <c r="C217" i="1" s="1"/>
  <c r="K217" i="1" l="1"/>
  <c r="B217" i="1" s="1"/>
  <c r="P218" i="1"/>
  <c r="Q218" i="1"/>
  <c r="I218" i="1"/>
  <c r="J218" i="1" s="1"/>
  <c r="M217" i="1"/>
  <c r="N217" i="1" s="1"/>
  <c r="C218" i="1" s="1"/>
  <c r="O216" i="1"/>
  <c r="L218" i="1"/>
  <c r="A219" i="1"/>
  <c r="D218" i="1"/>
  <c r="E218" i="1" s="1"/>
  <c r="G218" i="1" s="1"/>
  <c r="H219" i="1" s="1"/>
  <c r="K218" i="1" l="1"/>
  <c r="B218" i="1" s="1"/>
  <c r="P219" i="1"/>
  <c r="I219" i="1"/>
  <c r="J219" i="1" s="1"/>
  <c r="M218" i="1"/>
  <c r="N218" i="1" s="1"/>
  <c r="C219" i="1" s="1"/>
  <c r="Q219" i="1"/>
  <c r="O217" i="1"/>
  <c r="A220" i="1"/>
  <c r="L219" i="1"/>
  <c r="D219" i="1"/>
  <c r="E219" i="1" s="1"/>
  <c r="G219" i="1" s="1"/>
  <c r="H220" i="1" s="1"/>
  <c r="K219" i="1" l="1"/>
  <c r="B219" i="1" s="1"/>
  <c r="A221" i="1"/>
  <c r="L220" i="1"/>
  <c r="D220" i="1"/>
  <c r="E220" i="1" s="1"/>
  <c r="G220" i="1" s="1"/>
  <c r="H221" i="1" s="1"/>
  <c r="O218" i="1"/>
  <c r="M219" i="1"/>
  <c r="N219" i="1" s="1"/>
  <c r="C220" i="1" s="1"/>
  <c r="I220" i="1"/>
  <c r="J220" i="1" s="1"/>
  <c r="P220" i="1"/>
  <c r="Q220" i="1"/>
  <c r="K220" i="1" l="1"/>
  <c r="B220" i="1" s="1"/>
  <c r="L221" i="1"/>
  <c r="A222" i="1"/>
  <c r="D221" i="1"/>
  <c r="E221" i="1" s="1"/>
  <c r="G221" i="1" s="1"/>
  <c r="H222" i="1" s="1"/>
  <c r="O219" i="1"/>
  <c r="Q221" i="1"/>
  <c r="I221" i="1"/>
  <c r="J221" i="1" s="1"/>
  <c r="M220" i="1"/>
  <c r="N220" i="1" s="1"/>
  <c r="C221" i="1" s="1"/>
  <c r="P221" i="1"/>
  <c r="K221" i="1" l="1"/>
  <c r="B221" i="1" s="1"/>
  <c r="P222" i="1"/>
  <c r="Q222" i="1"/>
  <c r="I222" i="1"/>
  <c r="J222" i="1" s="1"/>
  <c r="M221" i="1"/>
  <c r="N221" i="1" s="1"/>
  <c r="C222" i="1" s="1"/>
  <c r="O220" i="1"/>
  <c r="L222" i="1"/>
  <c r="A223" i="1"/>
  <c r="D222" i="1"/>
  <c r="E222" i="1" s="1"/>
  <c r="G222" i="1" s="1"/>
  <c r="H223" i="1" s="1"/>
  <c r="K222" i="1" l="1"/>
  <c r="B222" i="1" s="1"/>
  <c r="Q223" i="1"/>
  <c r="I223" i="1"/>
  <c r="J223" i="1" s="1"/>
  <c r="P223" i="1"/>
  <c r="M222" i="1"/>
  <c r="N222" i="1" s="1"/>
  <c r="C223" i="1" s="1"/>
  <c r="O221" i="1"/>
  <c r="A224" i="1"/>
  <c r="L223" i="1"/>
  <c r="D223" i="1"/>
  <c r="E223" i="1" s="1"/>
  <c r="G223" i="1" s="1"/>
  <c r="H224" i="1" s="1"/>
  <c r="K223" i="1" l="1"/>
  <c r="B223" i="1" s="1"/>
  <c r="L224" i="1"/>
  <c r="A225" i="1"/>
  <c r="D224" i="1"/>
  <c r="E224" i="1" s="1"/>
  <c r="G224" i="1" s="1"/>
  <c r="H225" i="1" s="1"/>
  <c r="O222" i="1"/>
  <c r="M223" i="1"/>
  <c r="N223" i="1" s="1"/>
  <c r="C224" i="1" s="1"/>
  <c r="P224" i="1"/>
  <c r="Q224" i="1"/>
  <c r="I224" i="1"/>
  <c r="J224" i="1" s="1"/>
  <c r="K224" i="1" l="1"/>
  <c r="B224" i="1" s="1"/>
  <c r="Q225" i="1"/>
  <c r="P225" i="1"/>
  <c r="I225" i="1"/>
  <c r="J225" i="1" s="1"/>
  <c r="M224" i="1"/>
  <c r="N224" i="1" s="1"/>
  <c r="C225" i="1" s="1"/>
  <c r="O223" i="1"/>
  <c r="L225" i="1"/>
  <c r="A226" i="1"/>
  <c r="D225" i="1"/>
  <c r="E225" i="1" s="1"/>
  <c r="G225" i="1" s="1"/>
  <c r="H226" i="1" s="1"/>
  <c r="K225" i="1" l="1"/>
  <c r="B225" i="1" s="1"/>
  <c r="Q226" i="1"/>
  <c r="P226" i="1"/>
  <c r="I226" i="1"/>
  <c r="J226" i="1" s="1"/>
  <c r="M225" i="1"/>
  <c r="N225" i="1" s="1"/>
  <c r="C226" i="1" s="1"/>
  <c r="O224" i="1"/>
  <c r="L226" i="1"/>
  <c r="A227" i="1"/>
  <c r="D226" i="1"/>
  <c r="E226" i="1" s="1"/>
  <c r="G226" i="1" s="1"/>
  <c r="H227" i="1" s="1"/>
  <c r="K226" i="1" l="1"/>
  <c r="B226" i="1" s="1"/>
  <c r="P227" i="1"/>
  <c r="I227" i="1"/>
  <c r="J227" i="1" s="1"/>
  <c r="M226" i="1"/>
  <c r="N226" i="1" s="1"/>
  <c r="C227" i="1" s="1"/>
  <c r="Q227" i="1"/>
  <c r="O225" i="1"/>
  <c r="A228" i="1"/>
  <c r="L227" i="1"/>
  <c r="D227" i="1"/>
  <c r="E227" i="1" s="1"/>
  <c r="G227" i="1" s="1"/>
  <c r="H228" i="1" s="1"/>
  <c r="K227" i="1" l="1"/>
  <c r="B227" i="1" s="1"/>
  <c r="A229" i="1"/>
  <c r="L228" i="1"/>
  <c r="D228" i="1"/>
  <c r="E228" i="1" s="1"/>
  <c r="G228" i="1" s="1"/>
  <c r="H229" i="1" s="1"/>
  <c r="O226" i="1"/>
  <c r="M227" i="1"/>
  <c r="N227" i="1" s="1"/>
  <c r="C228" i="1" s="1"/>
  <c r="Q228" i="1"/>
  <c r="P228" i="1"/>
  <c r="I228" i="1"/>
  <c r="J228" i="1" s="1"/>
  <c r="K228" i="1" l="1"/>
  <c r="B228" i="1" s="1"/>
  <c r="L229" i="1"/>
  <c r="A230" i="1"/>
  <c r="D229" i="1"/>
  <c r="E229" i="1" s="1"/>
  <c r="G229" i="1" s="1"/>
  <c r="H230" i="1" s="1"/>
  <c r="O227" i="1"/>
  <c r="P229" i="1"/>
  <c r="I229" i="1"/>
  <c r="J229" i="1" s="1"/>
  <c r="M228" i="1"/>
  <c r="N228" i="1" s="1"/>
  <c r="C229" i="1" s="1"/>
  <c r="Q229" i="1"/>
  <c r="K229" i="1" l="1"/>
  <c r="B229" i="1" s="1"/>
  <c r="L230" i="1"/>
  <c r="A231" i="1"/>
  <c r="D230" i="1"/>
  <c r="E230" i="1" s="1"/>
  <c r="G230" i="1" s="1"/>
  <c r="H231" i="1" s="1"/>
  <c r="O228" i="1"/>
  <c r="Q230" i="1"/>
  <c r="P230" i="1"/>
  <c r="I230" i="1"/>
  <c r="J230" i="1" s="1"/>
  <c r="M229" i="1"/>
  <c r="N229" i="1" s="1"/>
  <c r="C230" i="1" s="1"/>
  <c r="K230" i="1" l="1"/>
  <c r="B230" i="1" s="1"/>
  <c r="A232" i="1"/>
  <c r="L231" i="1"/>
  <c r="D231" i="1"/>
  <c r="E231" i="1" s="1"/>
  <c r="G231" i="1" s="1"/>
  <c r="H232" i="1" s="1"/>
  <c r="O229" i="1"/>
  <c r="P231" i="1"/>
  <c r="I231" i="1"/>
  <c r="J231" i="1" s="1"/>
  <c r="M230" i="1"/>
  <c r="N230" i="1" s="1"/>
  <c r="C231" i="1" s="1"/>
  <c r="Q231" i="1"/>
  <c r="K231" i="1" l="1"/>
  <c r="B231" i="1" s="1"/>
  <c r="A233" i="1"/>
  <c r="L232" i="1"/>
  <c r="D232" i="1"/>
  <c r="E232" i="1" s="1"/>
  <c r="G232" i="1" s="1"/>
  <c r="H233" i="1" s="1"/>
  <c r="O230" i="1"/>
  <c r="M231" i="1"/>
  <c r="N231" i="1" s="1"/>
  <c r="C232" i="1" s="1"/>
  <c r="P232" i="1"/>
  <c r="Q232" i="1"/>
  <c r="I232" i="1"/>
  <c r="J232" i="1" s="1"/>
  <c r="K232" i="1" l="1"/>
  <c r="B232" i="1" s="1"/>
  <c r="L233" i="1"/>
  <c r="A234" i="1"/>
  <c r="D233" i="1"/>
  <c r="E233" i="1" s="1"/>
  <c r="G233" i="1" s="1"/>
  <c r="H234" i="1" s="1"/>
  <c r="O231" i="1"/>
  <c r="Q233" i="1"/>
  <c r="I233" i="1"/>
  <c r="J233" i="1" s="1"/>
  <c r="M232" i="1"/>
  <c r="N232" i="1" s="1"/>
  <c r="C233" i="1" s="1"/>
  <c r="P233" i="1"/>
  <c r="K233" i="1" l="1"/>
  <c r="B233" i="1" s="1"/>
  <c r="L234" i="1"/>
  <c r="A235" i="1"/>
  <c r="D234" i="1"/>
  <c r="E234" i="1" s="1"/>
  <c r="G234" i="1" s="1"/>
  <c r="H235" i="1" s="1"/>
  <c r="O232" i="1"/>
  <c r="P234" i="1"/>
  <c r="I234" i="1"/>
  <c r="J234" i="1" s="1"/>
  <c r="M233" i="1"/>
  <c r="N233" i="1" s="1"/>
  <c r="C234" i="1" s="1"/>
  <c r="Q234" i="1"/>
  <c r="K234" i="1" l="1"/>
  <c r="B234" i="1" s="1"/>
  <c r="L235" i="1"/>
  <c r="A236" i="1"/>
  <c r="D235" i="1"/>
  <c r="E235" i="1" s="1"/>
  <c r="G235" i="1" s="1"/>
  <c r="H236" i="1" s="1"/>
  <c r="O233" i="1"/>
  <c r="P235" i="1"/>
  <c r="I235" i="1"/>
  <c r="J235" i="1" s="1"/>
  <c r="M234" i="1"/>
  <c r="N234" i="1" s="1"/>
  <c r="C235" i="1" s="1"/>
  <c r="Q235" i="1"/>
  <c r="K235" i="1" l="1"/>
  <c r="B235" i="1" s="1"/>
  <c r="M235" i="1"/>
  <c r="N235" i="1" s="1"/>
  <c r="C236" i="1" s="1"/>
  <c r="Q236" i="1"/>
  <c r="P236" i="1"/>
  <c r="I236" i="1"/>
  <c r="J236" i="1" s="1"/>
  <c r="O234" i="1"/>
  <c r="A237" i="1"/>
  <c r="L236" i="1"/>
  <c r="D236" i="1"/>
  <c r="E236" i="1" s="1"/>
  <c r="G236" i="1" s="1"/>
  <c r="H237" i="1" s="1"/>
  <c r="K236" i="1" l="1"/>
  <c r="B236" i="1" s="1"/>
  <c r="L237" i="1"/>
  <c r="A238" i="1"/>
  <c r="D237" i="1"/>
  <c r="E237" i="1" s="1"/>
  <c r="G237" i="1" s="1"/>
  <c r="H238" i="1" s="1"/>
  <c r="O235" i="1"/>
  <c r="Q237" i="1"/>
  <c r="P237" i="1"/>
  <c r="I237" i="1"/>
  <c r="J237" i="1" s="1"/>
  <c r="M236" i="1"/>
  <c r="N236" i="1" s="1"/>
  <c r="C237" i="1" s="1"/>
  <c r="K237" i="1" l="1"/>
  <c r="B237" i="1" s="1"/>
  <c r="Q238" i="1"/>
  <c r="P238" i="1"/>
  <c r="I238" i="1"/>
  <c r="J238" i="1" s="1"/>
  <c r="M237" i="1"/>
  <c r="N237" i="1" s="1"/>
  <c r="C238" i="1" s="1"/>
  <c r="O236" i="1"/>
  <c r="L238" i="1"/>
  <c r="A239" i="1"/>
  <c r="D238" i="1"/>
  <c r="E238" i="1" s="1"/>
  <c r="G238" i="1" s="1"/>
  <c r="H239" i="1" s="1"/>
  <c r="K238" i="1" l="1"/>
  <c r="B238" i="1" s="1"/>
  <c r="I239" i="1"/>
  <c r="J239" i="1" s="1"/>
  <c r="M238" i="1"/>
  <c r="N238" i="1" s="1"/>
  <c r="C239" i="1" s="1"/>
  <c r="Q239" i="1"/>
  <c r="P239" i="1"/>
  <c r="O237" i="1"/>
  <c r="L239" i="1"/>
  <c r="A240" i="1"/>
  <c r="D239" i="1"/>
  <c r="E239" i="1" s="1"/>
  <c r="G239" i="1" s="1"/>
  <c r="H240" i="1" s="1"/>
  <c r="O238" i="1" l="1"/>
  <c r="K239" i="1"/>
  <c r="B239" i="1" s="1"/>
  <c r="M239" i="1"/>
  <c r="N239" i="1" s="1"/>
  <c r="C240" i="1" s="1"/>
  <c r="Q240" i="1"/>
  <c r="P240" i="1"/>
  <c r="I240" i="1"/>
  <c r="J240" i="1" s="1"/>
  <c r="L240" i="1"/>
  <c r="A241" i="1"/>
  <c r="D240" i="1"/>
  <c r="E240" i="1" s="1"/>
  <c r="G240" i="1" s="1"/>
  <c r="H241" i="1" s="1"/>
  <c r="K240" i="1" l="1"/>
  <c r="B240" i="1" s="1"/>
  <c r="L241" i="1"/>
  <c r="A242" i="1"/>
  <c r="D241" i="1"/>
  <c r="E241" i="1" s="1"/>
  <c r="G241" i="1" s="1"/>
  <c r="H242" i="1" s="1"/>
  <c r="P241" i="1"/>
  <c r="I241" i="1"/>
  <c r="J241" i="1" s="1"/>
  <c r="M240" i="1"/>
  <c r="N240" i="1" s="1"/>
  <c r="C241" i="1" s="1"/>
  <c r="Q241" i="1"/>
  <c r="O239" i="1"/>
  <c r="K241" i="1" l="1"/>
  <c r="B241" i="1" s="1"/>
  <c r="Q242" i="1"/>
  <c r="P242" i="1"/>
  <c r="I242" i="1"/>
  <c r="J242" i="1" s="1"/>
  <c r="M241" i="1"/>
  <c r="N241" i="1" s="1"/>
  <c r="C242" i="1" s="1"/>
  <c r="O240" i="1"/>
  <c r="L242" i="1"/>
  <c r="A243" i="1"/>
  <c r="D242" i="1"/>
  <c r="E242" i="1" s="1"/>
  <c r="G242" i="1" s="1"/>
  <c r="H243" i="1" s="1"/>
  <c r="K242" i="1" l="1"/>
  <c r="B242" i="1" s="1"/>
  <c r="P243" i="1"/>
  <c r="I243" i="1"/>
  <c r="J243" i="1" s="1"/>
  <c r="M242" i="1"/>
  <c r="N242" i="1" s="1"/>
  <c r="C243" i="1" s="1"/>
  <c r="Q243" i="1"/>
  <c r="O241" i="1"/>
  <c r="A244" i="1"/>
  <c r="L243" i="1"/>
  <c r="D243" i="1"/>
  <c r="E243" i="1" s="1"/>
  <c r="G243" i="1" s="1"/>
  <c r="H244" i="1" s="1"/>
  <c r="K243" i="1" l="1"/>
  <c r="B243" i="1" s="1"/>
  <c r="A245" i="1"/>
  <c r="L244" i="1"/>
  <c r="D244" i="1"/>
  <c r="E244" i="1" s="1"/>
  <c r="G244" i="1" s="1"/>
  <c r="H245" i="1" s="1"/>
  <c r="O242" i="1"/>
  <c r="M243" i="1"/>
  <c r="N243" i="1" s="1"/>
  <c r="C244" i="1" s="1"/>
  <c r="Q244" i="1"/>
  <c r="I244" i="1"/>
  <c r="J244" i="1" s="1"/>
  <c r="P244" i="1"/>
  <c r="K244" i="1" l="1"/>
  <c r="B244" i="1" s="1"/>
  <c r="L245" i="1"/>
  <c r="A246" i="1"/>
  <c r="D245" i="1"/>
  <c r="E245" i="1" s="1"/>
  <c r="G245" i="1" s="1"/>
  <c r="H246" i="1" s="1"/>
  <c r="O243" i="1"/>
  <c r="Q245" i="1"/>
  <c r="I245" i="1"/>
  <c r="J245" i="1" s="1"/>
  <c r="M244" i="1"/>
  <c r="N244" i="1" s="1"/>
  <c r="C245" i="1" s="1"/>
  <c r="P245" i="1"/>
  <c r="K245" i="1" l="1"/>
  <c r="B245" i="1" s="1"/>
  <c r="Q246" i="1"/>
  <c r="I246" i="1"/>
  <c r="J246" i="1" s="1"/>
  <c r="M245" i="1"/>
  <c r="N245" i="1" s="1"/>
  <c r="C246" i="1" s="1"/>
  <c r="P246" i="1"/>
  <c r="O244" i="1"/>
  <c r="L246" i="1"/>
  <c r="A247" i="1"/>
  <c r="D246" i="1"/>
  <c r="E246" i="1" s="1"/>
  <c r="G246" i="1" s="1"/>
  <c r="H247" i="1" s="1"/>
  <c r="K246" i="1" l="1"/>
  <c r="B246" i="1" s="1"/>
  <c r="P247" i="1"/>
  <c r="I247" i="1"/>
  <c r="J247" i="1" s="1"/>
  <c r="M246" i="1"/>
  <c r="N246" i="1" s="1"/>
  <c r="C247" i="1" s="1"/>
  <c r="Q247" i="1"/>
  <c r="O245" i="1"/>
  <c r="A248" i="1"/>
  <c r="L247" i="1"/>
  <c r="D247" i="1"/>
  <c r="E247" i="1" s="1"/>
  <c r="G247" i="1" s="1"/>
  <c r="H248" i="1" s="1"/>
  <c r="K247" i="1" l="1"/>
  <c r="B247" i="1" s="1"/>
  <c r="M247" i="1"/>
  <c r="N247" i="1" s="1"/>
  <c r="C248" i="1" s="1"/>
  <c r="P248" i="1"/>
  <c r="Q248" i="1"/>
  <c r="I248" i="1"/>
  <c r="J248" i="1" s="1"/>
  <c r="L248" i="1"/>
  <c r="A249" i="1"/>
  <c r="D248" i="1"/>
  <c r="E248" i="1" s="1"/>
  <c r="G248" i="1" s="1"/>
  <c r="H249" i="1" s="1"/>
  <c r="O246" i="1"/>
  <c r="K248" i="1" l="1"/>
  <c r="B248" i="1" s="1"/>
  <c r="A250" i="1"/>
  <c r="L249" i="1"/>
  <c r="D249" i="1"/>
  <c r="E249" i="1" s="1"/>
  <c r="G249" i="1" s="1"/>
  <c r="H250" i="1" s="1"/>
  <c r="O247" i="1"/>
  <c r="Q249" i="1"/>
  <c r="I249" i="1"/>
  <c r="J249" i="1" s="1"/>
  <c r="M248" i="1"/>
  <c r="N248" i="1" s="1"/>
  <c r="C249" i="1" s="1"/>
  <c r="P249" i="1"/>
  <c r="K249" i="1" l="1"/>
  <c r="B249" i="1" s="1"/>
  <c r="Q250" i="1"/>
  <c r="P250" i="1"/>
  <c r="I250" i="1"/>
  <c r="J250" i="1" s="1"/>
  <c r="M249" i="1"/>
  <c r="N249" i="1" s="1"/>
  <c r="C250" i="1" s="1"/>
  <c r="L250" i="1"/>
  <c r="A251" i="1"/>
  <c r="D250" i="1"/>
  <c r="E250" i="1" s="1"/>
  <c r="G250" i="1" s="1"/>
  <c r="H251" i="1" s="1"/>
  <c r="O248" i="1"/>
  <c r="K250" i="1" l="1"/>
  <c r="B250" i="1" s="1"/>
  <c r="L251" i="1"/>
  <c r="A252" i="1"/>
  <c r="D251" i="1"/>
  <c r="E251" i="1" s="1"/>
  <c r="G251" i="1" s="1"/>
  <c r="H252" i="1" s="1"/>
  <c r="I251" i="1"/>
  <c r="J251" i="1" s="1"/>
  <c r="M250" i="1"/>
  <c r="N250" i="1" s="1"/>
  <c r="C251" i="1" s="1"/>
  <c r="Q251" i="1"/>
  <c r="P251" i="1"/>
  <c r="O249" i="1"/>
  <c r="K251" i="1" l="1"/>
  <c r="B251" i="1" s="1"/>
  <c r="A253" i="1"/>
  <c r="L252" i="1"/>
  <c r="D252" i="1"/>
  <c r="E252" i="1" s="1"/>
  <c r="G252" i="1" s="1"/>
  <c r="H253" i="1" s="1"/>
  <c r="O250" i="1"/>
  <c r="M251" i="1"/>
  <c r="N251" i="1" s="1"/>
  <c r="C252" i="1" s="1"/>
  <c r="Q252" i="1"/>
  <c r="P252" i="1"/>
  <c r="I252" i="1"/>
  <c r="J252" i="1" s="1"/>
  <c r="K252" i="1" l="1"/>
  <c r="B252" i="1" s="1"/>
  <c r="L253" i="1"/>
  <c r="A254" i="1"/>
  <c r="D253" i="1"/>
  <c r="E253" i="1" s="1"/>
  <c r="G253" i="1" s="1"/>
  <c r="H254" i="1" s="1"/>
  <c r="Q253" i="1"/>
  <c r="P253" i="1"/>
  <c r="I253" i="1"/>
  <c r="J253" i="1" s="1"/>
  <c r="M252" i="1"/>
  <c r="N252" i="1" s="1"/>
  <c r="C253" i="1" s="1"/>
  <c r="O251" i="1"/>
  <c r="K253" i="1" l="1"/>
  <c r="B253" i="1" s="1"/>
  <c r="Q254" i="1"/>
  <c r="I254" i="1"/>
  <c r="J254" i="1" s="1"/>
  <c r="M253" i="1"/>
  <c r="N253" i="1" s="1"/>
  <c r="C254" i="1" s="1"/>
  <c r="P254" i="1"/>
  <c r="O252" i="1"/>
  <c r="L254" i="1"/>
  <c r="A255" i="1"/>
  <c r="D254" i="1"/>
  <c r="E254" i="1" s="1"/>
  <c r="G254" i="1" s="1"/>
  <c r="H255" i="1" s="1"/>
  <c r="K254" i="1" l="1"/>
  <c r="B254" i="1" s="1"/>
  <c r="I255" i="1"/>
  <c r="J255" i="1" s="1"/>
  <c r="M254" i="1"/>
  <c r="N254" i="1" s="1"/>
  <c r="C255" i="1" s="1"/>
  <c r="Q255" i="1"/>
  <c r="P255" i="1"/>
  <c r="O253" i="1"/>
  <c r="A256" i="1"/>
  <c r="L255" i="1"/>
  <c r="D255" i="1"/>
  <c r="E255" i="1" s="1"/>
  <c r="G255" i="1" s="1"/>
  <c r="H256" i="1" s="1"/>
  <c r="O254" i="1" l="1"/>
  <c r="K255" i="1"/>
  <c r="B255" i="1" s="1"/>
  <c r="L256" i="1"/>
  <c r="A257" i="1"/>
  <c r="D256" i="1"/>
  <c r="E256" i="1" s="1"/>
  <c r="G256" i="1" s="1"/>
  <c r="H257" i="1" s="1"/>
  <c r="M255" i="1"/>
  <c r="N255" i="1" s="1"/>
  <c r="C256" i="1" s="1"/>
  <c r="P256" i="1"/>
  <c r="Q256" i="1"/>
  <c r="I256" i="1"/>
  <c r="J256" i="1" s="1"/>
  <c r="K256" i="1" l="1"/>
  <c r="B256" i="1" s="1"/>
  <c r="Q257" i="1"/>
  <c r="P257" i="1"/>
  <c r="I257" i="1"/>
  <c r="J257" i="1" s="1"/>
  <c r="M256" i="1"/>
  <c r="N256" i="1" s="1"/>
  <c r="C257" i="1" s="1"/>
  <c r="O255" i="1"/>
  <c r="L257" i="1"/>
  <c r="A258" i="1"/>
  <c r="D257" i="1"/>
  <c r="E257" i="1" s="1"/>
  <c r="G257" i="1" s="1"/>
  <c r="H258" i="1" s="1"/>
  <c r="K257" i="1" l="1"/>
  <c r="B257" i="1" s="1"/>
  <c r="Q258" i="1"/>
  <c r="P258" i="1"/>
  <c r="I258" i="1"/>
  <c r="J258" i="1" s="1"/>
  <c r="M257" i="1"/>
  <c r="N257" i="1" s="1"/>
  <c r="C258" i="1" s="1"/>
  <c r="O256" i="1"/>
  <c r="L258" i="1"/>
  <c r="A259" i="1"/>
  <c r="D258" i="1"/>
  <c r="E258" i="1" s="1"/>
  <c r="G258" i="1" s="1"/>
  <c r="H259" i="1" s="1"/>
  <c r="K258" i="1" l="1"/>
  <c r="B258" i="1" s="1"/>
  <c r="I259" i="1"/>
  <c r="M258" i="1"/>
  <c r="N258" i="1" s="1"/>
  <c r="C259" i="1" s="1"/>
  <c r="Q259" i="1"/>
  <c r="P259" i="1"/>
  <c r="O257" i="1"/>
  <c r="J259" i="1"/>
  <c r="A260" i="1"/>
  <c r="L259" i="1"/>
  <c r="D259" i="1"/>
  <c r="E259" i="1" s="1"/>
  <c r="G259" i="1" s="1"/>
  <c r="H260" i="1" s="1"/>
  <c r="K259" i="1" l="1"/>
  <c r="B259" i="1" s="1"/>
  <c r="O258" i="1"/>
  <c r="A261" i="1"/>
  <c r="L260" i="1"/>
  <c r="D260" i="1"/>
  <c r="E260" i="1" s="1"/>
  <c r="G260" i="1" s="1"/>
  <c r="H261" i="1" s="1"/>
  <c r="M259" i="1"/>
  <c r="N259" i="1" s="1"/>
  <c r="C260" i="1" s="1"/>
  <c r="P260" i="1"/>
  <c r="I260" i="1"/>
  <c r="J260" i="1" s="1"/>
  <c r="Q260" i="1"/>
  <c r="K260" i="1" l="1"/>
  <c r="B260" i="1" s="1"/>
  <c r="L261" i="1"/>
  <c r="A262" i="1"/>
  <c r="D261" i="1"/>
  <c r="E261" i="1" s="1"/>
  <c r="G261" i="1" s="1"/>
  <c r="H262" i="1" s="1"/>
  <c r="O259" i="1"/>
  <c r="Q261" i="1"/>
  <c r="P261" i="1"/>
  <c r="I261" i="1"/>
  <c r="J261" i="1" s="1"/>
  <c r="M260" i="1"/>
  <c r="N260" i="1" s="1"/>
  <c r="C261" i="1" s="1"/>
  <c r="K261" i="1" l="1"/>
  <c r="B261" i="1" s="1"/>
  <c r="Q262" i="1"/>
  <c r="P262" i="1"/>
  <c r="I262" i="1"/>
  <c r="J262" i="1" s="1"/>
  <c r="M261" i="1"/>
  <c r="N261" i="1" s="1"/>
  <c r="C262" i="1" s="1"/>
  <c r="O260" i="1"/>
  <c r="L262" i="1"/>
  <c r="A263" i="1"/>
  <c r="D262" i="1"/>
  <c r="E262" i="1" s="1"/>
  <c r="G262" i="1" s="1"/>
  <c r="H263" i="1" s="1"/>
  <c r="K262" i="1" l="1"/>
  <c r="B262" i="1" s="1"/>
  <c r="I263" i="1"/>
  <c r="J263" i="1" s="1"/>
  <c r="M262" i="1"/>
  <c r="N262" i="1" s="1"/>
  <c r="C263" i="1" s="1"/>
  <c r="Q263" i="1"/>
  <c r="P263" i="1"/>
  <c r="O261" i="1"/>
  <c r="A264" i="1"/>
  <c r="L263" i="1"/>
  <c r="D263" i="1"/>
  <c r="E263" i="1" s="1"/>
  <c r="G263" i="1" s="1"/>
  <c r="H264" i="1" s="1"/>
  <c r="O262" i="1" l="1"/>
  <c r="K263" i="1"/>
  <c r="B263" i="1" s="1"/>
  <c r="A265" i="1"/>
  <c r="L264" i="1"/>
  <c r="D264" i="1"/>
  <c r="E264" i="1" s="1"/>
  <c r="G264" i="1" s="1"/>
  <c r="H265" i="1" s="1"/>
  <c r="M263" i="1"/>
  <c r="N263" i="1" s="1"/>
  <c r="C264" i="1" s="1"/>
  <c r="P264" i="1"/>
  <c r="I264" i="1"/>
  <c r="J264" i="1" s="1"/>
  <c r="Q264" i="1"/>
  <c r="K264" i="1" l="1"/>
  <c r="B264" i="1" s="1"/>
  <c r="L265" i="1"/>
  <c r="A266" i="1"/>
  <c r="D265" i="1"/>
  <c r="E265" i="1" s="1"/>
  <c r="G265" i="1" s="1"/>
  <c r="H266" i="1" s="1"/>
  <c r="O263" i="1"/>
  <c r="Q265" i="1"/>
  <c r="P265" i="1"/>
  <c r="I265" i="1"/>
  <c r="J265" i="1" s="1"/>
  <c r="M264" i="1"/>
  <c r="N264" i="1" s="1"/>
  <c r="C265" i="1" s="1"/>
  <c r="K265" i="1" l="1"/>
  <c r="B265" i="1" s="1"/>
  <c r="L266" i="1"/>
  <c r="A267" i="1"/>
  <c r="D266" i="1"/>
  <c r="E266" i="1" s="1"/>
  <c r="G266" i="1" s="1"/>
  <c r="H267" i="1" s="1"/>
  <c r="O264" i="1"/>
  <c r="P266" i="1"/>
  <c r="Q266" i="1"/>
  <c r="I266" i="1"/>
  <c r="J266" i="1" s="1"/>
  <c r="M265" i="1"/>
  <c r="N265" i="1" s="1"/>
  <c r="C266" i="1" s="1"/>
  <c r="K266" i="1" l="1"/>
  <c r="B266" i="1" s="1"/>
  <c r="A268" i="1"/>
  <c r="L267" i="1"/>
  <c r="D267" i="1"/>
  <c r="E267" i="1" s="1"/>
  <c r="G267" i="1" s="1"/>
  <c r="H268" i="1" s="1"/>
  <c r="P267" i="1"/>
  <c r="I267" i="1"/>
  <c r="J267" i="1" s="1"/>
  <c r="M266" i="1"/>
  <c r="N266" i="1" s="1"/>
  <c r="C267" i="1" s="1"/>
  <c r="Q267" i="1"/>
  <c r="O265" i="1"/>
  <c r="K267" i="1" l="1"/>
  <c r="B267" i="1" s="1"/>
  <c r="A269" i="1"/>
  <c r="L268" i="1"/>
  <c r="D268" i="1"/>
  <c r="E268" i="1" s="1"/>
  <c r="G268" i="1" s="1"/>
  <c r="H269" i="1" s="1"/>
  <c r="O266" i="1"/>
  <c r="M267" i="1"/>
  <c r="N267" i="1" s="1"/>
  <c r="C268" i="1" s="1"/>
  <c r="P268" i="1"/>
  <c r="Q268" i="1"/>
  <c r="I268" i="1"/>
  <c r="J268" i="1" s="1"/>
  <c r="K268" i="1" l="1"/>
  <c r="B268" i="1" s="1"/>
  <c r="Q269" i="1"/>
  <c r="I269" i="1"/>
  <c r="J269" i="1" s="1"/>
  <c r="M268" i="1"/>
  <c r="N268" i="1" s="1"/>
  <c r="C269" i="1" s="1"/>
  <c r="P269" i="1"/>
  <c r="L269" i="1"/>
  <c r="A270" i="1"/>
  <c r="D269" i="1"/>
  <c r="E269" i="1" s="1"/>
  <c r="G269" i="1" s="1"/>
  <c r="H270" i="1" s="1"/>
  <c r="O267" i="1"/>
  <c r="K269" i="1" l="1"/>
  <c r="B269" i="1" s="1"/>
  <c r="L270" i="1"/>
  <c r="A271" i="1"/>
  <c r="D270" i="1"/>
  <c r="E270" i="1" s="1"/>
  <c r="G270" i="1" s="1"/>
  <c r="H271" i="1" s="1"/>
  <c r="Q270" i="1"/>
  <c r="P270" i="1"/>
  <c r="I270" i="1"/>
  <c r="J270" i="1" s="1"/>
  <c r="M269" i="1"/>
  <c r="N269" i="1" s="1"/>
  <c r="C270" i="1" s="1"/>
  <c r="O268" i="1"/>
  <c r="K270" i="1" l="1"/>
  <c r="B270" i="1" s="1"/>
  <c r="A272" i="1"/>
  <c r="L271" i="1"/>
  <c r="D271" i="1"/>
  <c r="E271" i="1" s="1"/>
  <c r="G271" i="1" s="1"/>
  <c r="H272" i="1" s="1"/>
  <c r="O269" i="1"/>
  <c r="Q271" i="1"/>
  <c r="I271" i="1"/>
  <c r="J271" i="1" s="1"/>
  <c r="M270" i="1"/>
  <c r="N270" i="1" s="1"/>
  <c r="C271" i="1" s="1"/>
  <c r="P271" i="1"/>
  <c r="K271" i="1" l="1"/>
  <c r="B271" i="1" s="1"/>
  <c r="M271" i="1"/>
  <c r="N271" i="1" s="1"/>
  <c r="C272" i="1" s="1"/>
  <c r="Q272" i="1"/>
  <c r="P272" i="1"/>
  <c r="I272" i="1"/>
  <c r="J272" i="1" s="1"/>
  <c r="O270" i="1"/>
  <c r="L272" i="1"/>
  <c r="A273" i="1"/>
  <c r="D272" i="1"/>
  <c r="E272" i="1" s="1"/>
  <c r="G272" i="1" s="1"/>
  <c r="H273" i="1" s="1"/>
  <c r="K272" i="1" l="1"/>
  <c r="B272" i="1" s="1"/>
  <c r="L273" i="1"/>
  <c r="A274" i="1"/>
  <c r="D273" i="1"/>
  <c r="E273" i="1" s="1"/>
  <c r="G273" i="1" s="1"/>
  <c r="H274" i="1" s="1"/>
  <c r="P273" i="1"/>
  <c r="Q273" i="1"/>
  <c r="I273" i="1"/>
  <c r="J273" i="1" s="1"/>
  <c r="M272" i="1"/>
  <c r="N272" i="1" s="1"/>
  <c r="C273" i="1" s="1"/>
  <c r="O271" i="1"/>
  <c r="K273" i="1" l="1"/>
  <c r="B273" i="1" s="1"/>
  <c r="L274" i="1"/>
  <c r="A275" i="1"/>
  <c r="D274" i="1"/>
  <c r="E274" i="1" s="1"/>
  <c r="G274" i="1" s="1"/>
  <c r="H275" i="1" s="1"/>
  <c r="Q274" i="1"/>
  <c r="I274" i="1"/>
  <c r="J274" i="1" s="1"/>
  <c r="M273" i="1"/>
  <c r="N273" i="1" s="1"/>
  <c r="C274" i="1" s="1"/>
  <c r="P274" i="1"/>
  <c r="O272" i="1"/>
  <c r="K274" i="1" l="1"/>
  <c r="B274" i="1" s="1"/>
  <c r="A276" i="1"/>
  <c r="L275" i="1"/>
  <c r="D275" i="1"/>
  <c r="E275" i="1" s="1"/>
  <c r="G275" i="1" s="1"/>
  <c r="H276" i="1" s="1"/>
  <c r="O273" i="1"/>
  <c r="Q275" i="1"/>
  <c r="I275" i="1"/>
  <c r="J275" i="1" s="1"/>
  <c r="M274" i="1"/>
  <c r="N274" i="1" s="1"/>
  <c r="C275" i="1" s="1"/>
  <c r="P275" i="1"/>
  <c r="K275" i="1" l="1"/>
  <c r="B275" i="1" s="1"/>
  <c r="M275" i="1"/>
  <c r="N275" i="1" s="1"/>
  <c r="C276" i="1" s="1"/>
  <c r="Q276" i="1"/>
  <c r="P276" i="1"/>
  <c r="I276" i="1"/>
  <c r="J276" i="1" s="1"/>
  <c r="O274" i="1"/>
  <c r="A277" i="1"/>
  <c r="L276" i="1"/>
  <c r="D276" i="1"/>
  <c r="E276" i="1" s="1"/>
  <c r="G276" i="1" s="1"/>
  <c r="H277" i="1" s="1"/>
  <c r="K276" i="1" l="1"/>
  <c r="B276" i="1" s="1"/>
  <c r="P277" i="1"/>
  <c r="I277" i="1"/>
  <c r="J277" i="1" s="1"/>
  <c r="M276" i="1"/>
  <c r="N276" i="1" s="1"/>
  <c r="C277" i="1" s="1"/>
  <c r="Q277" i="1"/>
  <c r="L277" i="1"/>
  <c r="A278" i="1"/>
  <c r="D277" i="1"/>
  <c r="E277" i="1" s="1"/>
  <c r="G277" i="1" s="1"/>
  <c r="H278" i="1" s="1"/>
  <c r="O275" i="1"/>
  <c r="K277" i="1" l="1"/>
  <c r="B277" i="1" s="1"/>
  <c r="L278" i="1"/>
  <c r="A279" i="1"/>
  <c r="D278" i="1"/>
  <c r="E278" i="1" s="1"/>
  <c r="G278" i="1" s="1"/>
  <c r="H279" i="1" s="1"/>
  <c r="O276" i="1"/>
  <c r="Q278" i="1"/>
  <c r="P278" i="1"/>
  <c r="I278" i="1"/>
  <c r="J278" i="1" s="1"/>
  <c r="M277" i="1"/>
  <c r="N277" i="1" s="1"/>
  <c r="C278" i="1" s="1"/>
  <c r="K278" i="1" l="1"/>
  <c r="B278" i="1" s="1"/>
  <c r="A280" i="1"/>
  <c r="L279" i="1"/>
  <c r="D279" i="1"/>
  <c r="E279" i="1" s="1"/>
  <c r="G279" i="1" s="1"/>
  <c r="H280" i="1" s="1"/>
  <c r="O277" i="1"/>
  <c r="P279" i="1"/>
  <c r="I279" i="1"/>
  <c r="J279" i="1" s="1"/>
  <c r="M278" i="1"/>
  <c r="N278" i="1" s="1"/>
  <c r="C279" i="1" s="1"/>
  <c r="Q279" i="1"/>
  <c r="K279" i="1" l="1"/>
  <c r="B279" i="1" s="1"/>
  <c r="A281" i="1"/>
  <c r="L280" i="1"/>
  <c r="D280" i="1"/>
  <c r="E280" i="1" s="1"/>
  <c r="G280" i="1" s="1"/>
  <c r="H281" i="1" s="1"/>
  <c r="O278" i="1"/>
  <c r="M279" i="1"/>
  <c r="N279" i="1" s="1"/>
  <c r="C280" i="1" s="1"/>
  <c r="P280" i="1"/>
  <c r="Q280" i="1"/>
  <c r="I280" i="1"/>
  <c r="J280" i="1" s="1"/>
  <c r="K280" i="1" l="1"/>
  <c r="B280" i="1" s="1"/>
  <c r="L281" i="1"/>
  <c r="A282" i="1"/>
  <c r="D281" i="1"/>
  <c r="E281" i="1" s="1"/>
  <c r="G281" i="1" s="1"/>
  <c r="H282" i="1" s="1"/>
  <c r="O279" i="1"/>
  <c r="P281" i="1"/>
  <c r="I281" i="1"/>
  <c r="J281" i="1" s="1"/>
  <c r="M280" i="1"/>
  <c r="N280" i="1" s="1"/>
  <c r="C281" i="1" s="1"/>
  <c r="Q281" i="1"/>
  <c r="K281" i="1" l="1"/>
  <c r="B281" i="1" s="1"/>
  <c r="P282" i="1"/>
  <c r="I282" i="1"/>
  <c r="J282" i="1" s="1"/>
  <c r="M281" i="1"/>
  <c r="N281" i="1" s="1"/>
  <c r="C282" i="1" s="1"/>
  <c r="Q282" i="1"/>
  <c r="O280" i="1"/>
  <c r="L282" i="1"/>
  <c r="A283" i="1"/>
  <c r="D282" i="1"/>
  <c r="E282" i="1" s="1"/>
  <c r="G282" i="1" s="1"/>
  <c r="H283" i="1" s="1"/>
  <c r="K282" i="1" l="1"/>
  <c r="B282" i="1" s="1"/>
  <c r="I283" i="1"/>
  <c r="J283" i="1" s="1"/>
  <c r="M282" i="1"/>
  <c r="N282" i="1" s="1"/>
  <c r="C283" i="1" s="1"/>
  <c r="Q283" i="1"/>
  <c r="P283" i="1"/>
  <c r="O281" i="1"/>
  <c r="L283" i="1"/>
  <c r="A284" i="1"/>
  <c r="D283" i="1"/>
  <c r="E283" i="1" s="1"/>
  <c r="G283" i="1" s="1"/>
  <c r="H284" i="1" s="1"/>
  <c r="O282" i="1" l="1"/>
  <c r="K283" i="1"/>
  <c r="B283" i="1" s="1"/>
  <c r="M283" i="1"/>
  <c r="N283" i="1" s="1"/>
  <c r="C284" i="1" s="1"/>
  <c r="P284" i="1"/>
  <c r="Q284" i="1"/>
  <c r="I284" i="1"/>
  <c r="J284" i="1" s="1"/>
  <c r="A285" i="1"/>
  <c r="L284" i="1"/>
  <c r="D284" i="1"/>
  <c r="E284" i="1" s="1"/>
  <c r="G284" i="1" s="1"/>
  <c r="H285" i="1" s="1"/>
  <c r="K284" i="1" l="1"/>
  <c r="B284" i="1" s="1"/>
  <c r="Q285" i="1"/>
  <c r="I285" i="1"/>
  <c r="J285" i="1" s="1"/>
  <c r="M284" i="1"/>
  <c r="N284" i="1" s="1"/>
  <c r="C285" i="1" s="1"/>
  <c r="P285" i="1"/>
  <c r="L285" i="1"/>
  <c r="A286" i="1"/>
  <c r="D285" i="1"/>
  <c r="E285" i="1" s="1"/>
  <c r="G285" i="1" s="1"/>
  <c r="H286" i="1" s="1"/>
  <c r="O283" i="1"/>
  <c r="K285" i="1" l="1"/>
  <c r="B285" i="1" s="1"/>
  <c r="L286" i="1"/>
  <c r="A287" i="1"/>
  <c r="D286" i="1"/>
  <c r="E286" i="1" s="1"/>
  <c r="G286" i="1" s="1"/>
  <c r="H287" i="1" s="1"/>
  <c r="Q286" i="1"/>
  <c r="I286" i="1"/>
  <c r="J286" i="1" s="1"/>
  <c r="M285" i="1"/>
  <c r="N285" i="1" s="1"/>
  <c r="C286" i="1" s="1"/>
  <c r="P286" i="1"/>
  <c r="O284" i="1"/>
  <c r="K286" i="1" l="1"/>
  <c r="B286" i="1" s="1"/>
  <c r="P287" i="1"/>
  <c r="I287" i="1"/>
  <c r="J287" i="1" s="1"/>
  <c r="M286" i="1"/>
  <c r="N286" i="1" s="1"/>
  <c r="C287" i="1" s="1"/>
  <c r="Q287" i="1"/>
  <c r="O285" i="1"/>
  <c r="A288" i="1"/>
  <c r="L287" i="1"/>
  <c r="D287" i="1"/>
  <c r="E287" i="1" s="1"/>
  <c r="G287" i="1" s="1"/>
  <c r="H288" i="1" s="1"/>
  <c r="K287" i="1" l="1"/>
  <c r="B287" i="1" s="1"/>
  <c r="M287" i="1"/>
  <c r="N287" i="1" s="1"/>
  <c r="C288" i="1" s="1"/>
  <c r="P288" i="1"/>
  <c r="Q288" i="1"/>
  <c r="I288" i="1"/>
  <c r="J288" i="1" s="1"/>
  <c r="L288" i="1"/>
  <c r="A289" i="1"/>
  <c r="D288" i="1"/>
  <c r="E288" i="1" s="1"/>
  <c r="G288" i="1" s="1"/>
  <c r="H289" i="1" s="1"/>
  <c r="O286" i="1"/>
  <c r="K288" i="1" l="1"/>
  <c r="B288" i="1" s="1"/>
  <c r="Q289" i="1"/>
  <c r="I289" i="1"/>
  <c r="J289" i="1" s="1"/>
  <c r="P289" i="1"/>
  <c r="M288" i="1"/>
  <c r="N288" i="1" s="1"/>
  <c r="C289" i="1" s="1"/>
  <c r="O287" i="1"/>
  <c r="L289" i="1"/>
  <c r="A290" i="1"/>
  <c r="D289" i="1"/>
  <c r="E289" i="1" s="1"/>
  <c r="G289" i="1" s="1"/>
  <c r="H290" i="1" s="1"/>
  <c r="K289" i="1" l="1"/>
  <c r="B289" i="1" s="1"/>
  <c r="Q290" i="1"/>
  <c r="P290" i="1"/>
  <c r="M289" i="1"/>
  <c r="N289" i="1" s="1"/>
  <c r="C290" i="1" s="1"/>
  <c r="I290" i="1"/>
  <c r="J290" i="1" s="1"/>
  <c r="O288" i="1"/>
  <c r="L290" i="1"/>
  <c r="A291" i="1"/>
  <c r="D290" i="1"/>
  <c r="E290" i="1" s="1"/>
  <c r="G290" i="1" s="1"/>
  <c r="H291" i="1" s="1"/>
  <c r="K290" i="1" l="1"/>
  <c r="B290" i="1" s="1"/>
  <c r="M290" i="1"/>
  <c r="N290" i="1" s="1"/>
  <c r="C291" i="1" s="1"/>
  <c r="P291" i="1"/>
  <c r="Q291" i="1"/>
  <c r="I291" i="1"/>
  <c r="J291" i="1" s="1"/>
  <c r="O289" i="1"/>
  <c r="L291" i="1"/>
  <c r="A292" i="1"/>
  <c r="D291" i="1"/>
  <c r="E291" i="1" s="1"/>
  <c r="G291" i="1" s="1"/>
  <c r="H292" i="1" s="1"/>
  <c r="K291" i="1" l="1"/>
  <c r="B291" i="1" s="1"/>
  <c r="M291" i="1"/>
  <c r="N291" i="1" s="1"/>
  <c r="C292" i="1" s="1"/>
  <c r="Q292" i="1"/>
  <c r="P292" i="1"/>
  <c r="I292" i="1"/>
  <c r="J292" i="1" s="1"/>
  <c r="O290" i="1"/>
  <c r="L292" i="1"/>
  <c r="A293" i="1"/>
  <c r="D292" i="1"/>
  <c r="E292" i="1" s="1"/>
  <c r="G292" i="1" s="1"/>
  <c r="H293" i="1" s="1"/>
  <c r="K292" i="1" l="1"/>
  <c r="B292" i="1" s="1"/>
  <c r="P293" i="1"/>
  <c r="I293" i="1"/>
  <c r="J293" i="1" s="1"/>
  <c r="Q293" i="1"/>
  <c r="M292" i="1"/>
  <c r="N292" i="1" s="1"/>
  <c r="C293" i="1" s="1"/>
  <c r="O291" i="1"/>
  <c r="L293" i="1"/>
  <c r="A294" i="1"/>
  <c r="D293" i="1"/>
  <c r="E293" i="1" s="1"/>
  <c r="G293" i="1" s="1"/>
  <c r="H294" i="1" s="1"/>
  <c r="K293" i="1" l="1"/>
  <c r="B293" i="1" s="1"/>
  <c r="O292" i="1"/>
  <c r="M293" i="1"/>
  <c r="N293" i="1" s="1"/>
  <c r="C294" i="1" s="1"/>
  <c r="P294" i="1"/>
  <c r="I294" i="1"/>
  <c r="J294" i="1" s="1"/>
  <c r="Q294" i="1"/>
  <c r="L294" i="1"/>
  <c r="A295" i="1"/>
  <c r="D294" i="1"/>
  <c r="E294" i="1" s="1"/>
  <c r="G294" i="1" s="1"/>
  <c r="H295" i="1" s="1"/>
  <c r="K294" i="1" l="1"/>
  <c r="B294" i="1" s="1"/>
  <c r="O293" i="1"/>
  <c r="I295" i="1"/>
  <c r="J295" i="1" s="1"/>
  <c r="Q295" i="1"/>
  <c r="M294" i="1"/>
  <c r="N294" i="1" s="1"/>
  <c r="C295" i="1" s="1"/>
  <c r="P295" i="1"/>
  <c r="L295" i="1"/>
  <c r="A296" i="1"/>
  <c r="D295" i="1"/>
  <c r="E295" i="1" s="1"/>
  <c r="G295" i="1" s="1"/>
  <c r="H296" i="1" s="1"/>
  <c r="K295" i="1" l="1"/>
  <c r="B295" i="1" s="1"/>
  <c r="L296" i="1"/>
  <c r="A297" i="1"/>
  <c r="D296" i="1"/>
  <c r="E296" i="1" s="1"/>
  <c r="G296" i="1" s="1"/>
  <c r="H297" i="1" s="1"/>
  <c r="P296" i="1"/>
  <c r="I296" i="1"/>
  <c r="J296" i="1" s="1"/>
  <c r="M295" i="1"/>
  <c r="N295" i="1" s="1"/>
  <c r="C296" i="1" s="1"/>
  <c r="Q296" i="1"/>
  <c r="O294" i="1"/>
  <c r="K296" i="1" l="1"/>
  <c r="B296" i="1" s="1"/>
  <c r="A298" i="1"/>
  <c r="L297" i="1"/>
  <c r="D297" i="1"/>
  <c r="E297" i="1" s="1"/>
  <c r="G297" i="1" s="1"/>
  <c r="H298" i="1" s="1"/>
  <c r="O295" i="1"/>
  <c r="Q297" i="1"/>
  <c r="I297" i="1"/>
  <c r="J297" i="1" s="1"/>
  <c r="M296" i="1"/>
  <c r="N296" i="1" s="1"/>
  <c r="C297" i="1" s="1"/>
  <c r="P297" i="1"/>
  <c r="K297" i="1" l="1"/>
  <c r="B297" i="1" s="1"/>
  <c r="M297" i="1"/>
  <c r="N297" i="1" s="1"/>
  <c r="C298" i="1" s="1"/>
  <c r="P298" i="1"/>
  <c r="Q298" i="1"/>
  <c r="I298" i="1"/>
  <c r="J298" i="1" s="1"/>
  <c r="A299" i="1"/>
  <c r="L298" i="1"/>
  <c r="D298" i="1"/>
  <c r="E298" i="1" s="1"/>
  <c r="G298" i="1" s="1"/>
  <c r="H299" i="1" s="1"/>
  <c r="O296" i="1"/>
  <c r="K298" i="1" l="1"/>
  <c r="B298" i="1" s="1"/>
  <c r="I299" i="1"/>
  <c r="J299" i="1" s="1"/>
  <c r="Q299" i="1"/>
  <c r="M298" i="1"/>
  <c r="N298" i="1" s="1"/>
  <c r="C299" i="1" s="1"/>
  <c r="P299" i="1"/>
  <c r="A300" i="1"/>
  <c r="L299" i="1"/>
  <c r="D299" i="1"/>
  <c r="E299" i="1" s="1"/>
  <c r="G299" i="1" s="1"/>
  <c r="H300" i="1" s="1"/>
  <c r="O297" i="1"/>
  <c r="K299" i="1" l="1"/>
  <c r="B299" i="1" s="1"/>
  <c r="I300" i="1"/>
  <c r="J300" i="1" s="1"/>
  <c r="Q300" i="1"/>
  <c r="P300" i="1"/>
  <c r="M299" i="1"/>
  <c r="N299" i="1" s="1"/>
  <c r="C300" i="1" s="1"/>
  <c r="L300" i="1"/>
  <c r="A301" i="1"/>
  <c r="D300" i="1"/>
  <c r="E300" i="1" s="1"/>
  <c r="G300" i="1" s="1"/>
  <c r="H301" i="1" s="1"/>
  <c r="O298" i="1"/>
  <c r="K300" i="1" l="1"/>
  <c r="B300" i="1" s="1"/>
  <c r="A302" i="1"/>
  <c r="L301" i="1"/>
  <c r="D301" i="1"/>
  <c r="E301" i="1" s="1"/>
  <c r="G301" i="1" s="1"/>
  <c r="H302" i="1" s="1"/>
  <c r="O299" i="1"/>
  <c r="Q301" i="1"/>
  <c r="I301" i="1"/>
  <c r="J301" i="1" s="1"/>
  <c r="M300" i="1"/>
  <c r="N300" i="1" s="1"/>
  <c r="C301" i="1" s="1"/>
  <c r="P301" i="1"/>
  <c r="K301" i="1" l="1"/>
  <c r="B301" i="1" s="1"/>
  <c r="A303" i="1"/>
  <c r="L302" i="1"/>
  <c r="D302" i="1"/>
  <c r="E302" i="1" s="1"/>
  <c r="G302" i="1" s="1"/>
  <c r="H303" i="1" s="1"/>
  <c r="M301" i="1"/>
  <c r="N301" i="1" s="1"/>
  <c r="C302" i="1" s="1"/>
  <c r="Q302" i="1"/>
  <c r="P302" i="1"/>
  <c r="I302" i="1"/>
  <c r="J302" i="1" s="1"/>
  <c r="O300" i="1"/>
  <c r="K302" i="1" l="1"/>
  <c r="B302" i="1" s="1"/>
  <c r="L303" i="1"/>
  <c r="A304" i="1"/>
  <c r="D303" i="1"/>
  <c r="E303" i="1" s="1"/>
  <c r="G303" i="1" s="1"/>
  <c r="H304" i="1" s="1"/>
  <c r="O301" i="1"/>
  <c r="M302" i="1"/>
  <c r="N302" i="1" s="1"/>
  <c r="C303" i="1" s="1"/>
  <c r="Q303" i="1"/>
  <c r="I303" i="1"/>
  <c r="J303" i="1" s="1"/>
  <c r="P303" i="1"/>
  <c r="K303" i="1" l="1"/>
  <c r="B303" i="1" s="1"/>
  <c r="Q304" i="1"/>
  <c r="M303" i="1"/>
  <c r="N303" i="1" s="1"/>
  <c r="C304" i="1" s="1"/>
  <c r="P304" i="1"/>
  <c r="I304" i="1"/>
  <c r="J304" i="1" s="1"/>
  <c r="O302" i="1"/>
  <c r="L304" i="1"/>
  <c r="A305" i="1"/>
  <c r="D304" i="1"/>
  <c r="E304" i="1" s="1"/>
  <c r="G304" i="1" s="1"/>
  <c r="H305" i="1" s="1"/>
  <c r="K304" i="1" l="1"/>
  <c r="B304" i="1" s="1"/>
  <c r="P305" i="1"/>
  <c r="I305" i="1"/>
  <c r="J305" i="1" s="1"/>
  <c r="M304" i="1"/>
  <c r="N304" i="1" s="1"/>
  <c r="C305" i="1" s="1"/>
  <c r="Q305" i="1"/>
  <c r="O303" i="1"/>
  <c r="L305" i="1"/>
  <c r="A306" i="1"/>
  <c r="D305" i="1"/>
  <c r="E305" i="1" s="1"/>
  <c r="G305" i="1" s="1"/>
  <c r="H306" i="1" s="1"/>
  <c r="K305" i="1" l="1"/>
  <c r="B305" i="1" s="1"/>
  <c r="M305" i="1"/>
  <c r="N305" i="1" s="1"/>
  <c r="C306" i="1" s="1"/>
  <c r="Q306" i="1"/>
  <c r="P306" i="1"/>
  <c r="I306" i="1"/>
  <c r="J306" i="1" s="1"/>
  <c r="O304" i="1"/>
  <c r="A307" i="1"/>
  <c r="L306" i="1"/>
  <c r="D306" i="1"/>
  <c r="E306" i="1" s="1"/>
  <c r="G306" i="1" s="1"/>
  <c r="H307" i="1" s="1"/>
  <c r="K306" i="1" l="1"/>
  <c r="B306" i="1" s="1"/>
  <c r="P307" i="1"/>
  <c r="I307" i="1"/>
  <c r="J307" i="1" s="1"/>
  <c r="M306" i="1"/>
  <c r="N306" i="1" s="1"/>
  <c r="C307" i="1" s="1"/>
  <c r="Q307" i="1"/>
  <c r="L307" i="1"/>
  <c r="A308" i="1"/>
  <c r="D307" i="1"/>
  <c r="E307" i="1" s="1"/>
  <c r="G307" i="1" s="1"/>
  <c r="H308" i="1" s="1"/>
  <c r="O305" i="1"/>
  <c r="K307" i="1" l="1"/>
  <c r="B307" i="1" s="1"/>
  <c r="L308" i="1"/>
  <c r="A309" i="1"/>
  <c r="D308" i="1"/>
  <c r="E308" i="1" s="1"/>
  <c r="G308" i="1" s="1"/>
  <c r="H309" i="1" s="1"/>
  <c r="O306" i="1"/>
  <c r="M307" i="1"/>
  <c r="N307" i="1" s="1"/>
  <c r="C308" i="1" s="1"/>
  <c r="Q308" i="1"/>
  <c r="I308" i="1"/>
  <c r="J308" i="1" s="1"/>
  <c r="P308" i="1"/>
  <c r="K308" i="1" l="1"/>
  <c r="B308" i="1" s="1"/>
  <c r="L309" i="1"/>
  <c r="A310" i="1"/>
  <c r="D309" i="1"/>
  <c r="E309" i="1" s="1"/>
  <c r="G309" i="1" s="1"/>
  <c r="H310" i="1" s="1"/>
  <c r="P309" i="1"/>
  <c r="Q309" i="1"/>
  <c r="I309" i="1"/>
  <c r="J309" i="1" s="1"/>
  <c r="M308" i="1"/>
  <c r="N308" i="1" s="1"/>
  <c r="C309" i="1" s="1"/>
  <c r="O307" i="1"/>
  <c r="K309" i="1" l="1"/>
  <c r="B309" i="1" s="1"/>
  <c r="P310" i="1"/>
  <c r="I310" i="1"/>
  <c r="J310" i="1" s="1"/>
  <c r="M309" i="1"/>
  <c r="N309" i="1" s="1"/>
  <c r="C310" i="1" s="1"/>
  <c r="Q310" i="1"/>
  <c r="O308" i="1"/>
  <c r="L310" i="1"/>
  <c r="A311" i="1"/>
  <c r="D310" i="1"/>
  <c r="E310" i="1" s="1"/>
  <c r="G310" i="1" s="1"/>
  <c r="H311" i="1" s="1"/>
  <c r="K310" i="1" l="1"/>
  <c r="B310" i="1" s="1"/>
  <c r="Q311" i="1"/>
  <c r="I311" i="1"/>
  <c r="J311" i="1" s="1"/>
  <c r="M310" i="1"/>
  <c r="N310" i="1" s="1"/>
  <c r="C311" i="1" s="1"/>
  <c r="P311" i="1"/>
  <c r="O309" i="1"/>
  <c r="A312" i="1"/>
  <c r="L311" i="1"/>
  <c r="D311" i="1"/>
  <c r="E311" i="1" s="1"/>
  <c r="G311" i="1" s="1"/>
  <c r="H312" i="1" s="1"/>
  <c r="K311" i="1" l="1"/>
  <c r="B311" i="1" s="1"/>
  <c r="M311" i="1"/>
  <c r="N311" i="1" s="1"/>
  <c r="C312" i="1" s="1"/>
  <c r="Q312" i="1"/>
  <c r="P312" i="1"/>
  <c r="I312" i="1"/>
  <c r="J312" i="1" s="1"/>
  <c r="A313" i="1"/>
  <c r="L312" i="1"/>
  <c r="D312" i="1"/>
  <c r="E312" i="1" s="1"/>
  <c r="G312" i="1" s="1"/>
  <c r="H313" i="1" s="1"/>
  <c r="O310" i="1"/>
  <c r="K312" i="1" l="1"/>
  <c r="B312" i="1" s="1"/>
  <c r="O311" i="1"/>
  <c r="P313" i="1"/>
  <c r="Q313" i="1"/>
  <c r="I313" i="1"/>
  <c r="J313" i="1" s="1"/>
  <c r="M312" i="1"/>
  <c r="N312" i="1" s="1"/>
  <c r="C313" i="1" s="1"/>
  <c r="L313" i="1"/>
  <c r="A314" i="1"/>
  <c r="D313" i="1"/>
  <c r="E313" i="1" s="1"/>
  <c r="G313" i="1" s="1"/>
  <c r="H314" i="1" s="1"/>
  <c r="K313" i="1" l="1"/>
  <c r="B313" i="1" s="1"/>
  <c r="P314" i="1"/>
  <c r="I314" i="1"/>
  <c r="J314" i="1" s="1"/>
  <c r="M313" i="1"/>
  <c r="N313" i="1" s="1"/>
  <c r="C314" i="1" s="1"/>
  <c r="Q314" i="1"/>
  <c r="O312" i="1"/>
  <c r="L314" i="1"/>
  <c r="A315" i="1"/>
  <c r="D314" i="1"/>
  <c r="E314" i="1" s="1"/>
  <c r="G314" i="1" s="1"/>
  <c r="H315" i="1" s="1"/>
  <c r="K314" i="1" l="1"/>
  <c r="B314" i="1" s="1"/>
  <c r="L315" i="1"/>
  <c r="A316" i="1"/>
  <c r="D315" i="1"/>
  <c r="E315" i="1" s="1"/>
  <c r="G315" i="1" s="1"/>
  <c r="H316" i="1" s="1"/>
  <c r="P315" i="1"/>
  <c r="I315" i="1"/>
  <c r="J315" i="1" s="1"/>
  <c r="M314" i="1"/>
  <c r="N314" i="1" s="1"/>
  <c r="C315" i="1" s="1"/>
  <c r="Q315" i="1"/>
  <c r="O313" i="1"/>
  <c r="K315" i="1" l="1"/>
  <c r="B315" i="1" s="1"/>
  <c r="A317" i="1"/>
  <c r="L316" i="1"/>
  <c r="D316" i="1"/>
  <c r="E316" i="1" s="1"/>
  <c r="G316" i="1" s="1"/>
  <c r="H317" i="1" s="1"/>
  <c r="O314" i="1"/>
  <c r="M315" i="1"/>
  <c r="N315" i="1" s="1"/>
  <c r="C316" i="1" s="1"/>
  <c r="Q316" i="1"/>
  <c r="P316" i="1"/>
  <c r="I316" i="1"/>
  <c r="J316" i="1" s="1"/>
  <c r="K316" i="1" l="1"/>
  <c r="B316" i="1" s="1"/>
  <c r="P317" i="1"/>
  <c r="Q317" i="1"/>
  <c r="I317" i="1"/>
  <c r="J317" i="1" s="1"/>
  <c r="M316" i="1"/>
  <c r="N316" i="1" s="1"/>
  <c r="C317" i="1" s="1"/>
  <c r="L317" i="1"/>
  <c r="A318" i="1"/>
  <c r="D317" i="1"/>
  <c r="E317" i="1" s="1"/>
  <c r="G317" i="1" s="1"/>
  <c r="H318" i="1" s="1"/>
  <c r="O315" i="1"/>
  <c r="K317" i="1" l="1"/>
  <c r="B317" i="1" s="1"/>
  <c r="L318" i="1"/>
  <c r="A319" i="1"/>
  <c r="D318" i="1"/>
  <c r="E318" i="1" s="1"/>
  <c r="G318" i="1" s="1"/>
  <c r="H319" i="1" s="1"/>
  <c r="O316" i="1"/>
  <c r="I318" i="1"/>
  <c r="J318" i="1" s="1"/>
  <c r="M317" i="1"/>
  <c r="N317" i="1" s="1"/>
  <c r="C318" i="1" s="1"/>
  <c r="Q318" i="1"/>
  <c r="P318" i="1"/>
  <c r="K318" i="1" l="1"/>
  <c r="B318" i="1" s="1"/>
  <c r="A320" i="1"/>
  <c r="L319" i="1"/>
  <c r="D319" i="1"/>
  <c r="E319" i="1" s="1"/>
  <c r="G319" i="1" s="1"/>
  <c r="H320" i="1" s="1"/>
  <c r="Q319" i="1"/>
  <c r="I319" i="1"/>
  <c r="J319" i="1" s="1"/>
  <c r="M318" i="1"/>
  <c r="N318" i="1" s="1"/>
  <c r="C319" i="1" s="1"/>
  <c r="P319" i="1"/>
  <c r="O317" i="1"/>
  <c r="K319" i="1" l="1"/>
  <c r="B319" i="1" s="1"/>
  <c r="M319" i="1"/>
  <c r="N319" i="1" s="1"/>
  <c r="C320" i="1" s="1"/>
  <c r="P320" i="1"/>
  <c r="I320" i="1"/>
  <c r="J320" i="1" s="1"/>
  <c r="Q320" i="1"/>
  <c r="O318" i="1"/>
  <c r="L320" i="1"/>
  <c r="A321" i="1"/>
  <c r="D320" i="1"/>
  <c r="E320" i="1" s="1"/>
  <c r="G320" i="1" s="1"/>
  <c r="H321" i="1" s="1"/>
  <c r="K320" i="1" l="1"/>
  <c r="B320" i="1" s="1"/>
  <c r="P321" i="1"/>
  <c r="Q321" i="1"/>
  <c r="I321" i="1"/>
  <c r="J321" i="1" s="1"/>
  <c r="M320" i="1"/>
  <c r="N320" i="1" s="1"/>
  <c r="C321" i="1" s="1"/>
  <c r="L321" i="1"/>
  <c r="A322" i="1"/>
  <c r="D321" i="1"/>
  <c r="E321" i="1" s="1"/>
  <c r="G321" i="1" s="1"/>
  <c r="H322" i="1" s="1"/>
  <c r="O319" i="1"/>
  <c r="K321" i="1" l="1"/>
  <c r="B321" i="1" s="1"/>
  <c r="Q322" i="1"/>
  <c r="P322" i="1"/>
  <c r="I322" i="1"/>
  <c r="J322" i="1" s="1"/>
  <c r="M321" i="1"/>
  <c r="N321" i="1" s="1"/>
  <c r="C322" i="1" s="1"/>
  <c r="O320" i="1"/>
  <c r="A323" i="1"/>
  <c r="L322" i="1"/>
  <c r="D322" i="1"/>
  <c r="E322" i="1" s="1"/>
  <c r="G322" i="1" s="1"/>
  <c r="H323" i="1" s="1"/>
  <c r="K322" i="1" l="1"/>
  <c r="B322" i="1" s="1"/>
  <c r="A324" i="1"/>
  <c r="L323" i="1"/>
  <c r="D323" i="1"/>
  <c r="E323" i="1" s="1"/>
  <c r="G323" i="1" s="1"/>
  <c r="H324" i="1" s="1"/>
  <c r="O321" i="1"/>
  <c r="I323" i="1"/>
  <c r="J323" i="1" s="1"/>
  <c r="M322" i="1"/>
  <c r="N322" i="1" s="1"/>
  <c r="C323" i="1" s="1"/>
  <c r="P323" i="1"/>
  <c r="Q323" i="1"/>
  <c r="K323" i="1" l="1"/>
  <c r="B323" i="1" s="1"/>
  <c r="M323" i="1"/>
  <c r="N323" i="1" s="1"/>
  <c r="C324" i="1" s="1"/>
  <c r="Q324" i="1"/>
  <c r="P324" i="1"/>
  <c r="I324" i="1"/>
  <c r="J324" i="1" s="1"/>
  <c r="O322" i="1"/>
  <c r="A325" i="1"/>
  <c r="L324" i="1"/>
  <c r="D324" i="1"/>
  <c r="E324" i="1" s="1"/>
  <c r="G324" i="1" s="1"/>
  <c r="H325" i="1" s="1"/>
  <c r="K324" i="1" l="1"/>
  <c r="B324" i="1" s="1"/>
  <c r="L325" i="1"/>
  <c r="A326" i="1"/>
  <c r="D325" i="1"/>
  <c r="E325" i="1" s="1"/>
  <c r="G325" i="1" s="1"/>
  <c r="H326" i="1" s="1"/>
  <c r="O323" i="1"/>
  <c r="P325" i="1"/>
  <c r="I325" i="1"/>
  <c r="J325" i="1" s="1"/>
  <c r="M324" i="1"/>
  <c r="N324" i="1" s="1"/>
  <c r="C325" i="1" s="1"/>
  <c r="Q325" i="1"/>
  <c r="O324" i="1" l="1"/>
  <c r="K325" i="1"/>
  <c r="I326" i="1"/>
  <c r="J326" i="1" s="1"/>
  <c r="M325" i="1"/>
  <c r="N325" i="1" s="1"/>
  <c r="C326" i="1" s="1"/>
  <c r="Q326" i="1"/>
  <c r="P326" i="1"/>
  <c r="L326" i="1"/>
  <c r="A327" i="1"/>
  <c r="D326" i="1"/>
  <c r="E326" i="1" s="1"/>
  <c r="G326" i="1" s="1"/>
  <c r="H327" i="1" s="1"/>
  <c r="O325" i="1" l="1"/>
  <c r="B325" i="1"/>
  <c r="K326" i="1"/>
  <c r="B326" i="1" s="1"/>
  <c r="A328" i="1"/>
  <c r="L327" i="1"/>
  <c r="D327" i="1"/>
  <c r="E327" i="1" s="1"/>
  <c r="G327" i="1" s="1"/>
  <c r="H328" i="1" s="1"/>
  <c r="Q327" i="1"/>
  <c r="I327" i="1"/>
  <c r="J327" i="1" s="1"/>
  <c r="M326" i="1"/>
  <c r="N326" i="1" s="1"/>
  <c r="C327" i="1" s="1"/>
  <c r="P327" i="1"/>
  <c r="K327" i="1" l="1"/>
  <c r="B327" i="1" s="1"/>
  <c r="L328" i="1"/>
  <c r="A329" i="1"/>
  <c r="D328" i="1"/>
  <c r="E328" i="1" s="1"/>
  <c r="G328" i="1" s="1"/>
  <c r="H329" i="1" s="1"/>
  <c r="O326" i="1"/>
  <c r="M327" i="1"/>
  <c r="N327" i="1" s="1"/>
  <c r="C328" i="1" s="1"/>
  <c r="Q328" i="1"/>
  <c r="P328" i="1"/>
  <c r="I328" i="1"/>
  <c r="J328" i="1" s="1"/>
  <c r="K328" i="1" l="1"/>
  <c r="B328" i="1" s="1"/>
  <c r="P329" i="1"/>
  <c r="Q329" i="1"/>
  <c r="I329" i="1"/>
  <c r="J329" i="1" s="1"/>
  <c r="M328" i="1"/>
  <c r="N328" i="1" s="1"/>
  <c r="C329" i="1" s="1"/>
  <c r="O327" i="1"/>
  <c r="L329" i="1"/>
  <c r="A330" i="1"/>
  <c r="D329" i="1"/>
  <c r="E329" i="1" s="1"/>
  <c r="G329" i="1" s="1"/>
  <c r="H330" i="1" s="1"/>
  <c r="K329" i="1" l="1"/>
  <c r="B329" i="1" s="1"/>
  <c r="Q330" i="1"/>
  <c r="I330" i="1"/>
  <c r="J330" i="1" s="1"/>
  <c r="M329" i="1"/>
  <c r="N329" i="1" s="1"/>
  <c r="C330" i="1" s="1"/>
  <c r="P330" i="1"/>
  <c r="O328" i="1"/>
  <c r="L330" i="1"/>
  <c r="A331" i="1"/>
  <c r="D330" i="1"/>
  <c r="E330" i="1" s="1"/>
  <c r="G330" i="1" s="1"/>
  <c r="H331" i="1" s="1"/>
  <c r="K330" i="1" l="1"/>
  <c r="B330" i="1" s="1"/>
  <c r="A332" i="1"/>
  <c r="L331" i="1"/>
  <c r="D331" i="1"/>
  <c r="E331" i="1" s="1"/>
  <c r="G331" i="1" s="1"/>
  <c r="H332" i="1" s="1"/>
  <c r="I331" i="1"/>
  <c r="J331" i="1" s="1"/>
  <c r="M330" i="1"/>
  <c r="N330" i="1" s="1"/>
  <c r="C331" i="1" s="1"/>
  <c r="P331" i="1"/>
  <c r="Q331" i="1"/>
  <c r="O329" i="1"/>
  <c r="K331" i="1" l="1"/>
  <c r="B331" i="1" s="1"/>
  <c r="O330" i="1"/>
  <c r="M331" i="1"/>
  <c r="N331" i="1" s="1"/>
  <c r="C332" i="1" s="1"/>
  <c r="P332" i="1"/>
  <c r="Q332" i="1"/>
  <c r="I332" i="1"/>
  <c r="J332" i="1" s="1"/>
  <c r="L332" i="1"/>
  <c r="A333" i="1"/>
  <c r="D332" i="1"/>
  <c r="E332" i="1" s="1"/>
  <c r="G332" i="1" s="1"/>
  <c r="H333" i="1" s="1"/>
  <c r="K332" i="1" l="1"/>
  <c r="B332" i="1" s="1"/>
  <c r="P333" i="1"/>
  <c r="Q333" i="1"/>
  <c r="I333" i="1"/>
  <c r="J333" i="1" s="1"/>
  <c r="M332" i="1"/>
  <c r="N332" i="1" s="1"/>
  <c r="C333" i="1" s="1"/>
  <c r="O331" i="1"/>
  <c r="L333" i="1"/>
  <c r="A334" i="1"/>
  <c r="D333" i="1"/>
  <c r="E333" i="1" s="1"/>
  <c r="G333" i="1" s="1"/>
  <c r="H334" i="1" s="1"/>
  <c r="K333" i="1" l="1"/>
  <c r="B333" i="1" s="1"/>
  <c r="Q334" i="1"/>
  <c r="P334" i="1"/>
  <c r="I334" i="1"/>
  <c r="J334" i="1" s="1"/>
  <c r="M333" i="1"/>
  <c r="N333" i="1" s="1"/>
  <c r="C334" i="1" s="1"/>
  <c r="O332" i="1"/>
  <c r="L334" i="1"/>
  <c r="A335" i="1"/>
  <c r="D334" i="1"/>
  <c r="E334" i="1" s="1"/>
  <c r="G334" i="1" s="1"/>
  <c r="H335" i="1" s="1"/>
  <c r="K334" i="1" l="1"/>
  <c r="B334" i="1" s="1"/>
  <c r="A336" i="1"/>
  <c r="L335" i="1"/>
  <c r="D335" i="1"/>
  <c r="E335" i="1" s="1"/>
  <c r="G335" i="1" s="1"/>
  <c r="H336" i="1" s="1"/>
  <c r="Q335" i="1"/>
  <c r="I335" i="1"/>
  <c r="J335" i="1" s="1"/>
  <c r="M334" i="1"/>
  <c r="N334" i="1" s="1"/>
  <c r="C335" i="1" s="1"/>
  <c r="P335" i="1"/>
  <c r="O333" i="1"/>
  <c r="K335" i="1" l="1"/>
  <c r="B335" i="1" s="1"/>
  <c r="O334" i="1"/>
  <c r="M335" i="1"/>
  <c r="N335" i="1" s="1"/>
  <c r="C336" i="1" s="1"/>
  <c r="P336" i="1"/>
  <c r="Q336" i="1"/>
  <c r="I336" i="1"/>
  <c r="J336" i="1" s="1"/>
  <c r="L336" i="1"/>
  <c r="A337" i="1"/>
  <c r="D336" i="1"/>
  <c r="E336" i="1" s="1"/>
  <c r="G336" i="1" s="1"/>
  <c r="H337" i="1" s="1"/>
  <c r="K336" i="1" l="1"/>
  <c r="B336" i="1" s="1"/>
  <c r="L337" i="1"/>
  <c r="A338" i="1"/>
  <c r="D337" i="1"/>
  <c r="E337" i="1" s="1"/>
  <c r="G337" i="1" s="1"/>
  <c r="H338" i="1" s="1"/>
  <c r="Q337" i="1"/>
  <c r="P337" i="1"/>
  <c r="I337" i="1"/>
  <c r="J337" i="1" s="1"/>
  <c r="M336" i="1"/>
  <c r="N336" i="1" s="1"/>
  <c r="C337" i="1" s="1"/>
  <c r="O335" i="1"/>
  <c r="K337" i="1" l="1"/>
  <c r="B337" i="1" s="1"/>
  <c r="L338" i="1"/>
  <c r="A339" i="1"/>
  <c r="D338" i="1"/>
  <c r="E338" i="1" s="1"/>
  <c r="G338" i="1" s="1"/>
  <c r="H339" i="1" s="1"/>
  <c r="O336" i="1"/>
  <c r="P338" i="1"/>
  <c r="I338" i="1"/>
  <c r="J338" i="1" s="1"/>
  <c r="M337" i="1"/>
  <c r="N337" i="1" s="1"/>
  <c r="C338" i="1" s="1"/>
  <c r="Q338" i="1"/>
  <c r="K338" i="1" l="1"/>
  <c r="B338" i="1" s="1"/>
  <c r="A340" i="1"/>
  <c r="L339" i="1"/>
  <c r="D339" i="1"/>
  <c r="E339" i="1" s="1"/>
  <c r="G339" i="1" s="1"/>
  <c r="H340" i="1" s="1"/>
  <c r="P339" i="1"/>
  <c r="I339" i="1"/>
  <c r="J339" i="1" s="1"/>
  <c r="M338" i="1"/>
  <c r="N338" i="1" s="1"/>
  <c r="C339" i="1" s="1"/>
  <c r="Q339" i="1"/>
  <c r="O337" i="1"/>
  <c r="K339" i="1" l="1"/>
  <c r="B339" i="1" s="1"/>
  <c r="L340" i="1"/>
  <c r="A341" i="1"/>
  <c r="D340" i="1"/>
  <c r="E340" i="1" s="1"/>
  <c r="G340" i="1" s="1"/>
  <c r="H341" i="1" s="1"/>
  <c r="O338" i="1"/>
  <c r="M339" i="1"/>
  <c r="N339" i="1" s="1"/>
  <c r="C340" i="1" s="1"/>
  <c r="P340" i="1"/>
  <c r="Q340" i="1"/>
  <c r="I340" i="1"/>
  <c r="J340" i="1" s="1"/>
  <c r="K340" i="1" l="1"/>
  <c r="B340" i="1" s="1"/>
  <c r="L341" i="1"/>
  <c r="A342" i="1"/>
  <c r="D341" i="1"/>
  <c r="E341" i="1" s="1"/>
  <c r="G341" i="1" s="1"/>
  <c r="H342" i="1" s="1"/>
  <c r="O339" i="1"/>
  <c r="Q341" i="1"/>
  <c r="P341" i="1"/>
  <c r="I341" i="1"/>
  <c r="J341" i="1" s="1"/>
  <c r="M340" i="1"/>
  <c r="N340" i="1" s="1"/>
  <c r="C341" i="1" s="1"/>
  <c r="K341" i="1" l="1"/>
  <c r="B341" i="1" s="1"/>
  <c r="Q342" i="1"/>
  <c r="I342" i="1"/>
  <c r="J342" i="1" s="1"/>
  <c r="M341" i="1"/>
  <c r="N341" i="1" s="1"/>
  <c r="C342" i="1" s="1"/>
  <c r="P342" i="1"/>
  <c r="L342" i="1"/>
  <c r="A343" i="1"/>
  <c r="D342" i="1"/>
  <c r="E342" i="1" s="1"/>
  <c r="G342" i="1" s="1"/>
  <c r="H343" i="1" s="1"/>
  <c r="O340" i="1"/>
  <c r="K342" i="1" l="1"/>
  <c r="B342" i="1" s="1"/>
  <c r="I343" i="1"/>
  <c r="J343" i="1" s="1"/>
  <c r="M342" i="1"/>
  <c r="N342" i="1" s="1"/>
  <c r="C343" i="1" s="1"/>
  <c r="Q343" i="1"/>
  <c r="P343" i="1"/>
  <c r="O341" i="1"/>
  <c r="L343" i="1"/>
  <c r="A344" i="1"/>
  <c r="D343" i="1"/>
  <c r="E343" i="1" s="1"/>
  <c r="G343" i="1" s="1"/>
  <c r="H344" i="1" s="1"/>
  <c r="K343" i="1" l="1"/>
  <c r="B343" i="1" s="1"/>
  <c r="M343" i="1"/>
  <c r="N343" i="1" s="1"/>
  <c r="C344" i="1" s="1"/>
  <c r="P344" i="1"/>
  <c r="Q344" i="1"/>
  <c r="I344" i="1"/>
  <c r="J344" i="1" s="1"/>
  <c r="O342" i="1"/>
  <c r="A345" i="1"/>
  <c r="L344" i="1"/>
  <c r="D344" i="1"/>
  <c r="E344" i="1" s="1"/>
  <c r="G344" i="1" s="1"/>
  <c r="H345" i="1" s="1"/>
  <c r="K344" i="1" l="1"/>
  <c r="B344" i="1" s="1"/>
  <c r="Q345" i="1"/>
  <c r="P345" i="1"/>
  <c r="I345" i="1"/>
  <c r="J345" i="1" s="1"/>
  <c r="M344" i="1"/>
  <c r="N344" i="1" s="1"/>
  <c r="C345" i="1" s="1"/>
  <c r="L345" i="1"/>
  <c r="A346" i="1"/>
  <c r="D345" i="1"/>
  <c r="E345" i="1" s="1"/>
  <c r="G345" i="1" s="1"/>
  <c r="H346" i="1" s="1"/>
  <c r="O343" i="1"/>
  <c r="K345" i="1" l="1"/>
  <c r="B345" i="1" s="1"/>
  <c r="L346" i="1"/>
  <c r="A347" i="1"/>
  <c r="D346" i="1"/>
  <c r="E346" i="1" s="1"/>
  <c r="G346" i="1" s="1"/>
  <c r="H347" i="1" s="1"/>
  <c r="O344" i="1"/>
  <c r="Q346" i="1"/>
  <c r="P346" i="1"/>
  <c r="I346" i="1"/>
  <c r="J346" i="1" s="1"/>
  <c r="M345" i="1"/>
  <c r="N345" i="1" s="1"/>
  <c r="C346" i="1" s="1"/>
  <c r="K346" i="1" l="1"/>
  <c r="B346" i="1" s="1"/>
  <c r="A348" i="1"/>
  <c r="L347" i="1"/>
  <c r="D347" i="1"/>
  <c r="E347" i="1" s="1"/>
  <c r="G347" i="1" s="1"/>
  <c r="H348" i="1" s="1"/>
  <c r="O345" i="1"/>
  <c r="I347" i="1"/>
  <c r="J347" i="1" s="1"/>
  <c r="M346" i="1"/>
  <c r="N346" i="1" s="1"/>
  <c r="C347" i="1" s="1"/>
  <c r="Q347" i="1"/>
  <c r="P347" i="1"/>
  <c r="K347" i="1" l="1"/>
  <c r="B347" i="1" s="1"/>
  <c r="L348" i="1"/>
  <c r="A349" i="1"/>
  <c r="D348" i="1"/>
  <c r="E348" i="1" s="1"/>
  <c r="G348" i="1" s="1"/>
  <c r="H349" i="1" s="1"/>
  <c r="M347" i="1"/>
  <c r="N347" i="1" s="1"/>
  <c r="C348" i="1" s="1"/>
  <c r="P348" i="1"/>
  <c r="Q348" i="1"/>
  <c r="I348" i="1"/>
  <c r="J348" i="1" s="1"/>
  <c r="O346" i="1"/>
  <c r="K348" i="1" l="1"/>
  <c r="B348" i="1" s="1"/>
  <c r="Q349" i="1"/>
  <c r="I349" i="1"/>
  <c r="J349" i="1" s="1"/>
  <c r="M348" i="1"/>
  <c r="N348" i="1" s="1"/>
  <c r="C349" i="1" s="1"/>
  <c r="P349" i="1"/>
  <c r="O347" i="1"/>
  <c r="A350" i="1"/>
  <c r="L349" i="1"/>
  <c r="D349" i="1"/>
  <c r="E349" i="1" s="1"/>
  <c r="G349" i="1" s="1"/>
  <c r="H350" i="1" s="1"/>
  <c r="K349" i="1" l="1"/>
  <c r="B349" i="1" s="1"/>
  <c r="L350" i="1"/>
  <c r="A351" i="1"/>
  <c r="D350" i="1"/>
  <c r="E350" i="1" s="1"/>
  <c r="G350" i="1" s="1"/>
  <c r="H351" i="1" s="1"/>
  <c r="O348" i="1"/>
  <c r="Q350" i="1"/>
  <c r="I350" i="1"/>
  <c r="J350" i="1" s="1"/>
  <c r="M349" i="1"/>
  <c r="N349" i="1" s="1"/>
  <c r="C350" i="1" s="1"/>
  <c r="P350" i="1"/>
  <c r="K350" i="1" l="1"/>
  <c r="B350" i="1" s="1"/>
  <c r="P351" i="1"/>
  <c r="I351" i="1"/>
  <c r="J351" i="1" s="1"/>
  <c r="M350" i="1"/>
  <c r="N350" i="1" s="1"/>
  <c r="C351" i="1" s="1"/>
  <c r="Q351" i="1"/>
  <c r="O349" i="1"/>
  <c r="A352" i="1"/>
  <c r="L351" i="1"/>
  <c r="D351" i="1"/>
  <c r="E351" i="1" s="1"/>
  <c r="G351" i="1" s="1"/>
  <c r="H352" i="1" s="1"/>
  <c r="K351" i="1" l="1"/>
  <c r="B351" i="1" s="1"/>
  <c r="A353" i="1"/>
  <c r="L352" i="1"/>
  <c r="D352" i="1"/>
  <c r="E352" i="1" s="1"/>
  <c r="G352" i="1" s="1"/>
  <c r="H353" i="1" s="1"/>
  <c r="O350" i="1"/>
  <c r="M351" i="1"/>
  <c r="N351" i="1" s="1"/>
  <c r="C352" i="1" s="1"/>
  <c r="Q352" i="1"/>
  <c r="I352" i="1"/>
  <c r="J352" i="1" s="1"/>
  <c r="P352" i="1"/>
  <c r="K352" i="1" l="1"/>
  <c r="B352" i="1" s="1"/>
  <c r="L353" i="1"/>
  <c r="A354" i="1"/>
  <c r="D353" i="1"/>
  <c r="E353" i="1" s="1"/>
  <c r="G353" i="1" s="1"/>
  <c r="H354" i="1" s="1"/>
  <c r="O351" i="1"/>
  <c r="Q353" i="1"/>
  <c r="I353" i="1"/>
  <c r="J353" i="1" s="1"/>
  <c r="M352" i="1"/>
  <c r="N352" i="1" s="1"/>
  <c r="C353" i="1" s="1"/>
  <c r="P353" i="1"/>
  <c r="K353" i="1" l="1"/>
  <c r="B353" i="1" s="1"/>
  <c r="L354" i="1"/>
  <c r="A355" i="1"/>
  <c r="D354" i="1"/>
  <c r="E354" i="1" s="1"/>
  <c r="G354" i="1" s="1"/>
  <c r="H355" i="1" s="1"/>
  <c r="O352" i="1"/>
  <c r="Q354" i="1"/>
  <c r="I354" i="1"/>
  <c r="J354" i="1" s="1"/>
  <c r="M353" i="1"/>
  <c r="N353" i="1" s="1"/>
  <c r="C354" i="1" s="1"/>
  <c r="P354" i="1"/>
  <c r="K354" i="1" l="1"/>
  <c r="B354" i="1" s="1"/>
  <c r="P355" i="1"/>
  <c r="I355" i="1"/>
  <c r="J355" i="1" s="1"/>
  <c r="M354" i="1"/>
  <c r="N354" i="1" s="1"/>
  <c r="C355" i="1" s="1"/>
  <c r="Q355" i="1"/>
  <c r="A356" i="1"/>
  <c r="L355" i="1"/>
  <c r="D355" i="1"/>
  <c r="E355" i="1" s="1"/>
  <c r="G355" i="1" s="1"/>
  <c r="H356" i="1" s="1"/>
  <c r="O353" i="1"/>
  <c r="K355" i="1" l="1"/>
  <c r="B355" i="1" s="1"/>
  <c r="L356" i="1"/>
  <c r="A357" i="1"/>
  <c r="D356" i="1"/>
  <c r="E356" i="1" s="1"/>
  <c r="G356" i="1" s="1"/>
  <c r="H357" i="1" s="1"/>
  <c r="O354" i="1"/>
  <c r="M355" i="1"/>
  <c r="N355" i="1" s="1"/>
  <c r="C356" i="1" s="1"/>
  <c r="Q356" i="1"/>
  <c r="P356" i="1"/>
  <c r="I356" i="1"/>
  <c r="J356" i="1" s="1"/>
  <c r="K356" i="1" l="1"/>
  <c r="B356" i="1" s="1"/>
  <c r="L357" i="1"/>
  <c r="A358" i="1"/>
  <c r="D357" i="1"/>
  <c r="E357" i="1" s="1"/>
  <c r="G357" i="1" s="1"/>
  <c r="H358" i="1" s="1"/>
  <c r="O355" i="1"/>
  <c r="P357" i="1"/>
  <c r="I357" i="1"/>
  <c r="J357" i="1" s="1"/>
  <c r="M356" i="1"/>
  <c r="N356" i="1" s="1"/>
  <c r="C357" i="1" s="1"/>
  <c r="Q357" i="1"/>
  <c r="K357" i="1" l="1"/>
  <c r="B357" i="1" s="1"/>
  <c r="L358" i="1"/>
  <c r="A359" i="1"/>
  <c r="D358" i="1"/>
  <c r="E358" i="1" s="1"/>
  <c r="G358" i="1" s="1"/>
  <c r="H359" i="1" s="1"/>
  <c r="P358" i="1"/>
  <c r="I358" i="1"/>
  <c r="J358" i="1" s="1"/>
  <c r="M357" i="1"/>
  <c r="N357" i="1" s="1"/>
  <c r="C358" i="1" s="1"/>
  <c r="Q358" i="1"/>
  <c r="O356" i="1"/>
  <c r="K358" i="1" l="1"/>
  <c r="B358" i="1" s="1"/>
  <c r="A360" i="1"/>
  <c r="L359" i="1"/>
  <c r="D359" i="1"/>
  <c r="E359" i="1" s="1"/>
  <c r="G359" i="1" s="1"/>
  <c r="H360" i="1" s="1"/>
  <c r="Q359" i="1"/>
  <c r="I359" i="1"/>
  <c r="J359" i="1" s="1"/>
  <c r="M358" i="1"/>
  <c r="N358" i="1" s="1"/>
  <c r="C359" i="1" s="1"/>
  <c r="P359" i="1"/>
  <c r="O357" i="1"/>
  <c r="K359" i="1" l="1"/>
  <c r="B359" i="1" s="1"/>
  <c r="M359" i="1"/>
  <c r="N359" i="1" s="1"/>
  <c r="C360" i="1" s="1"/>
  <c r="Q360" i="1"/>
  <c r="P360" i="1"/>
  <c r="I360" i="1"/>
  <c r="J360" i="1" s="1"/>
  <c r="O358" i="1"/>
  <c r="L360" i="1"/>
  <c r="A361" i="1"/>
  <c r="D360" i="1"/>
  <c r="E360" i="1" s="1"/>
  <c r="G360" i="1" s="1"/>
  <c r="H361" i="1" s="1"/>
  <c r="K360" i="1" l="1"/>
  <c r="B360" i="1" s="1"/>
  <c r="Q361" i="1"/>
  <c r="P361" i="1"/>
  <c r="I361" i="1"/>
  <c r="J361" i="1" s="1"/>
  <c r="M360" i="1"/>
  <c r="N360" i="1" s="1"/>
  <c r="C361" i="1" s="1"/>
  <c r="O359" i="1"/>
  <c r="L361" i="1"/>
  <c r="A362" i="1"/>
  <c r="D361" i="1"/>
  <c r="E361" i="1" s="1"/>
  <c r="G361" i="1" s="1"/>
  <c r="H362" i="1" s="1"/>
  <c r="K361" i="1" l="1"/>
  <c r="B361" i="1" s="1"/>
  <c r="Q362" i="1"/>
  <c r="P362" i="1"/>
  <c r="I362" i="1"/>
  <c r="J362" i="1" s="1"/>
  <c r="M361" i="1"/>
  <c r="N361" i="1" s="1"/>
  <c r="C362" i="1" s="1"/>
  <c r="O360" i="1"/>
  <c r="L362" i="1"/>
  <c r="A363" i="1"/>
  <c r="D362" i="1"/>
  <c r="E362" i="1" s="1"/>
  <c r="G362" i="1" s="1"/>
  <c r="H363" i="1" s="1"/>
  <c r="K362" i="1" l="1"/>
  <c r="B362" i="1" s="1"/>
  <c r="Q363" i="1"/>
  <c r="I363" i="1"/>
  <c r="J363" i="1" s="1"/>
  <c r="M362" i="1"/>
  <c r="N362" i="1" s="1"/>
  <c r="C363" i="1" s="1"/>
  <c r="P363" i="1"/>
  <c r="O361" i="1"/>
  <c r="L363" i="1"/>
  <c r="A364" i="1"/>
  <c r="D363" i="1"/>
  <c r="E363" i="1" s="1"/>
  <c r="G363" i="1" s="1"/>
  <c r="H364" i="1" s="1"/>
  <c r="K363" i="1" l="1"/>
  <c r="B363" i="1" s="1"/>
  <c r="M363" i="1"/>
  <c r="N363" i="1" s="1"/>
  <c r="C364" i="1" s="1"/>
  <c r="P364" i="1"/>
  <c r="Q364" i="1"/>
  <c r="I364" i="1"/>
  <c r="J364" i="1" s="1"/>
  <c r="O362" i="1"/>
  <c r="A365" i="1"/>
  <c r="L364" i="1"/>
  <c r="D364" i="1"/>
  <c r="E364" i="1" s="1"/>
  <c r="G364" i="1" s="1"/>
  <c r="H365" i="1" s="1"/>
  <c r="K364" i="1" l="1"/>
  <c r="B364" i="1" s="1"/>
  <c r="L365" i="1"/>
  <c r="A366" i="1"/>
  <c r="D365" i="1"/>
  <c r="E365" i="1" s="1"/>
  <c r="G365" i="1" s="1"/>
  <c r="H366" i="1" s="1"/>
  <c r="O363" i="1"/>
  <c r="Q365" i="1"/>
  <c r="P365" i="1"/>
  <c r="I365" i="1"/>
  <c r="J365" i="1" s="1"/>
  <c r="M364" i="1"/>
  <c r="N364" i="1" s="1"/>
  <c r="C365" i="1" s="1"/>
  <c r="K365" i="1" l="1"/>
  <c r="B365" i="1" s="1"/>
  <c r="Q366" i="1"/>
  <c r="M365" i="1"/>
  <c r="N365" i="1" s="1"/>
  <c r="C366" i="1" s="1"/>
  <c r="P366" i="1"/>
  <c r="I366" i="1"/>
  <c r="J366" i="1" s="1"/>
  <c r="O364" i="1"/>
  <c r="L366" i="1"/>
  <c r="A367" i="1"/>
  <c r="D366" i="1"/>
  <c r="E366" i="1" s="1"/>
  <c r="G366" i="1" s="1"/>
  <c r="H367" i="1" s="1"/>
  <c r="K366" i="1" l="1"/>
  <c r="B366" i="1" s="1"/>
  <c r="M366" i="1"/>
  <c r="N366" i="1" s="1"/>
  <c r="C367" i="1" s="1"/>
  <c r="Q367" i="1"/>
  <c r="I367" i="1"/>
  <c r="J367" i="1" s="1"/>
  <c r="P367" i="1"/>
  <c r="O365" i="1"/>
  <c r="A368" i="1"/>
  <c r="L367" i="1"/>
  <c r="D367" i="1"/>
  <c r="E367" i="1" s="1"/>
  <c r="G367" i="1" s="1"/>
  <c r="H368" i="1" s="1"/>
  <c r="K367" i="1" l="1"/>
  <c r="B367" i="1" s="1"/>
  <c r="A369" i="1"/>
  <c r="L368" i="1"/>
  <c r="D368" i="1"/>
  <c r="E368" i="1" s="1"/>
  <c r="G368" i="1" s="1"/>
  <c r="H369" i="1" s="1"/>
  <c r="O366" i="1"/>
  <c r="M367" i="1"/>
  <c r="N367" i="1" s="1"/>
  <c r="C368" i="1" s="1"/>
  <c r="I368" i="1"/>
  <c r="J368" i="1" s="1"/>
  <c r="Q368" i="1"/>
  <c r="P368" i="1"/>
  <c r="K368" i="1" l="1"/>
  <c r="B368" i="1" s="1"/>
  <c r="M368" i="1"/>
  <c r="N368" i="1" s="1"/>
  <c r="C369" i="1" s="1"/>
  <c r="Q369" i="1"/>
  <c r="P369" i="1"/>
  <c r="I369" i="1"/>
  <c r="J369" i="1" s="1"/>
  <c r="O367" i="1"/>
  <c r="L369" i="1"/>
  <c r="A370" i="1"/>
  <c r="D369" i="1"/>
  <c r="E369" i="1" s="1"/>
  <c r="G369" i="1" s="1"/>
  <c r="H370" i="1" s="1"/>
  <c r="K369" i="1" l="1"/>
  <c r="B369" i="1" s="1"/>
  <c r="Q370" i="1"/>
  <c r="P370" i="1"/>
  <c r="M369" i="1"/>
  <c r="N369" i="1" s="1"/>
  <c r="C370" i="1" s="1"/>
  <c r="I370" i="1"/>
  <c r="J370" i="1" s="1"/>
  <c r="O368" i="1"/>
  <c r="A371" i="1"/>
  <c r="L370" i="1"/>
  <c r="D370" i="1"/>
  <c r="E370" i="1" s="1"/>
  <c r="G370" i="1" s="1"/>
  <c r="H371" i="1" s="1"/>
  <c r="K370" i="1" l="1"/>
  <c r="B370" i="1" s="1"/>
  <c r="L371" i="1"/>
  <c r="A372" i="1"/>
  <c r="D371" i="1"/>
  <c r="E371" i="1" s="1"/>
  <c r="G371" i="1" s="1"/>
  <c r="H372" i="1" s="1"/>
  <c r="O369" i="1"/>
  <c r="I371" i="1"/>
  <c r="J371" i="1" s="1"/>
  <c r="M370" i="1"/>
  <c r="N370" i="1" s="1"/>
  <c r="C371" i="1" s="1"/>
  <c r="Q371" i="1"/>
  <c r="P371" i="1"/>
  <c r="K371" i="1" l="1"/>
  <c r="B371" i="1" s="1"/>
  <c r="Q372" i="1"/>
  <c r="I372" i="1"/>
  <c r="J372" i="1" s="1"/>
  <c r="M371" i="1"/>
  <c r="N371" i="1" s="1"/>
  <c r="C372" i="1" s="1"/>
  <c r="P372" i="1"/>
  <c r="O370" i="1"/>
  <c r="A373" i="1"/>
  <c r="L372" i="1"/>
  <c r="D372" i="1"/>
  <c r="E372" i="1" s="1"/>
  <c r="G372" i="1" s="1"/>
  <c r="H373" i="1" s="1"/>
  <c r="K372" i="1" l="1"/>
  <c r="B372" i="1" s="1"/>
  <c r="A374" i="1"/>
  <c r="L373" i="1"/>
  <c r="D373" i="1"/>
  <c r="E373" i="1" s="1"/>
  <c r="G373" i="1" s="1"/>
  <c r="H374" i="1" s="1"/>
  <c r="O371" i="1"/>
  <c r="M372" i="1"/>
  <c r="N372" i="1" s="1"/>
  <c r="C373" i="1" s="1"/>
  <c r="Q373" i="1"/>
  <c r="I373" i="1"/>
  <c r="J373" i="1" s="1"/>
  <c r="P373" i="1"/>
  <c r="K373" i="1" l="1"/>
  <c r="B373" i="1" s="1"/>
  <c r="P374" i="1"/>
  <c r="I374" i="1"/>
  <c r="J374" i="1" s="1"/>
  <c r="M373" i="1"/>
  <c r="N373" i="1" s="1"/>
  <c r="C374" i="1" s="1"/>
  <c r="Q374" i="1"/>
  <c r="O372" i="1"/>
  <c r="L374" i="1"/>
  <c r="A375" i="1"/>
  <c r="D374" i="1"/>
  <c r="E374" i="1" s="1"/>
  <c r="G374" i="1" s="1"/>
  <c r="H375" i="1" s="1"/>
  <c r="K374" i="1" l="1"/>
  <c r="B374" i="1" s="1"/>
  <c r="P375" i="1"/>
  <c r="I375" i="1"/>
  <c r="J375" i="1" s="1"/>
  <c r="M374" i="1"/>
  <c r="N374" i="1" s="1"/>
  <c r="C375" i="1" s="1"/>
  <c r="Q375" i="1"/>
  <c r="L375" i="1"/>
  <c r="A376" i="1"/>
  <c r="D375" i="1"/>
  <c r="E375" i="1" s="1"/>
  <c r="G375" i="1" s="1"/>
  <c r="H376" i="1" s="1"/>
  <c r="O373" i="1"/>
  <c r="K375" i="1" l="1"/>
  <c r="I376" i="1"/>
  <c r="J376" i="1" s="1"/>
  <c r="M375" i="1"/>
  <c r="N375" i="1" s="1"/>
  <c r="C376" i="1" s="1"/>
  <c r="Q376" i="1"/>
  <c r="P376" i="1"/>
  <c r="O374" i="1"/>
  <c r="L376" i="1"/>
  <c r="A377" i="1"/>
  <c r="D376" i="1"/>
  <c r="E376" i="1" s="1"/>
  <c r="G376" i="1" s="1"/>
  <c r="H377" i="1" s="1"/>
  <c r="O375" i="1" l="1"/>
  <c r="B375" i="1"/>
  <c r="K376" i="1"/>
  <c r="B376" i="1" s="1"/>
  <c r="M376" i="1"/>
  <c r="N376" i="1" s="1"/>
  <c r="C377" i="1" s="1"/>
  <c r="P377" i="1"/>
  <c r="I377" i="1"/>
  <c r="J377" i="1" s="1"/>
  <c r="Q377" i="1"/>
  <c r="A378" i="1"/>
  <c r="L377" i="1"/>
  <c r="D377" i="1"/>
  <c r="E377" i="1" s="1"/>
  <c r="G377" i="1" s="1"/>
  <c r="H378" i="1" s="1"/>
  <c r="K377" i="1" l="1"/>
  <c r="B377" i="1" s="1"/>
  <c r="P378" i="1"/>
  <c r="Q378" i="1"/>
  <c r="I378" i="1"/>
  <c r="J378" i="1" s="1"/>
  <c r="M377" i="1"/>
  <c r="N377" i="1" s="1"/>
  <c r="C378" i="1" s="1"/>
  <c r="L378" i="1"/>
  <c r="A379" i="1"/>
  <c r="D378" i="1"/>
  <c r="E378" i="1" s="1"/>
  <c r="G378" i="1" s="1"/>
  <c r="H379" i="1" s="1"/>
  <c r="O376" i="1"/>
  <c r="K378" i="1" l="1"/>
  <c r="B378" i="1" s="1"/>
  <c r="L379" i="1"/>
  <c r="A380" i="1"/>
  <c r="D379" i="1"/>
  <c r="E379" i="1" s="1"/>
  <c r="G379" i="1" s="1"/>
  <c r="H380" i="1" s="1"/>
  <c r="Q379" i="1"/>
  <c r="I379" i="1"/>
  <c r="J379" i="1" s="1"/>
  <c r="M378" i="1"/>
  <c r="N378" i="1" s="1"/>
  <c r="C379" i="1" s="1"/>
  <c r="P379" i="1"/>
  <c r="O377" i="1"/>
  <c r="K379" i="1" l="1"/>
  <c r="B379" i="1" s="1"/>
  <c r="A381" i="1"/>
  <c r="L380" i="1"/>
  <c r="D380" i="1"/>
  <c r="E380" i="1" s="1"/>
  <c r="G380" i="1" s="1"/>
  <c r="H381" i="1" s="1"/>
  <c r="O378" i="1"/>
  <c r="M379" i="1"/>
  <c r="N379" i="1" s="1"/>
  <c r="C380" i="1" s="1"/>
  <c r="I380" i="1"/>
  <c r="J380" i="1" s="1"/>
  <c r="P380" i="1"/>
  <c r="Q380" i="1"/>
  <c r="K380" i="1" l="1"/>
  <c r="B380" i="1" s="1"/>
  <c r="M380" i="1"/>
  <c r="N380" i="1" s="1"/>
  <c r="C381" i="1" s="1"/>
  <c r="I381" i="1"/>
  <c r="J381" i="1" s="1"/>
  <c r="Q381" i="1"/>
  <c r="P381" i="1"/>
  <c r="D381" i="1"/>
  <c r="E381" i="1" s="1"/>
  <c r="G381" i="1" s="1"/>
  <c r="H382" i="1" s="1"/>
  <c r="L381" i="1"/>
  <c r="A382" i="1"/>
  <c r="O379" i="1"/>
  <c r="K381" i="1" l="1"/>
  <c r="B381" i="1" s="1"/>
  <c r="A383" i="1"/>
  <c r="D382" i="1"/>
  <c r="E382" i="1" s="1"/>
  <c r="G382" i="1" s="1"/>
  <c r="H383" i="1" s="1"/>
  <c r="L382" i="1"/>
  <c r="O380" i="1"/>
  <c r="I382" i="1"/>
  <c r="J382" i="1" s="1"/>
  <c r="P382" i="1"/>
  <c r="M381" i="1"/>
  <c r="N381" i="1" s="1"/>
  <c r="C382" i="1" s="1"/>
  <c r="Q382" i="1"/>
  <c r="K382" i="1" l="1"/>
  <c r="B382" i="1" s="1"/>
  <c r="A384" i="1"/>
  <c r="D383" i="1"/>
  <c r="E383" i="1" s="1"/>
  <c r="G383" i="1" s="1"/>
  <c r="H384" i="1" s="1"/>
  <c r="L383" i="1"/>
  <c r="O381" i="1"/>
  <c r="I383" i="1"/>
  <c r="J383" i="1" s="1"/>
  <c r="Q383" i="1"/>
  <c r="M382" i="1"/>
  <c r="N382" i="1" s="1"/>
  <c r="C383" i="1" s="1"/>
  <c r="P383" i="1"/>
  <c r="K383" i="1" l="1"/>
  <c r="B383" i="1" s="1"/>
  <c r="P384" i="1"/>
  <c r="I384" i="1"/>
  <c r="J384" i="1" s="1"/>
  <c r="Q384" i="1"/>
  <c r="M383" i="1"/>
  <c r="N383" i="1" s="1"/>
  <c r="C384" i="1" s="1"/>
  <c r="A385" i="1"/>
  <c r="D384" i="1"/>
  <c r="E384" i="1" s="1"/>
  <c r="G384" i="1" s="1"/>
  <c r="H385" i="1" s="1"/>
  <c r="L384" i="1"/>
  <c r="O382" i="1"/>
  <c r="K384" i="1" l="1"/>
  <c r="B384" i="1" s="1"/>
  <c r="P385" i="1"/>
  <c r="I385" i="1"/>
  <c r="J385" i="1" s="1"/>
  <c r="Q385" i="1"/>
  <c r="M384" i="1"/>
  <c r="N384" i="1" s="1"/>
  <c r="C385" i="1" s="1"/>
  <c r="D385" i="1"/>
  <c r="E385" i="1" s="1"/>
  <c r="G385" i="1" s="1"/>
  <c r="H386" i="1" s="1"/>
  <c r="L385" i="1"/>
  <c r="A386" i="1"/>
  <c r="O383" i="1"/>
  <c r="K385" i="1" l="1"/>
  <c r="B385" i="1" s="1"/>
  <c r="I386" i="1"/>
  <c r="J386" i="1" s="1"/>
  <c r="P386" i="1"/>
  <c r="M385" i="1"/>
  <c r="N385" i="1" s="1"/>
  <c r="C386" i="1" s="1"/>
  <c r="Q386" i="1"/>
  <c r="O384" i="1"/>
  <c r="D386" i="1"/>
  <c r="E386" i="1" s="1"/>
  <c r="G386" i="1" s="1"/>
  <c r="H387" i="1" s="1"/>
  <c r="L386" i="1"/>
  <c r="A387" i="1"/>
  <c r="K386" i="1" l="1"/>
  <c r="B386" i="1" s="1"/>
  <c r="Q387" i="1"/>
  <c r="P387" i="1"/>
  <c r="M386" i="1"/>
  <c r="N386" i="1" s="1"/>
  <c r="C387" i="1" s="1"/>
  <c r="I387" i="1"/>
  <c r="J387" i="1" s="1"/>
  <c r="O385" i="1"/>
  <c r="L387" i="1"/>
  <c r="A388" i="1"/>
  <c r="D387" i="1"/>
  <c r="E387" i="1" s="1"/>
  <c r="G387" i="1" s="1"/>
  <c r="H388" i="1" s="1"/>
  <c r="K387" i="1" l="1"/>
  <c r="B387" i="1" s="1"/>
  <c r="P388" i="1"/>
  <c r="Q388" i="1"/>
  <c r="I388" i="1"/>
  <c r="J388" i="1" s="1"/>
  <c r="M387" i="1"/>
  <c r="N387" i="1" s="1"/>
  <c r="C388" i="1" s="1"/>
  <c r="O386" i="1"/>
  <c r="A389" i="1"/>
  <c r="L388" i="1"/>
  <c r="D388" i="1"/>
  <c r="E388" i="1" s="1"/>
  <c r="G388" i="1" s="1"/>
  <c r="H389" i="1" s="1"/>
  <c r="K388" i="1" l="1"/>
  <c r="B388" i="1" s="1"/>
  <c r="L389" i="1"/>
  <c r="A390" i="1"/>
  <c r="D389" i="1"/>
  <c r="E389" i="1" s="1"/>
  <c r="G389" i="1" s="1"/>
  <c r="H390" i="1" s="1"/>
  <c r="O387" i="1"/>
  <c r="P389" i="1"/>
  <c r="I389" i="1"/>
  <c r="J389" i="1" s="1"/>
  <c r="M388" i="1"/>
  <c r="N388" i="1" s="1"/>
  <c r="C389" i="1" s="1"/>
  <c r="Q389" i="1"/>
  <c r="K389" i="1" l="1"/>
  <c r="B389" i="1" s="1"/>
  <c r="Q390" i="1"/>
  <c r="M389" i="1"/>
  <c r="N389" i="1" s="1"/>
  <c r="C390" i="1" s="1"/>
  <c r="P390" i="1"/>
  <c r="I390" i="1"/>
  <c r="J390" i="1" s="1"/>
  <c r="O388" i="1"/>
  <c r="L390" i="1"/>
  <c r="A391" i="1"/>
  <c r="D390" i="1"/>
  <c r="E390" i="1" s="1"/>
  <c r="G390" i="1" s="1"/>
  <c r="H391" i="1" s="1"/>
  <c r="O389" i="1" l="1"/>
  <c r="K390" i="1"/>
  <c r="B390" i="1" s="1"/>
  <c r="M390" i="1"/>
  <c r="N390" i="1" s="1"/>
  <c r="C391" i="1" s="1"/>
  <c r="Q391" i="1"/>
  <c r="P391" i="1"/>
  <c r="I391" i="1"/>
  <c r="J391" i="1" s="1"/>
  <c r="L391" i="1"/>
  <c r="A392" i="1"/>
  <c r="D391" i="1"/>
  <c r="E391" i="1" s="1"/>
  <c r="G391" i="1" s="1"/>
  <c r="H392" i="1" s="1"/>
  <c r="K391" i="1" l="1"/>
  <c r="B391" i="1" s="1"/>
  <c r="A393" i="1"/>
  <c r="L392" i="1"/>
  <c r="D392" i="1"/>
  <c r="E392" i="1" s="1"/>
  <c r="G392" i="1" s="1"/>
  <c r="H393" i="1" s="1"/>
  <c r="P392" i="1"/>
  <c r="M391" i="1"/>
  <c r="N391" i="1" s="1"/>
  <c r="C392" i="1" s="1"/>
  <c r="Q392" i="1"/>
  <c r="I392" i="1"/>
  <c r="J392" i="1" s="1"/>
  <c r="O390" i="1"/>
  <c r="K392" i="1" l="1"/>
  <c r="B392" i="1" s="1"/>
  <c r="L393" i="1"/>
  <c r="A394" i="1"/>
  <c r="D393" i="1"/>
  <c r="E393" i="1" s="1"/>
  <c r="G393" i="1" s="1"/>
  <c r="H394" i="1" s="1"/>
  <c r="O391" i="1"/>
  <c r="Q393" i="1"/>
  <c r="I393" i="1"/>
  <c r="J393" i="1" s="1"/>
  <c r="M392" i="1"/>
  <c r="N392" i="1" s="1"/>
  <c r="C393" i="1" s="1"/>
  <c r="P393" i="1"/>
  <c r="K393" i="1" l="1"/>
  <c r="B393" i="1" s="1"/>
  <c r="P394" i="1"/>
  <c r="Q394" i="1"/>
  <c r="I394" i="1"/>
  <c r="J394" i="1" s="1"/>
  <c r="M393" i="1"/>
  <c r="N393" i="1" s="1"/>
  <c r="C394" i="1" s="1"/>
  <c r="O392" i="1"/>
  <c r="L394" i="1"/>
  <c r="A395" i="1"/>
  <c r="D394" i="1"/>
  <c r="E394" i="1" s="1"/>
  <c r="G394" i="1" s="1"/>
  <c r="H395" i="1" s="1"/>
  <c r="K394" i="1" l="1"/>
  <c r="B394" i="1" s="1"/>
  <c r="I395" i="1"/>
  <c r="J395" i="1" s="1"/>
  <c r="M394" i="1"/>
  <c r="N394" i="1" s="1"/>
  <c r="C395" i="1" s="1"/>
  <c r="Q395" i="1"/>
  <c r="P395" i="1"/>
  <c r="O393" i="1"/>
  <c r="A396" i="1"/>
  <c r="L395" i="1"/>
  <c r="D395" i="1"/>
  <c r="E395" i="1" s="1"/>
  <c r="G395" i="1" s="1"/>
  <c r="H396" i="1" s="1"/>
  <c r="O394" i="1" l="1"/>
  <c r="K395" i="1"/>
  <c r="B395" i="1" s="1"/>
  <c r="M395" i="1"/>
  <c r="N395" i="1" s="1"/>
  <c r="C396" i="1" s="1"/>
  <c r="P396" i="1"/>
  <c r="Q396" i="1"/>
  <c r="I396" i="1"/>
  <c r="J396" i="1" s="1"/>
  <c r="L396" i="1"/>
  <c r="A397" i="1"/>
  <c r="D396" i="1"/>
  <c r="E396" i="1" s="1"/>
  <c r="G396" i="1" s="1"/>
  <c r="H397" i="1" s="1"/>
  <c r="K396" i="1" l="1"/>
  <c r="B396" i="1" s="1"/>
  <c r="Q397" i="1"/>
  <c r="P397" i="1"/>
  <c r="I397" i="1"/>
  <c r="J397" i="1" s="1"/>
  <c r="M396" i="1"/>
  <c r="N396" i="1" s="1"/>
  <c r="C397" i="1" s="1"/>
  <c r="O395" i="1"/>
  <c r="A398" i="1"/>
  <c r="L397" i="1"/>
  <c r="D397" i="1"/>
  <c r="E397" i="1" s="1"/>
  <c r="G397" i="1" s="1"/>
  <c r="H398" i="1" s="1"/>
  <c r="K397" i="1" l="1"/>
  <c r="B397" i="1" s="1"/>
  <c r="L398" i="1"/>
  <c r="A399" i="1"/>
  <c r="D398" i="1"/>
  <c r="E398" i="1" s="1"/>
  <c r="G398" i="1" s="1"/>
  <c r="H399" i="1" s="1"/>
  <c r="O396" i="1"/>
  <c r="Q398" i="1"/>
  <c r="I398" i="1"/>
  <c r="J398" i="1" s="1"/>
  <c r="M397" i="1"/>
  <c r="N397" i="1" s="1"/>
  <c r="C398" i="1" s="1"/>
  <c r="P398" i="1"/>
  <c r="K398" i="1" l="1"/>
  <c r="B398" i="1" s="1"/>
  <c r="I399" i="1"/>
  <c r="J399" i="1" s="1"/>
  <c r="M398" i="1"/>
  <c r="N398" i="1" s="1"/>
  <c r="C399" i="1" s="1"/>
  <c r="Q399" i="1"/>
  <c r="P399" i="1"/>
  <c r="O397" i="1"/>
  <c r="A400" i="1"/>
  <c r="L399" i="1"/>
  <c r="D399" i="1"/>
  <c r="E399" i="1" s="1"/>
  <c r="G399" i="1" s="1"/>
  <c r="H400" i="1" s="1"/>
  <c r="O398" i="1" l="1"/>
  <c r="K399" i="1"/>
  <c r="B399" i="1" s="1"/>
  <c r="L400" i="1"/>
  <c r="A401" i="1"/>
  <c r="D400" i="1"/>
  <c r="E400" i="1" s="1"/>
  <c r="G400" i="1" s="1"/>
  <c r="H401" i="1" s="1"/>
  <c r="M399" i="1"/>
  <c r="N399" i="1" s="1"/>
  <c r="C400" i="1" s="1"/>
  <c r="P400" i="1"/>
  <c r="Q400" i="1"/>
  <c r="I400" i="1"/>
  <c r="J400" i="1" s="1"/>
  <c r="K400" i="1" l="1"/>
  <c r="B400" i="1" s="1"/>
  <c r="Q401" i="1"/>
  <c r="P401" i="1"/>
  <c r="I401" i="1"/>
  <c r="J401" i="1" s="1"/>
  <c r="M400" i="1"/>
  <c r="N400" i="1" s="1"/>
  <c r="C401" i="1" s="1"/>
  <c r="O399" i="1"/>
  <c r="L401" i="1"/>
  <c r="A402" i="1"/>
  <c r="D401" i="1"/>
  <c r="E401" i="1" s="1"/>
  <c r="G401" i="1" s="1"/>
  <c r="H402" i="1" s="1"/>
  <c r="K401" i="1" l="1"/>
  <c r="B401" i="1" s="1"/>
  <c r="I402" i="1"/>
  <c r="J402" i="1" s="1"/>
  <c r="M401" i="1"/>
  <c r="N401" i="1" s="1"/>
  <c r="C402" i="1" s="1"/>
  <c r="P402" i="1"/>
  <c r="Q402" i="1"/>
  <c r="O400" i="1"/>
  <c r="L402" i="1"/>
  <c r="A403" i="1"/>
  <c r="D402" i="1"/>
  <c r="E402" i="1" s="1"/>
  <c r="G402" i="1" s="1"/>
  <c r="H403" i="1" s="1"/>
  <c r="O401" i="1" l="1"/>
  <c r="K402" i="1"/>
  <c r="B402" i="1" s="1"/>
  <c r="A404" i="1"/>
  <c r="L403" i="1"/>
  <c r="D403" i="1"/>
  <c r="E403" i="1" s="1"/>
  <c r="G403" i="1" s="1"/>
  <c r="H404" i="1" s="1"/>
  <c r="P403" i="1"/>
  <c r="I403" i="1"/>
  <c r="J403" i="1" s="1"/>
  <c r="M402" i="1"/>
  <c r="N402" i="1" s="1"/>
  <c r="C403" i="1" s="1"/>
  <c r="Q403" i="1"/>
  <c r="K403" i="1" l="1"/>
  <c r="B403" i="1" s="1"/>
  <c r="M403" i="1"/>
  <c r="N403" i="1" s="1"/>
  <c r="C404" i="1" s="1"/>
  <c r="P404" i="1"/>
  <c r="Q404" i="1"/>
  <c r="I404" i="1"/>
  <c r="J404" i="1" s="1"/>
  <c r="L404" i="1"/>
  <c r="A405" i="1"/>
  <c r="D404" i="1"/>
  <c r="E404" i="1" s="1"/>
  <c r="G404" i="1" s="1"/>
  <c r="H405" i="1" s="1"/>
  <c r="O402" i="1"/>
  <c r="K404" i="1" l="1"/>
  <c r="B404" i="1" s="1"/>
  <c r="Q405" i="1"/>
  <c r="P405" i="1"/>
  <c r="I405" i="1"/>
  <c r="J405" i="1" s="1"/>
  <c r="M404" i="1"/>
  <c r="N404" i="1" s="1"/>
  <c r="C405" i="1" s="1"/>
  <c r="O403" i="1"/>
  <c r="L405" i="1"/>
  <c r="A406" i="1"/>
  <c r="D405" i="1"/>
  <c r="E405" i="1" s="1"/>
  <c r="G405" i="1" s="1"/>
  <c r="H406" i="1" s="1"/>
  <c r="K405" i="1" l="1"/>
  <c r="B405" i="1" s="1"/>
  <c r="L406" i="1"/>
  <c r="A407" i="1"/>
  <c r="D406" i="1"/>
  <c r="E406" i="1" s="1"/>
  <c r="G406" i="1" s="1"/>
  <c r="H407" i="1" s="1"/>
  <c r="P406" i="1"/>
  <c r="Q406" i="1"/>
  <c r="I406" i="1"/>
  <c r="J406" i="1" s="1"/>
  <c r="M405" i="1"/>
  <c r="N405" i="1" s="1"/>
  <c r="C406" i="1" s="1"/>
  <c r="O404" i="1"/>
  <c r="K406" i="1" l="1"/>
  <c r="B406" i="1" s="1"/>
  <c r="I407" i="1"/>
  <c r="J407" i="1" s="1"/>
  <c r="M406" i="1"/>
  <c r="N406" i="1" s="1"/>
  <c r="C407" i="1" s="1"/>
  <c r="Q407" i="1"/>
  <c r="P407" i="1"/>
  <c r="O405" i="1"/>
  <c r="A408" i="1"/>
  <c r="L407" i="1"/>
  <c r="D407" i="1"/>
  <c r="E407" i="1" s="1"/>
  <c r="G407" i="1" s="1"/>
  <c r="H408" i="1" s="1"/>
  <c r="K407" i="1" l="1"/>
  <c r="B407" i="1" s="1"/>
  <c r="A409" i="1"/>
  <c r="L408" i="1"/>
  <c r="D408" i="1"/>
  <c r="E408" i="1" s="1"/>
  <c r="G408" i="1" s="1"/>
  <c r="H409" i="1" s="1"/>
  <c r="O406" i="1"/>
  <c r="M407" i="1"/>
  <c r="N407" i="1" s="1"/>
  <c r="C408" i="1" s="1"/>
  <c r="P408" i="1"/>
  <c r="Q408" i="1"/>
  <c r="I408" i="1"/>
  <c r="J408" i="1" s="1"/>
  <c r="K408" i="1" l="1"/>
  <c r="B408" i="1" s="1"/>
  <c r="L409" i="1"/>
  <c r="A410" i="1"/>
  <c r="D409" i="1"/>
  <c r="E409" i="1" s="1"/>
  <c r="G409" i="1" s="1"/>
  <c r="H410" i="1" s="1"/>
  <c r="O407" i="1"/>
  <c r="P409" i="1"/>
  <c r="I409" i="1"/>
  <c r="J409" i="1" s="1"/>
  <c r="M408" i="1"/>
  <c r="N408" i="1" s="1"/>
  <c r="C409" i="1" s="1"/>
  <c r="Q409" i="1"/>
  <c r="K409" i="1" l="1"/>
  <c r="B409" i="1" s="1"/>
  <c r="L410" i="1"/>
  <c r="A411" i="1"/>
  <c r="D410" i="1"/>
  <c r="E410" i="1" s="1"/>
  <c r="G410" i="1" s="1"/>
  <c r="H411" i="1" s="1"/>
  <c r="O408" i="1"/>
  <c r="P410" i="1"/>
  <c r="M409" i="1"/>
  <c r="N409" i="1" s="1"/>
  <c r="C410" i="1" s="1"/>
  <c r="Q410" i="1"/>
  <c r="I410" i="1"/>
  <c r="J410" i="1" s="1"/>
  <c r="K410" i="1" l="1"/>
  <c r="B410" i="1" s="1"/>
  <c r="Q411" i="1"/>
  <c r="M410" i="1"/>
  <c r="N410" i="1" s="1"/>
  <c r="C411" i="1" s="1"/>
  <c r="I411" i="1"/>
  <c r="J411" i="1" s="1"/>
  <c r="P411" i="1"/>
  <c r="D411" i="1"/>
  <c r="E411" i="1" s="1"/>
  <c r="G411" i="1" s="1"/>
  <c r="H412" i="1" s="1"/>
  <c r="L411" i="1"/>
  <c r="A412" i="1"/>
  <c r="O409" i="1"/>
  <c r="O410" i="1" l="1"/>
  <c r="K411" i="1"/>
  <c r="B411" i="1" s="1"/>
  <c r="A413" i="1"/>
  <c r="D412" i="1"/>
  <c r="E412" i="1" s="1"/>
  <c r="G412" i="1" s="1"/>
  <c r="H413" i="1" s="1"/>
  <c r="L412" i="1"/>
  <c r="M411" i="1"/>
  <c r="N411" i="1" s="1"/>
  <c r="C412" i="1" s="1"/>
  <c r="P412" i="1"/>
  <c r="I412" i="1"/>
  <c r="J412" i="1" s="1"/>
  <c r="Q412" i="1"/>
  <c r="K412" i="1" l="1"/>
  <c r="B412" i="1" s="1"/>
  <c r="A414" i="1"/>
  <c r="D413" i="1"/>
  <c r="E413" i="1" s="1"/>
  <c r="G413" i="1" s="1"/>
  <c r="H414" i="1" s="1"/>
  <c r="L413" i="1"/>
  <c r="O411" i="1"/>
  <c r="M412" i="1"/>
  <c r="N412" i="1" s="1"/>
  <c r="C413" i="1" s="1"/>
  <c r="P413" i="1"/>
  <c r="I413" i="1"/>
  <c r="J413" i="1" s="1"/>
  <c r="Q413" i="1"/>
  <c r="K413" i="1" l="1"/>
  <c r="B413" i="1" s="1"/>
  <c r="M413" i="1"/>
  <c r="N413" i="1" s="1"/>
  <c r="C414" i="1" s="1"/>
  <c r="Q414" i="1"/>
  <c r="P414" i="1"/>
  <c r="I414" i="1"/>
  <c r="J414" i="1" s="1"/>
  <c r="A415" i="1"/>
  <c r="D414" i="1"/>
  <c r="E414" i="1" s="1"/>
  <c r="G414" i="1" s="1"/>
  <c r="H415" i="1" s="1"/>
  <c r="L414" i="1"/>
  <c r="O412" i="1"/>
  <c r="K414" i="1" l="1"/>
  <c r="B414" i="1" s="1"/>
  <c r="M414" i="1"/>
  <c r="N414" i="1" s="1"/>
  <c r="C415" i="1" s="1"/>
  <c r="Q415" i="1"/>
  <c r="I415" i="1"/>
  <c r="J415" i="1" s="1"/>
  <c r="P415" i="1"/>
  <c r="A416" i="1"/>
  <c r="D415" i="1"/>
  <c r="E415" i="1" s="1"/>
  <c r="G415" i="1" s="1"/>
  <c r="H416" i="1" s="1"/>
  <c r="L415" i="1"/>
  <c r="O413" i="1"/>
  <c r="K415" i="1" l="1"/>
  <c r="B415" i="1" s="1"/>
  <c r="A417" i="1"/>
  <c r="L416" i="1"/>
  <c r="D416" i="1"/>
  <c r="E416" i="1" s="1"/>
  <c r="G416" i="1" s="1"/>
  <c r="H417" i="1" s="1"/>
  <c r="O414" i="1"/>
  <c r="M415" i="1"/>
  <c r="N415" i="1" s="1"/>
  <c r="C416" i="1" s="1"/>
  <c r="P416" i="1"/>
  <c r="I416" i="1"/>
  <c r="J416" i="1" s="1"/>
  <c r="Q416" i="1"/>
  <c r="K416" i="1" l="1"/>
  <c r="B416" i="1" s="1"/>
  <c r="M416" i="1"/>
  <c r="N416" i="1" s="1"/>
  <c r="C417" i="1" s="1"/>
  <c r="Q417" i="1"/>
  <c r="I417" i="1"/>
  <c r="J417" i="1" s="1"/>
  <c r="P417" i="1"/>
  <c r="O415" i="1"/>
  <c r="A418" i="1"/>
  <c r="L417" i="1"/>
  <c r="D417" i="1"/>
  <c r="E417" i="1" s="1"/>
  <c r="G417" i="1" s="1"/>
  <c r="H418" i="1" s="1"/>
  <c r="K417" i="1" l="1"/>
  <c r="B417" i="1" s="1"/>
  <c r="L418" i="1"/>
  <c r="A419" i="1"/>
  <c r="D418" i="1"/>
  <c r="E418" i="1" s="1"/>
  <c r="G418" i="1" s="1"/>
  <c r="H419" i="1" s="1"/>
  <c r="O416" i="1"/>
  <c r="Q418" i="1"/>
  <c r="I418" i="1"/>
  <c r="J418" i="1" s="1"/>
  <c r="M417" i="1"/>
  <c r="N417" i="1" s="1"/>
  <c r="C418" i="1" s="1"/>
  <c r="P418" i="1"/>
  <c r="K418" i="1" l="1"/>
  <c r="B418" i="1" s="1"/>
  <c r="Q419" i="1"/>
  <c r="I419" i="1"/>
  <c r="J419" i="1" s="1"/>
  <c r="M418" i="1"/>
  <c r="N418" i="1" s="1"/>
  <c r="C419" i="1" s="1"/>
  <c r="P419" i="1"/>
  <c r="O417" i="1"/>
  <c r="L419" i="1"/>
  <c r="A420" i="1"/>
  <c r="D419" i="1"/>
  <c r="E419" i="1" s="1"/>
  <c r="G419" i="1" s="1"/>
  <c r="H420" i="1" s="1"/>
  <c r="K419" i="1" l="1"/>
  <c r="B419" i="1" s="1"/>
  <c r="Q420" i="1"/>
  <c r="I420" i="1"/>
  <c r="J420" i="1" s="1"/>
  <c r="M419" i="1"/>
  <c r="N419" i="1" s="1"/>
  <c r="C420" i="1" s="1"/>
  <c r="P420" i="1"/>
  <c r="O418" i="1"/>
  <c r="A421" i="1"/>
  <c r="L420" i="1"/>
  <c r="D420" i="1"/>
  <c r="E420" i="1" s="1"/>
  <c r="G420" i="1" s="1"/>
  <c r="H421" i="1" s="1"/>
  <c r="K420" i="1" l="1"/>
  <c r="B420" i="1" s="1"/>
  <c r="M420" i="1"/>
  <c r="N420" i="1" s="1"/>
  <c r="C421" i="1" s="1"/>
  <c r="Q421" i="1"/>
  <c r="P421" i="1"/>
  <c r="I421" i="1"/>
  <c r="J421" i="1" s="1"/>
  <c r="A422" i="1"/>
  <c r="L421" i="1"/>
  <c r="D421" i="1"/>
  <c r="E421" i="1" s="1"/>
  <c r="G421" i="1" s="1"/>
  <c r="H422" i="1" s="1"/>
  <c r="O419" i="1"/>
  <c r="K421" i="1" l="1"/>
  <c r="B421" i="1" s="1"/>
  <c r="O420" i="1"/>
  <c r="Q422" i="1"/>
  <c r="P422" i="1"/>
  <c r="I422" i="1"/>
  <c r="J422" i="1" s="1"/>
  <c r="M421" i="1"/>
  <c r="N421" i="1" s="1"/>
  <c r="C422" i="1" s="1"/>
  <c r="L422" i="1"/>
  <c r="A423" i="1"/>
  <c r="D422" i="1"/>
  <c r="E422" i="1" s="1"/>
  <c r="G422" i="1" s="1"/>
  <c r="H423" i="1" s="1"/>
  <c r="K422" i="1" l="1"/>
  <c r="B422" i="1" s="1"/>
  <c r="P423" i="1"/>
  <c r="I423" i="1"/>
  <c r="J423" i="1" s="1"/>
  <c r="M422" i="1"/>
  <c r="N422" i="1" s="1"/>
  <c r="C423" i="1" s="1"/>
  <c r="Q423" i="1"/>
  <c r="O421" i="1"/>
  <c r="L423" i="1"/>
  <c r="A424" i="1"/>
  <c r="D423" i="1"/>
  <c r="E423" i="1" s="1"/>
  <c r="G423" i="1" s="1"/>
  <c r="H424" i="1" s="1"/>
  <c r="K423" i="1" l="1"/>
  <c r="B423" i="1" s="1"/>
  <c r="A425" i="1"/>
  <c r="L424" i="1"/>
  <c r="D424" i="1"/>
  <c r="E424" i="1" s="1"/>
  <c r="G424" i="1" s="1"/>
  <c r="H425" i="1" s="1"/>
  <c r="P424" i="1"/>
  <c r="I424" i="1"/>
  <c r="J424" i="1" s="1"/>
  <c r="M423" i="1"/>
  <c r="N423" i="1" s="1"/>
  <c r="C424" i="1" s="1"/>
  <c r="Q424" i="1"/>
  <c r="O422" i="1"/>
  <c r="K424" i="1" l="1"/>
  <c r="B424" i="1" s="1"/>
  <c r="L425" i="1"/>
  <c r="A426" i="1"/>
  <c r="D425" i="1"/>
  <c r="E425" i="1" s="1"/>
  <c r="G425" i="1" s="1"/>
  <c r="H426" i="1" s="1"/>
  <c r="O423" i="1"/>
  <c r="M424" i="1"/>
  <c r="N424" i="1" s="1"/>
  <c r="C425" i="1" s="1"/>
  <c r="Q425" i="1"/>
  <c r="P425" i="1"/>
  <c r="I425" i="1"/>
  <c r="J425" i="1" s="1"/>
  <c r="K425" i="1" l="1"/>
  <c r="B425" i="1" s="1"/>
  <c r="P426" i="1"/>
  <c r="I426" i="1"/>
  <c r="J426" i="1" s="1"/>
  <c r="M425" i="1"/>
  <c r="N425" i="1" s="1"/>
  <c r="C426" i="1" s="1"/>
  <c r="Q426" i="1"/>
  <c r="O424" i="1"/>
  <c r="L426" i="1"/>
  <c r="A427" i="1"/>
  <c r="D426" i="1"/>
  <c r="E426" i="1" s="1"/>
  <c r="G426" i="1" s="1"/>
  <c r="H427" i="1" s="1"/>
  <c r="K426" i="1" l="1"/>
  <c r="B426" i="1" s="1"/>
  <c r="Q427" i="1"/>
  <c r="P427" i="1"/>
  <c r="I427" i="1"/>
  <c r="J427" i="1" s="1"/>
  <c r="M426" i="1"/>
  <c r="N426" i="1" s="1"/>
  <c r="C427" i="1" s="1"/>
  <c r="O425" i="1"/>
  <c r="L427" i="1"/>
  <c r="A428" i="1"/>
  <c r="D427" i="1"/>
  <c r="E427" i="1" s="1"/>
  <c r="G427" i="1" s="1"/>
  <c r="H428" i="1" s="1"/>
  <c r="K427" i="1" l="1"/>
  <c r="P428" i="1"/>
  <c r="I428" i="1"/>
  <c r="J428" i="1" s="1"/>
  <c r="M427" i="1"/>
  <c r="N427" i="1" s="1"/>
  <c r="C428" i="1" s="1"/>
  <c r="Q428" i="1"/>
  <c r="O426" i="1"/>
  <c r="L428" i="1"/>
  <c r="A429" i="1"/>
  <c r="D428" i="1"/>
  <c r="E428" i="1" s="1"/>
  <c r="G428" i="1" s="1"/>
  <c r="H429" i="1" s="1"/>
  <c r="K428" i="1" l="1"/>
  <c r="B428" i="1" s="1"/>
  <c r="L429" i="1"/>
  <c r="A430" i="1"/>
  <c r="D429" i="1"/>
  <c r="E429" i="1" s="1"/>
  <c r="G429" i="1" s="1"/>
  <c r="H430" i="1" s="1"/>
  <c r="M428" i="1"/>
  <c r="N428" i="1" s="1"/>
  <c r="C429" i="1" s="1"/>
  <c r="Q429" i="1"/>
  <c r="P429" i="1"/>
  <c r="I429" i="1"/>
  <c r="J429" i="1" s="1"/>
  <c r="B427" i="1"/>
  <c r="O427" i="1"/>
  <c r="K429" i="1" l="1"/>
  <c r="B429" i="1" s="1"/>
  <c r="Q430" i="1"/>
  <c r="I430" i="1"/>
  <c r="J430" i="1" s="1"/>
  <c r="M429" i="1"/>
  <c r="N429" i="1" s="1"/>
  <c r="C430" i="1" s="1"/>
  <c r="P430" i="1"/>
  <c r="O428" i="1"/>
  <c r="A431" i="1"/>
  <c r="L430" i="1"/>
  <c r="D430" i="1"/>
  <c r="E430" i="1" s="1"/>
  <c r="G430" i="1" s="1"/>
  <c r="H431" i="1" s="1"/>
  <c r="K430" i="1" l="1"/>
  <c r="B430" i="1" s="1"/>
  <c r="P431" i="1"/>
  <c r="M430" i="1"/>
  <c r="N430" i="1" s="1"/>
  <c r="C431" i="1" s="1"/>
  <c r="I431" i="1"/>
  <c r="J431" i="1" s="1"/>
  <c r="Q431" i="1"/>
  <c r="O429" i="1"/>
  <c r="L431" i="1"/>
  <c r="A432" i="1"/>
  <c r="D431" i="1"/>
  <c r="E431" i="1" s="1"/>
  <c r="G431" i="1" s="1"/>
  <c r="H432" i="1" s="1"/>
  <c r="K431" i="1" l="1"/>
  <c r="B431" i="1" s="1"/>
  <c r="D432" i="1"/>
  <c r="E432" i="1" s="1"/>
  <c r="G432" i="1" s="1"/>
  <c r="H433" i="1" s="1"/>
  <c r="L432" i="1"/>
  <c r="A433" i="1"/>
  <c r="M431" i="1"/>
  <c r="N431" i="1" s="1"/>
  <c r="C432" i="1" s="1"/>
  <c r="Q432" i="1"/>
  <c r="I432" i="1"/>
  <c r="J432" i="1" s="1"/>
  <c r="P432" i="1"/>
  <c r="O430" i="1"/>
  <c r="K432" i="1" l="1"/>
  <c r="B432" i="1" s="1"/>
  <c r="M432" i="1"/>
  <c r="N432" i="1" s="1"/>
  <c r="C433" i="1" s="1"/>
  <c r="P433" i="1"/>
  <c r="I433" i="1"/>
  <c r="J433" i="1" s="1"/>
  <c r="Q433" i="1"/>
  <c r="O431" i="1"/>
  <c r="A434" i="1"/>
  <c r="L433" i="1"/>
  <c r="D433" i="1"/>
  <c r="E433" i="1" s="1"/>
  <c r="G433" i="1" s="1"/>
  <c r="H434" i="1" s="1"/>
  <c r="K433" i="1" l="1"/>
  <c r="B433" i="1" s="1"/>
  <c r="M433" i="1"/>
  <c r="N433" i="1" s="1"/>
  <c r="C434" i="1" s="1"/>
  <c r="I434" i="1"/>
  <c r="J434" i="1" s="1"/>
  <c r="Q434" i="1"/>
  <c r="P434" i="1"/>
  <c r="A435" i="1"/>
  <c r="L434" i="1"/>
  <c r="D434" i="1"/>
  <c r="E434" i="1" s="1"/>
  <c r="G434" i="1" s="1"/>
  <c r="H435" i="1" s="1"/>
  <c r="O432" i="1"/>
  <c r="K434" i="1" l="1"/>
  <c r="B434" i="1" s="1"/>
  <c r="I435" i="1"/>
  <c r="J435" i="1" s="1"/>
  <c r="Q435" i="1"/>
  <c r="P435" i="1"/>
  <c r="M434" i="1"/>
  <c r="N434" i="1" s="1"/>
  <c r="C435" i="1" s="1"/>
  <c r="D435" i="1"/>
  <c r="E435" i="1" s="1"/>
  <c r="G435" i="1" s="1"/>
  <c r="H436" i="1" s="1"/>
  <c r="A436" i="1"/>
  <c r="L435" i="1"/>
  <c r="O433" i="1"/>
  <c r="K435" i="1" l="1"/>
  <c r="B435" i="1" s="1"/>
  <c r="O434" i="1"/>
  <c r="Q436" i="1"/>
  <c r="I436" i="1"/>
  <c r="J436" i="1" s="1"/>
  <c r="P436" i="1"/>
  <c r="M435" i="1"/>
  <c r="N435" i="1" s="1"/>
  <c r="C436" i="1" s="1"/>
  <c r="L436" i="1"/>
  <c r="A437" i="1"/>
  <c r="D436" i="1"/>
  <c r="E436" i="1" s="1"/>
  <c r="G436" i="1" s="1"/>
  <c r="H437" i="1" s="1"/>
  <c r="K436" i="1" l="1"/>
  <c r="B436" i="1" s="1"/>
  <c r="Q437" i="1"/>
  <c r="I437" i="1"/>
  <c r="J437" i="1" s="1"/>
  <c r="M436" i="1"/>
  <c r="N436" i="1" s="1"/>
  <c r="C437" i="1" s="1"/>
  <c r="P437" i="1"/>
  <c r="O435" i="1"/>
  <c r="A438" i="1"/>
  <c r="L437" i="1"/>
  <c r="D437" i="1"/>
  <c r="E437" i="1" s="1"/>
  <c r="G437" i="1" s="1"/>
  <c r="H438" i="1" s="1"/>
  <c r="O436" i="1" l="1"/>
  <c r="K437" i="1"/>
  <c r="B437" i="1" s="1"/>
  <c r="Q438" i="1"/>
  <c r="M437" i="1"/>
  <c r="N437" i="1" s="1"/>
  <c r="C438" i="1" s="1"/>
  <c r="P438" i="1"/>
  <c r="I438" i="1"/>
  <c r="J438" i="1" s="1"/>
  <c r="D438" i="1"/>
  <c r="E438" i="1" s="1"/>
  <c r="G438" i="1" s="1"/>
  <c r="H439" i="1" s="1"/>
  <c r="L438" i="1"/>
  <c r="A439" i="1"/>
  <c r="K438" i="1" l="1"/>
  <c r="B438" i="1" s="1"/>
  <c r="P439" i="1"/>
  <c r="I439" i="1"/>
  <c r="J439" i="1" s="1"/>
  <c r="M438" i="1"/>
  <c r="N438" i="1" s="1"/>
  <c r="C439" i="1" s="1"/>
  <c r="Q439" i="1"/>
  <c r="O437" i="1"/>
  <c r="D439" i="1"/>
  <c r="E439" i="1" s="1"/>
  <c r="G439" i="1" s="1"/>
  <c r="H440" i="1" s="1"/>
  <c r="A440" i="1"/>
  <c r="L439" i="1"/>
  <c r="K439" i="1" l="1"/>
  <c r="B439" i="1" s="1"/>
  <c r="O438" i="1"/>
  <c r="I440" i="1"/>
  <c r="J440" i="1" s="1"/>
  <c r="Q440" i="1"/>
  <c r="M439" i="1"/>
  <c r="N439" i="1" s="1"/>
  <c r="C440" i="1" s="1"/>
  <c r="P440" i="1"/>
  <c r="L440" i="1"/>
  <c r="A441" i="1"/>
  <c r="D440" i="1"/>
  <c r="E440" i="1" s="1"/>
  <c r="G440" i="1" s="1"/>
  <c r="H441" i="1" s="1"/>
  <c r="K440" i="1" l="1"/>
  <c r="B440" i="1" s="1"/>
  <c r="D441" i="1"/>
  <c r="E441" i="1" s="1"/>
  <c r="G441" i="1" s="1"/>
  <c r="H442" i="1" s="1"/>
  <c r="A442" i="1"/>
  <c r="L441" i="1"/>
  <c r="O439" i="1"/>
  <c r="M440" i="1"/>
  <c r="N440" i="1" s="1"/>
  <c r="C441" i="1" s="1"/>
  <c r="Q441" i="1"/>
  <c r="P441" i="1"/>
  <c r="I441" i="1"/>
  <c r="J441" i="1" s="1"/>
  <c r="K441" i="1" l="1"/>
  <c r="B441" i="1" s="1"/>
  <c r="D442" i="1"/>
  <c r="E442" i="1" s="1"/>
  <c r="G442" i="1" s="1"/>
  <c r="H443" i="1" s="1"/>
  <c r="L442" i="1"/>
  <c r="A443" i="1"/>
  <c r="O440" i="1"/>
  <c r="Q442" i="1"/>
  <c r="P442" i="1"/>
  <c r="M441" i="1"/>
  <c r="N441" i="1" s="1"/>
  <c r="C442" i="1" s="1"/>
  <c r="I442" i="1"/>
  <c r="J442" i="1" s="1"/>
  <c r="K442" i="1" l="1"/>
  <c r="B442" i="1" s="1"/>
  <c r="P443" i="1"/>
  <c r="I443" i="1"/>
  <c r="J443" i="1" s="1"/>
  <c r="M442" i="1"/>
  <c r="N442" i="1" s="1"/>
  <c r="C443" i="1" s="1"/>
  <c r="Q443" i="1"/>
  <c r="O441" i="1"/>
  <c r="A444" i="1"/>
  <c r="D443" i="1"/>
  <c r="E443" i="1" s="1"/>
  <c r="G443" i="1" s="1"/>
  <c r="H444" i="1" s="1"/>
  <c r="L443" i="1"/>
  <c r="O442" i="1" l="1"/>
  <c r="K443" i="1"/>
  <c r="B443" i="1" s="1"/>
  <c r="M443" i="1"/>
  <c r="N443" i="1" s="1"/>
  <c r="C444" i="1" s="1"/>
  <c r="Q444" i="1"/>
  <c r="P444" i="1"/>
  <c r="I444" i="1"/>
  <c r="J444" i="1" s="1"/>
  <c r="L444" i="1"/>
  <c r="A445" i="1"/>
  <c r="D444" i="1"/>
  <c r="E444" i="1" s="1"/>
  <c r="G444" i="1" s="1"/>
  <c r="H445" i="1" s="1"/>
  <c r="K444" i="1" l="1"/>
  <c r="B444" i="1" s="1"/>
  <c r="P445" i="1"/>
  <c r="M444" i="1"/>
  <c r="N444" i="1" s="1"/>
  <c r="C445" i="1" s="1"/>
  <c r="I445" i="1"/>
  <c r="J445" i="1" s="1"/>
  <c r="Q445" i="1"/>
  <c r="O443" i="1"/>
  <c r="D445" i="1"/>
  <c r="E445" i="1" s="1"/>
  <c r="G445" i="1" s="1"/>
  <c r="H446" i="1" s="1"/>
  <c r="L445" i="1"/>
  <c r="A446" i="1"/>
  <c r="K445" i="1" l="1"/>
  <c r="B445" i="1" s="1"/>
  <c r="P446" i="1"/>
  <c r="M445" i="1"/>
  <c r="N445" i="1" s="1"/>
  <c r="C446" i="1" s="1"/>
  <c r="Q446" i="1"/>
  <c r="I446" i="1"/>
  <c r="J446" i="1" s="1"/>
  <c r="D446" i="1"/>
  <c r="E446" i="1" s="1"/>
  <c r="G446" i="1" s="1"/>
  <c r="H447" i="1" s="1"/>
  <c r="A447" i="1"/>
  <c r="L446" i="1"/>
  <c r="O444" i="1"/>
  <c r="K446" i="1" l="1"/>
  <c r="B446" i="1" s="1"/>
  <c r="I447" i="1"/>
  <c r="J447" i="1" s="1"/>
  <c r="Q447" i="1"/>
  <c r="M446" i="1"/>
  <c r="N446" i="1" s="1"/>
  <c r="C447" i="1" s="1"/>
  <c r="P447" i="1"/>
  <c r="O445" i="1"/>
  <c r="A448" i="1"/>
  <c r="D447" i="1"/>
  <c r="E447" i="1" s="1"/>
  <c r="G447" i="1" s="1"/>
  <c r="H448" i="1" s="1"/>
  <c r="L447" i="1"/>
  <c r="K447" i="1" l="1"/>
  <c r="B447" i="1" s="1"/>
  <c r="L448" i="1"/>
  <c r="A449" i="1"/>
  <c r="D448" i="1"/>
  <c r="E448" i="1" s="1"/>
  <c r="G448" i="1" s="1"/>
  <c r="H449" i="1" s="1"/>
  <c r="M447" i="1"/>
  <c r="N447" i="1" s="1"/>
  <c r="C448" i="1" s="1"/>
  <c r="Q448" i="1"/>
  <c r="P448" i="1"/>
  <c r="I448" i="1"/>
  <c r="J448" i="1" s="1"/>
  <c r="O446" i="1"/>
  <c r="K448" i="1" l="1"/>
  <c r="B448" i="1" s="1"/>
  <c r="P449" i="1"/>
  <c r="M448" i="1"/>
  <c r="N448" i="1" s="1"/>
  <c r="C449" i="1" s="1"/>
  <c r="Q449" i="1"/>
  <c r="I449" i="1"/>
  <c r="J449" i="1" s="1"/>
  <c r="O447" i="1"/>
  <c r="D449" i="1"/>
  <c r="E449" i="1" s="1"/>
  <c r="G449" i="1" s="1"/>
  <c r="H450" i="1" s="1"/>
  <c r="L449" i="1"/>
  <c r="A450" i="1"/>
  <c r="K449" i="1" l="1"/>
  <c r="B449" i="1" s="1"/>
  <c r="P450" i="1"/>
  <c r="I450" i="1"/>
  <c r="J450" i="1" s="1"/>
  <c r="M449" i="1"/>
  <c r="N449" i="1" s="1"/>
  <c r="C450" i="1" s="1"/>
  <c r="Q450" i="1"/>
  <c r="O448" i="1"/>
  <c r="A451" i="1"/>
  <c r="D450" i="1"/>
  <c r="E450" i="1" s="1"/>
  <c r="G450" i="1" s="1"/>
  <c r="H451" i="1" s="1"/>
  <c r="L450" i="1"/>
  <c r="O449" i="1" l="1"/>
  <c r="K450" i="1"/>
  <c r="B450" i="1" s="1"/>
  <c r="L451" i="1"/>
  <c r="A452" i="1"/>
  <c r="D451" i="1"/>
  <c r="E451" i="1" s="1"/>
  <c r="G451" i="1" s="1"/>
  <c r="H452" i="1" s="1"/>
  <c r="M450" i="1"/>
  <c r="N450" i="1" s="1"/>
  <c r="C451" i="1" s="1"/>
  <c r="I451" i="1"/>
  <c r="J451" i="1" s="1"/>
  <c r="Q451" i="1"/>
  <c r="P451" i="1"/>
  <c r="K451" i="1" l="1"/>
  <c r="B451" i="1" s="1"/>
  <c r="Q452" i="1"/>
  <c r="M451" i="1"/>
  <c r="N451" i="1" s="1"/>
  <c r="C452" i="1" s="1"/>
  <c r="P452" i="1"/>
  <c r="I452" i="1"/>
  <c r="J452" i="1" s="1"/>
  <c r="O450" i="1"/>
  <c r="D452" i="1"/>
  <c r="E452" i="1" s="1"/>
  <c r="G452" i="1" s="1"/>
  <c r="H453" i="1" s="1"/>
  <c r="L452" i="1"/>
  <c r="A453" i="1"/>
  <c r="K452" i="1" l="1"/>
  <c r="B452" i="1" s="1"/>
  <c r="D453" i="1"/>
  <c r="E453" i="1" s="1"/>
  <c r="G453" i="1" s="1"/>
  <c r="H454" i="1" s="1"/>
  <c r="L453" i="1"/>
  <c r="A454" i="1"/>
  <c r="O451" i="1"/>
  <c r="Q453" i="1"/>
  <c r="P453" i="1"/>
  <c r="M452" i="1"/>
  <c r="N452" i="1" s="1"/>
  <c r="C453" i="1" s="1"/>
  <c r="I453" i="1"/>
  <c r="J453" i="1" s="1"/>
  <c r="K453" i="1" l="1"/>
  <c r="B453" i="1" s="1"/>
  <c r="I454" i="1"/>
  <c r="J454" i="1" s="1"/>
  <c r="Q454" i="1"/>
  <c r="P454" i="1"/>
  <c r="M453" i="1"/>
  <c r="N453" i="1" s="1"/>
  <c r="C454" i="1" s="1"/>
  <c r="O452" i="1"/>
  <c r="A455" i="1"/>
  <c r="D454" i="1"/>
  <c r="E454" i="1" s="1"/>
  <c r="G454" i="1" s="1"/>
  <c r="H455" i="1" s="1"/>
  <c r="L454" i="1"/>
  <c r="K454" i="1" l="1"/>
  <c r="B454" i="1" s="1"/>
  <c r="L455" i="1"/>
  <c r="A456" i="1"/>
  <c r="D455" i="1"/>
  <c r="E455" i="1" s="1"/>
  <c r="G455" i="1" s="1"/>
  <c r="H456" i="1" s="1"/>
  <c r="M454" i="1"/>
  <c r="N454" i="1" s="1"/>
  <c r="C455" i="1" s="1"/>
  <c r="P455" i="1"/>
  <c r="Q455" i="1"/>
  <c r="I455" i="1"/>
  <c r="J455" i="1" s="1"/>
  <c r="O453" i="1"/>
  <c r="K455" i="1" l="1"/>
  <c r="B455" i="1" s="1"/>
  <c r="D456" i="1"/>
  <c r="E456" i="1" s="1"/>
  <c r="G456" i="1" s="1"/>
  <c r="H457" i="1" s="1"/>
  <c r="L456" i="1"/>
  <c r="A457" i="1"/>
  <c r="O454" i="1"/>
  <c r="Q456" i="1"/>
  <c r="M455" i="1"/>
  <c r="N455" i="1" s="1"/>
  <c r="C456" i="1" s="1"/>
  <c r="P456" i="1"/>
  <c r="I456" i="1"/>
  <c r="J456" i="1" s="1"/>
  <c r="K456" i="1" l="1"/>
  <c r="B456" i="1" s="1"/>
  <c r="A458" i="1"/>
  <c r="D457" i="1"/>
  <c r="E457" i="1" s="1"/>
  <c r="G457" i="1" s="1"/>
  <c r="H458" i="1" s="1"/>
  <c r="L457" i="1"/>
  <c r="O455" i="1"/>
  <c r="Q457" i="1"/>
  <c r="I457" i="1"/>
  <c r="J457" i="1" s="1"/>
  <c r="M456" i="1"/>
  <c r="N456" i="1" s="1"/>
  <c r="C457" i="1" s="1"/>
  <c r="P457" i="1"/>
  <c r="K457" i="1" l="1"/>
  <c r="B457" i="1" s="1"/>
  <c r="M457" i="1"/>
  <c r="N457" i="1" s="1"/>
  <c r="C458" i="1" s="1"/>
  <c r="Q458" i="1"/>
  <c r="P458" i="1"/>
  <c r="I458" i="1"/>
  <c r="J458" i="1" s="1"/>
  <c r="L458" i="1"/>
  <c r="A459" i="1"/>
  <c r="D458" i="1"/>
  <c r="E458" i="1" s="1"/>
  <c r="G458" i="1" s="1"/>
  <c r="H459" i="1" s="1"/>
  <c r="O456" i="1"/>
  <c r="K458" i="1" l="1"/>
  <c r="B458" i="1" s="1"/>
  <c r="Q459" i="1"/>
  <c r="M458" i="1"/>
  <c r="N458" i="1" s="1"/>
  <c r="C459" i="1" s="1"/>
  <c r="P459" i="1"/>
  <c r="I459" i="1"/>
  <c r="J459" i="1" s="1"/>
  <c r="O457" i="1"/>
  <c r="D459" i="1"/>
  <c r="E459" i="1" s="1"/>
  <c r="G459" i="1" s="1"/>
  <c r="H460" i="1" s="1"/>
  <c r="A460" i="1"/>
  <c r="L459" i="1"/>
  <c r="K459" i="1" l="1"/>
  <c r="B459" i="1" s="1"/>
  <c r="D460" i="1"/>
  <c r="E460" i="1" s="1"/>
  <c r="G460" i="1" s="1"/>
  <c r="H461" i="1" s="1"/>
  <c r="A461" i="1"/>
  <c r="L460" i="1"/>
  <c r="I460" i="1"/>
  <c r="J460" i="1" s="1"/>
  <c r="Q460" i="1"/>
  <c r="P460" i="1"/>
  <c r="M459" i="1"/>
  <c r="N459" i="1" s="1"/>
  <c r="C460" i="1" s="1"/>
  <c r="O458" i="1"/>
  <c r="K460" i="1" l="1"/>
  <c r="B460" i="1" s="1"/>
  <c r="M460" i="1"/>
  <c r="N460" i="1" s="1"/>
  <c r="C461" i="1" s="1"/>
  <c r="I461" i="1"/>
  <c r="P461" i="1"/>
  <c r="Q461" i="1"/>
  <c r="L461" i="1"/>
  <c r="A462" i="1"/>
  <c r="D461" i="1"/>
  <c r="E461" i="1" s="1"/>
  <c r="G461" i="1" s="1"/>
  <c r="H462" i="1" s="1"/>
  <c r="O459" i="1"/>
  <c r="J461" i="1"/>
  <c r="K461" i="1" l="1"/>
  <c r="D462" i="1"/>
  <c r="L462" i="1"/>
  <c r="A463" i="1"/>
  <c r="M461" i="1"/>
  <c r="Q462" i="1"/>
  <c r="P462" i="1"/>
  <c r="I462" i="1"/>
  <c r="J462" i="1" s="1"/>
  <c r="O460" i="1"/>
  <c r="N461" i="1" l="1"/>
  <c r="O461" i="1" s="1"/>
  <c r="E462" i="1"/>
  <c r="B461" i="1"/>
  <c r="A464" i="1"/>
  <c r="D463" i="1"/>
  <c r="L463" i="1"/>
  <c r="M462" i="1"/>
  <c r="N462" i="1" s="1"/>
  <c r="P463" i="1"/>
  <c r="Q463" i="1"/>
  <c r="I463" i="1"/>
  <c r="C462" i="1" l="1"/>
  <c r="K462" i="1" s="1"/>
  <c r="E463" i="1"/>
  <c r="G462" i="1"/>
  <c r="H463" i="1" s="1"/>
  <c r="J463" i="1" s="1"/>
  <c r="Q464" i="1"/>
  <c r="I464" i="1"/>
  <c r="P464" i="1"/>
  <c r="M463" i="1"/>
  <c r="N463" i="1" s="1"/>
  <c r="A465" i="1"/>
  <c r="D464" i="1"/>
  <c r="L464" i="1"/>
  <c r="O462" i="1" l="1"/>
  <c r="C463" i="1"/>
  <c r="C464" i="1" s="1"/>
  <c r="B462" i="1"/>
  <c r="E464" i="1"/>
  <c r="G463" i="1"/>
  <c r="H464" i="1" s="1"/>
  <c r="J464" i="1" s="1"/>
  <c r="L465" i="1"/>
  <c r="A466" i="1"/>
  <c r="D465" i="1"/>
  <c r="M464" i="1"/>
  <c r="N464" i="1" s="1"/>
  <c r="P465" i="1"/>
  <c r="Q465" i="1"/>
  <c r="I465" i="1"/>
  <c r="K463" i="1" l="1"/>
  <c r="B463" i="1" s="1"/>
  <c r="C465" i="1"/>
  <c r="K464" i="1"/>
  <c r="E465" i="1"/>
  <c r="G464" i="1"/>
  <c r="H465" i="1" s="1"/>
  <c r="J465" i="1" s="1"/>
  <c r="M465" i="1"/>
  <c r="N465" i="1" s="1"/>
  <c r="Q466" i="1"/>
  <c r="P466" i="1"/>
  <c r="I466" i="1"/>
  <c r="D466" i="1"/>
  <c r="A467" i="1"/>
  <c r="L466" i="1"/>
  <c r="O463" i="1" l="1"/>
  <c r="O464" i="1"/>
  <c r="C466" i="1"/>
  <c r="K465" i="1"/>
  <c r="E466" i="1"/>
  <c r="G465" i="1"/>
  <c r="H466" i="1" s="1"/>
  <c r="J466" i="1" s="1"/>
  <c r="B464" i="1"/>
  <c r="A468" i="1"/>
  <c r="D467" i="1"/>
  <c r="L467" i="1"/>
  <c r="I467" i="1"/>
  <c r="P467" i="1"/>
  <c r="Q467" i="1"/>
  <c r="M466" i="1"/>
  <c r="N466" i="1" s="1"/>
  <c r="O465" i="1" l="1"/>
  <c r="C467" i="1"/>
  <c r="K466" i="1"/>
  <c r="E467" i="1"/>
  <c r="G466" i="1"/>
  <c r="H467" i="1" s="1"/>
  <c r="J467" i="1" s="1"/>
  <c r="B465" i="1"/>
  <c r="L468" i="1"/>
  <c r="A469" i="1"/>
  <c r="D468" i="1"/>
  <c r="M467" i="1"/>
  <c r="N467" i="1" s="1"/>
  <c r="Q468" i="1"/>
  <c r="P468" i="1"/>
  <c r="I468" i="1"/>
  <c r="C468" i="1" l="1"/>
  <c r="O466" i="1"/>
  <c r="K467" i="1"/>
  <c r="E468" i="1"/>
  <c r="G467" i="1"/>
  <c r="H468" i="1" s="1"/>
  <c r="J468" i="1" s="1"/>
  <c r="B466" i="1"/>
  <c r="D469" i="1"/>
  <c r="L469" i="1"/>
  <c r="A470" i="1"/>
  <c r="M468" i="1"/>
  <c r="N468" i="1" s="1"/>
  <c r="P469" i="1"/>
  <c r="I469" i="1"/>
  <c r="Q469" i="1"/>
  <c r="C469" i="1" l="1"/>
  <c r="E469" i="1"/>
  <c r="O467" i="1"/>
  <c r="K468" i="1"/>
  <c r="G468" i="1"/>
  <c r="H469" i="1" s="1"/>
  <c r="J469" i="1" s="1"/>
  <c r="B467" i="1"/>
  <c r="P470" i="1"/>
  <c r="M469" i="1"/>
  <c r="N469" i="1" s="1"/>
  <c r="Q470" i="1"/>
  <c r="I470" i="1"/>
  <c r="D470" i="1"/>
  <c r="A471" i="1"/>
  <c r="L470" i="1"/>
  <c r="C470" i="1" l="1"/>
  <c r="E470" i="1"/>
  <c r="G469" i="1"/>
  <c r="H470" i="1" s="1"/>
  <c r="J470" i="1" s="1"/>
  <c r="K469" i="1"/>
  <c r="O468" i="1"/>
  <c r="B468" i="1"/>
  <c r="D471" i="1"/>
  <c r="A472" i="1"/>
  <c r="L471" i="1"/>
  <c r="P471" i="1"/>
  <c r="I471" i="1"/>
  <c r="Q471" i="1"/>
  <c r="M470" i="1"/>
  <c r="N470" i="1" s="1"/>
  <c r="C471" i="1" s="1"/>
  <c r="O469" i="1" l="1"/>
  <c r="K470" i="1"/>
  <c r="B469" i="1"/>
  <c r="E471" i="1"/>
  <c r="G470" i="1"/>
  <c r="H471" i="1" s="1"/>
  <c r="J471" i="1" s="1"/>
  <c r="M471" i="1"/>
  <c r="N471" i="1" s="1"/>
  <c r="C472" i="1" s="1"/>
  <c r="Q472" i="1"/>
  <c r="P472" i="1"/>
  <c r="I472" i="1"/>
  <c r="L472" i="1"/>
  <c r="A473" i="1"/>
  <c r="D472" i="1"/>
  <c r="E472" i="1" s="1"/>
  <c r="G472" i="1" s="1"/>
  <c r="O470" i="1" l="1"/>
  <c r="K471" i="1"/>
  <c r="G471" i="1"/>
  <c r="H472" i="1" s="1"/>
  <c r="J472" i="1" s="1"/>
  <c r="B470" i="1"/>
  <c r="M472" i="1"/>
  <c r="N472" i="1" s="1"/>
  <c r="C473" i="1" s="1"/>
  <c r="P473" i="1"/>
  <c r="Q473" i="1"/>
  <c r="I473" i="1"/>
  <c r="D473" i="1"/>
  <c r="E473" i="1" s="1"/>
  <c r="L473" i="1"/>
  <c r="A474" i="1"/>
  <c r="K472" i="1" l="1"/>
  <c r="O472" i="1" s="1"/>
  <c r="O471" i="1"/>
  <c r="G473" i="1"/>
  <c r="H474" i="1" s="1"/>
  <c r="H473" i="1"/>
  <c r="J473" i="1" s="1"/>
  <c r="B471" i="1"/>
  <c r="Q474" i="1"/>
  <c r="P474" i="1"/>
  <c r="M473" i="1"/>
  <c r="N473" i="1" s="1"/>
  <c r="C474" i="1" s="1"/>
  <c r="I474" i="1"/>
  <c r="A475" i="1"/>
  <c r="D474" i="1"/>
  <c r="L474" i="1"/>
  <c r="E474" i="1" l="1"/>
  <c r="B472" i="1"/>
  <c r="J474" i="1"/>
  <c r="K473" i="1"/>
  <c r="A476" i="1"/>
  <c r="D475" i="1"/>
  <c r="L475" i="1"/>
  <c r="Q475" i="1"/>
  <c r="M474" i="1"/>
  <c r="N474" i="1" s="1"/>
  <c r="C475" i="1" s="1"/>
  <c r="P475" i="1"/>
  <c r="I475" i="1"/>
  <c r="E475" i="1" l="1"/>
  <c r="K474" i="1"/>
  <c r="O474" i="1" s="1"/>
  <c r="G474" i="1"/>
  <c r="H475" i="1" s="1"/>
  <c r="J475" i="1" s="1"/>
  <c r="O473" i="1"/>
  <c r="B473" i="1"/>
  <c r="L476" i="1"/>
  <c r="D476" i="1"/>
  <c r="A477" i="1"/>
  <c r="M475" i="1"/>
  <c r="N475" i="1" s="1"/>
  <c r="C476" i="1" s="1"/>
  <c r="Q476" i="1"/>
  <c r="I476" i="1"/>
  <c r="P476" i="1"/>
  <c r="K475" i="1" l="1"/>
  <c r="O475" i="1" s="1"/>
  <c r="B474" i="1"/>
  <c r="E476" i="1"/>
  <c r="G475" i="1"/>
  <c r="H476" i="1" s="1"/>
  <c r="J476" i="1" s="1"/>
  <c r="D477" i="1"/>
  <c r="L477" i="1"/>
  <c r="A478" i="1"/>
  <c r="M476" i="1"/>
  <c r="N476" i="1" s="1"/>
  <c r="C477" i="1" s="1"/>
  <c r="I477" i="1"/>
  <c r="P477" i="1"/>
  <c r="Q477" i="1"/>
  <c r="K476" i="1" l="1"/>
  <c r="G476" i="1"/>
  <c r="H477" i="1" s="1"/>
  <c r="J477" i="1" s="1"/>
  <c r="E477" i="1"/>
  <c r="B475" i="1"/>
  <c r="L478" i="1"/>
  <c r="A479" i="1"/>
  <c r="D478" i="1"/>
  <c r="Q478" i="1"/>
  <c r="P478" i="1"/>
  <c r="I478" i="1"/>
  <c r="M477" i="1"/>
  <c r="N477" i="1" s="1"/>
  <c r="C478" i="1" s="1"/>
  <c r="O476" i="1" l="1"/>
  <c r="K477" i="1"/>
  <c r="O477" i="1" s="1"/>
  <c r="G477" i="1"/>
  <c r="H478" i="1" s="1"/>
  <c r="J478" i="1" s="1"/>
  <c r="E478" i="1"/>
  <c r="B476" i="1"/>
  <c r="D479" i="1"/>
  <c r="E479" i="1" s="1"/>
  <c r="G479" i="1" s="1"/>
  <c r="L479" i="1"/>
  <c r="A480" i="1"/>
  <c r="M478" i="1"/>
  <c r="N478" i="1" s="1"/>
  <c r="C479" i="1" s="1"/>
  <c r="P479" i="1"/>
  <c r="Q479" i="1"/>
  <c r="I479" i="1"/>
  <c r="K478" i="1" l="1"/>
  <c r="G478" i="1"/>
  <c r="H479" i="1" s="1"/>
  <c r="J479" i="1" s="1"/>
  <c r="B477" i="1"/>
  <c r="A481" i="1"/>
  <c r="D480" i="1"/>
  <c r="E480" i="1" s="1"/>
  <c r="G480" i="1" s="1"/>
  <c r="H481" i="1" s="1"/>
  <c r="L480" i="1"/>
  <c r="P480" i="1"/>
  <c r="M479" i="1"/>
  <c r="N479" i="1" s="1"/>
  <c r="C480" i="1" s="1"/>
  <c r="Q480" i="1"/>
  <c r="I480" i="1"/>
  <c r="O478" i="1" l="1"/>
  <c r="H480" i="1"/>
  <c r="J480" i="1" s="1"/>
  <c r="K479" i="1"/>
  <c r="O479" i="1" s="1"/>
  <c r="B478" i="1"/>
  <c r="D481" i="1"/>
  <c r="L481" i="1"/>
  <c r="A482" i="1"/>
  <c r="Q481" i="1"/>
  <c r="I481" i="1"/>
  <c r="J481" i="1" s="1"/>
  <c r="P481" i="1"/>
  <c r="M480" i="1"/>
  <c r="N480" i="1" s="1"/>
  <c r="C481" i="1" s="1"/>
  <c r="E481" i="1" l="1"/>
  <c r="K480" i="1"/>
  <c r="B480" i="1" s="1"/>
  <c r="B479" i="1"/>
  <c r="K481" i="1"/>
  <c r="L482" i="1"/>
  <c r="A483" i="1"/>
  <c r="D482" i="1"/>
  <c r="M481" i="1"/>
  <c r="N481" i="1" s="1"/>
  <c r="C482" i="1" s="1"/>
  <c r="Q482" i="1"/>
  <c r="P482" i="1"/>
  <c r="I482" i="1"/>
  <c r="E482" i="1" l="1"/>
  <c r="G481" i="1"/>
  <c r="H482" i="1" s="1"/>
  <c r="J482" i="1" s="1"/>
  <c r="O480" i="1"/>
  <c r="B481" i="1"/>
  <c r="D483" i="1"/>
  <c r="L483" i="1"/>
  <c r="A484" i="1"/>
  <c r="M482" i="1"/>
  <c r="N482" i="1" s="1"/>
  <c r="C483" i="1" s="1"/>
  <c r="P483" i="1"/>
  <c r="Q483" i="1"/>
  <c r="I483" i="1"/>
  <c r="O481" i="1"/>
  <c r="K482" i="1" l="1"/>
  <c r="O482" i="1" s="1"/>
  <c r="E483" i="1"/>
  <c r="G482" i="1"/>
  <c r="H483" i="1" s="1"/>
  <c r="J483" i="1" s="1"/>
  <c r="A485" i="1"/>
  <c r="D484" i="1"/>
  <c r="L484" i="1"/>
  <c r="P484" i="1"/>
  <c r="M483" i="1"/>
  <c r="N483" i="1" s="1"/>
  <c r="C484" i="1" s="1"/>
  <c r="Q484" i="1"/>
  <c r="I484" i="1"/>
  <c r="E484" i="1" l="1"/>
  <c r="G483" i="1"/>
  <c r="H484" i="1" s="1"/>
  <c r="J484" i="1" s="1"/>
  <c r="K483" i="1"/>
  <c r="B482" i="1"/>
  <c r="D485" i="1"/>
  <c r="A486" i="1"/>
  <c r="L485" i="1"/>
  <c r="Q485" i="1"/>
  <c r="I485" i="1"/>
  <c r="P485" i="1"/>
  <c r="M484" i="1"/>
  <c r="N484" i="1" s="1"/>
  <c r="C485" i="1" s="1"/>
  <c r="O483" i="1" l="1"/>
  <c r="K484" i="1"/>
  <c r="B483" i="1"/>
  <c r="E485" i="1"/>
  <c r="G484" i="1"/>
  <c r="H485" i="1" s="1"/>
  <c r="J485" i="1" s="1"/>
  <c r="L486" i="1"/>
  <c r="A487" i="1"/>
  <c r="D486" i="1"/>
  <c r="M485" i="1"/>
  <c r="N485" i="1" s="1"/>
  <c r="C486" i="1" s="1"/>
  <c r="P486" i="1"/>
  <c r="I486" i="1"/>
  <c r="Q486" i="1"/>
  <c r="O484" i="1" l="1"/>
  <c r="E486" i="1"/>
  <c r="K485" i="1"/>
  <c r="G485" i="1"/>
  <c r="H486" i="1" s="1"/>
  <c r="J486" i="1" s="1"/>
  <c r="K486" i="1" s="1"/>
  <c r="B486" i="1" s="1"/>
  <c r="B484" i="1"/>
  <c r="D487" i="1"/>
  <c r="L487" i="1"/>
  <c r="A488" i="1"/>
  <c r="Q487" i="1"/>
  <c r="M486" i="1"/>
  <c r="N486" i="1" s="1"/>
  <c r="C487" i="1" s="1"/>
  <c r="I487" i="1"/>
  <c r="P487" i="1"/>
  <c r="O485" i="1" l="1"/>
  <c r="E487" i="1"/>
  <c r="G486" i="1"/>
  <c r="H487" i="1" s="1"/>
  <c r="J487" i="1" s="1"/>
  <c r="B485" i="1"/>
  <c r="Q488" i="1"/>
  <c r="P488" i="1"/>
  <c r="M487" i="1"/>
  <c r="N487" i="1" s="1"/>
  <c r="C488" i="1" s="1"/>
  <c r="I488" i="1"/>
  <c r="O486" i="1"/>
  <c r="D488" i="1"/>
  <c r="L488" i="1"/>
  <c r="A489" i="1"/>
  <c r="E488" i="1" l="1"/>
  <c r="K487" i="1"/>
  <c r="G487" i="1"/>
  <c r="H488" i="1" s="1"/>
  <c r="J488" i="1" s="1"/>
  <c r="A490" i="1"/>
  <c r="D489" i="1"/>
  <c r="L489" i="1"/>
  <c r="I489" i="1"/>
  <c r="Q489" i="1"/>
  <c r="M488" i="1"/>
  <c r="N488" i="1" s="1"/>
  <c r="C489" i="1" s="1"/>
  <c r="P489" i="1"/>
  <c r="G488" i="1" l="1"/>
  <c r="H489" i="1" s="1"/>
  <c r="J489" i="1" s="1"/>
  <c r="E489" i="1"/>
  <c r="K488" i="1"/>
  <c r="O488" i="1" s="1"/>
  <c r="O487" i="1"/>
  <c r="B487" i="1"/>
  <c r="L490" i="1"/>
  <c r="A491" i="1"/>
  <c r="D490" i="1"/>
  <c r="M489" i="1"/>
  <c r="N489" i="1" s="1"/>
  <c r="C490" i="1" s="1"/>
  <c r="P490" i="1"/>
  <c r="I490" i="1"/>
  <c r="Q490" i="1"/>
  <c r="E490" i="1" l="1"/>
  <c r="B488" i="1"/>
  <c r="G489" i="1"/>
  <c r="H490" i="1" s="1"/>
  <c r="J490" i="1" s="1"/>
  <c r="K489" i="1"/>
  <c r="D491" i="1"/>
  <c r="L491" i="1"/>
  <c r="A492" i="1"/>
  <c r="M490" i="1"/>
  <c r="N490" i="1" s="1"/>
  <c r="C491" i="1" s="1"/>
  <c r="Q491" i="1"/>
  <c r="P491" i="1"/>
  <c r="I491" i="1"/>
  <c r="O489" i="1" l="1"/>
  <c r="K490" i="1"/>
  <c r="G490" i="1"/>
  <c r="H491" i="1" s="1"/>
  <c r="J491" i="1" s="1"/>
  <c r="E491" i="1"/>
  <c r="B489" i="1"/>
  <c r="D492" i="1"/>
  <c r="L492" i="1"/>
  <c r="A493" i="1"/>
  <c r="I492" i="1"/>
  <c r="M491" i="1"/>
  <c r="N491" i="1" s="1"/>
  <c r="C492" i="1" s="1"/>
  <c r="Q492" i="1"/>
  <c r="P492" i="1"/>
  <c r="O490" i="1" l="1"/>
  <c r="E492" i="1"/>
  <c r="K491" i="1"/>
  <c r="G491" i="1"/>
  <c r="H492" i="1" s="1"/>
  <c r="J492" i="1" s="1"/>
  <c r="B490" i="1"/>
  <c r="Q493" i="1"/>
  <c r="I493" i="1"/>
  <c r="P493" i="1"/>
  <c r="M492" i="1"/>
  <c r="N492" i="1" s="1"/>
  <c r="C493" i="1" s="1"/>
  <c r="L493" i="1"/>
  <c r="A494" i="1"/>
  <c r="D493" i="1"/>
  <c r="E493" i="1" s="1"/>
  <c r="G493" i="1" s="1"/>
  <c r="O491" i="1" l="1"/>
  <c r="K492" i="1"/>
  <c r="G492" i="1"/>
  <c r="H493" i="1" s="1"/>
  <c r="J493" i="1" s="1"/>
  <c r="B491" i="1"/>
  <c r="D494" i="1"/>
  <c r="E494" i="1" s="1"/>
  <c r="G494" i="1" s="1"/>
  <c r="L494" i="1"/>
  <c r="A495" i="1"/>
  <c r="M493" i="1"/>
  <c r="N493" i="1" s="1"/>
  <c r="C494" i="1" s="1"/>
  <c r="Q494" i="1"/>
  <c r="P494" i="1"/>
  <c r="I494" i="1"/>
  <c r="H494" i="1" l="1"/>
  <c r="J494" i="1" s="1"/>
  <c r="H495" i="1"/>
  <c r="K493" i="1"/>
  <c r="O493" i="1" s="1"/>
  <c r="O492" i="1"/>
  <c r="B492" i="1"/>
  <c r="Q495" i="1"/>
  <c r="M494" i="1"/>
  <c r="N494" i="1" s="1"/>
  <c r="C495" i="1" s="1"/>
  <c r="P495" i="1"/>
  <c r="I495" i="1"/>
  <c r="A496" i="1"/>
  <c r="D495" i="1"/>
  <c r="E495" i="1" s="1"/>
  <c r="G495" i="1" s="1"/>
  <c r="H496" i="1" s="1"/>
  <c r="L495" i="1"/>
  <c r="J495" i="1" l="1"/>
  <c r="K495" i="1" s="1"/>
  <c r="B495" i="1" s="1"/>
  <c r="K494" i="1"/>
  <c r="O494" i="1" s="1"/>
  <c r="B493" i="1"/>
  <c r="D496" i="1"/>
  <c r="E496" i="1" s="1"/>
  <c r="G496" i="1" s="1"/>
  <c r="H497" i="1" s="1"/>
  <c r="A497" i="1"/>
  <c r="L496" i="1"/>
  <c r="P496" i="1"/>
  <c r="I496" i="1"/>
  <c r="J496" i="1" s="1"/>
  <c r="M495" i="1"/>
  <c r="N495" i="1" s="1"/>
  <c r="C496" i="1" s="1"/>
  <c r="Q496" i="1"/>
  <c r="B494" i="1" l="1"/>
  <c r="O495" i="1"/>
  <c r="K496" i="1"/>
  <c r="B496" i="1" s="1"/>
  <c r="M496" i="1"/>
  <c r="N496" i="1" s="1"/>
  <c r="C497" i="1" s="1"/>
  <c r="Q497" i="1"/>
  <c r="P497" i="1"/>
  <c r="I497" i="1"/>
  <c r="J497" i="1" s="1"/>
  <c r="L497" i="1"/>
  <c r="A498" i="1"/>
  <c r="D497" i="1"/>
  <c r="E497" i="1" s="1"/>
  <c r="G497" i="1" s="1"/>
  <c r="H498" i="1" s="1"/>
  <c r="K497" i="1" l="1"/>
  <c r="B497" i="1" s="1"/>
  <c r="D498" i="1"/>
  <c r="E498" i="1" s="1"/>
  <c r="G498" i="1" s="1"/>
  <c r="H499" i="1" s="1"/>
  <c r="L498" i="1"/>
  <c r="A499" i="1"/>
  <c r="P498" i="1"/>
  <c r="M497" i="1"/>
  <c r="N497" i="1" s="1"/>
  <c r="C498" i="1" s="1"/>
  <c r="I498" i="1"/>
  <c r="J498" i="1" s="1"/>
  <c r="Q498" i="1"/>
  <c r="O496" i="1"/>
  <c r="K498" i="1" l="1"/>
  <c r="B498" i="1" s="1"/>
  <c r="M498" i="1"/>
  <c r="N498" i="1" s="1"/>
  <c r="C499" i="1" s="1"/>
  <c r="Q499" i="1"/>
  <c r="I499" i="1"/>
  <c r="J499" i="1" s="1"/>
  <c r="P499" i="1"/>
  <c r="O497" i="1"/>
  <c r="D499" i="1"/>
  <c r="E499" i="1" s="1"/>
  <c r="G499" i="1" s="1"/>
  <c r="H500" i="1" s="1"/>
  <c r="L499" i="1"/>
  <c r="A500" i="1"/>
  <c r="K499" i="1" l="1"/>
  <c r="B499" i="1" s="1"/>
  <c r="D500" i="1"/>
  <c r="E500" i="1" s="1"/>
  <c r="G500" i="1" s="1"/>
  <c r="H501" i="1" s="1"/>
  <c r="A501" i="1"/>
  <c r="L500" i="1"/>
  <c r="O498" i="1"/>
  <c r="I500" i="1"/>
  <c r="J500" i="1" s="1"/>
  <c r="Q500" i="1"/>
  <c r="P500" i="1"/>
  <c r="M499" i="1"/>
  <c r="N499" i="1" s="1"/>
  <c r="C500" i="1" s="1"/>
  <c r="K500" i="1" l="1"/>
  <c r="B500" i="1" s="1"/>
  <c r="M500" i="1"/>
  <c r="N500" i="1" s="1"/>
  <c r="C501" i="1" s="1"/>
  <c r="P501" i="1"/>
  <c r="I501" i="1"/>
  <c r="J501" i="1" s="1"/>
  <c r="Q501" i="1"/>
  <c r="L501" i="1"/>
  <c r="A502" i="1"/>
  <c r="D501" i="1"/>
  <c r="E501" i="1" s="1"/>
  <c r="G501" i="1" s="1"/>
  <c r="H502" i="1" s="1"/>
  <c r="O499" i="1"/>
  <c r="K501" i="1" l="1"/>
  <c r="B501" i="1" s="1"/>
  <c r="D502" i="1"/>
  <c r="E502" i="1" s="1"/>
  <c r="G502" i="1" s="1"/>
  <c r="H503" i="1" s="1"/>
  <c r="A503" i="1"/>
  <c r="L502" i="1"/>
  <c r="M501" i="1"/>
  <c r="N501" i="1" s="1"/>
  <c r="C502" i="1" s="1"/>
  <c r="Q502" i="1"/>
  <c r="I502" i="1"/>
  <c r="J502" i="1" s="1"/>
  <c r="P502" i="1"/>
  <c r="O500" i="1"/>
  <c r="K502" i="1" l="1"/>
  <c r="B502" i="1" s="1"/>
  <c r="Q503" i="1"/>
  <c r="I503" i="1"/>
  <c r="J503" i="1" s="1"/>
  <c r="P503" i="1"/>
  <c r="M502" i="1"/>
  <c r="N502" i="1" s="1"/>
  <c r="C503" i="1" s="1"/>
  <c r="D503" i="1"/>
  <c r="E503" i="1" s="1"/>
  <c r="G503" i="1" s="1"/>
  <c r="H504" i="1" s="1"/>
  <c r="L503" i="1"/>
  <c r="A504" i="1"/>
  <c r="O501" i="1"/>
  <c r="K503" i="1" l="1"/>
  <c r="B503" i="1" s="1"/>
  <c r="L504" i="1"/>
  <c r="A505" i="1"/>
  <c r="D504" i="1"/>
  <c r="E504" i="1" s="1"/>
  <c r="G504" i="1" s="1"/>
  <c r="H505" i="1" s="1"/>
  <c r="I504" i="1"/>
  <c r="J504" i="1" s="1"/>
  <c r="Q504" i="1"/>
  <c r="M503" i="1"/>
  <c r="N503" i="1" s="1"/>
  <c r="C504" i="1" s="1"/>
  <c r="P504" i="1"/>
  <c r="O502" i="1"/>
  <c r="K504" i="1" l="1"/>
  <c r="B504" i="1" s="1"/>
  <c r="D505" i="1"/>
  <c r="E505" i="1" s="1"/>
  <c r="G505" i="1" s="1"/>
  <c r="H506" i="1" s="1"/>
  <c r="L505" i="1"/>
  <c r="A506" i="1"/>
  <c r="Q505" i="1"/>
  <c r="M504" i="1"/>
  <c r="N504" i="1" s="1"/>
  <c r="C505" i="1" s="1"/>
  <c r="P505" i="1"/>
  <c r="I505" i="1"/>
  <c r="J505" i="1" s="1"/>
  <c r="O503" i="1"/>
  <c r="K505" i="1" l="1"/>
  <c r="B505" i="1" s="1"/>
  <c r="I506" i="1"/>
  <c r="J506" i="1" s="1"/>
  <c r="M505" i="1"/>
  <c r="N505" i="1" s="1"/>
  <c r="C506" i="1" s="1"/>
  <c r="Q506" i="1"/>
  <c r="P506" i="1"/>
  <c r="D506" i="1"/>
  <c r="E506" i="1" s="1"/>
  <c r="G506" i="1" s="1"/>
  <c r="H507" i="1" s="1"/>
  <c r="L506" i="1"/>
  <c r="A507" i="1"/>
  <c r="O504" i="1"/>
  <c r="K506" i="1" l="1"/>
  <c r="B506" i="1" s="1"/>
  <c r="L507" i="1"/>
  <c r="A508" i="1"/>
  <c r="D507" i="1"/>
  <c r="E507" i="1" s="1"/>
  <c r="G507" i="1" s="1"/>
  <c r="H508" i="1" s="1"/>
  <c r="Q507" i="1"/>
  <c r="P507" i="1"/>
  <c r="I507" i="1"/>
  <c r="J507" i="1" s="1"/>
  <c r="M506" i="1"/>
  <c r="N506" i="1" s="1"/>
  <c r="C507" i="1" s="1"/>
  <c r="O505" i="1"/>
  <c r="K507" i="1" l="1"/>
  <c r="B507" i="1" s="1"/>
  <c r="Q508" i="1"/>
  <c r="M507" i="1"/>
  <c r="N507" i="1" s="1"/>
  <c r="C508" i="1" s="1"/>
  <c r="P508" i="1"/>
  <c r="I508" i="1"/>
  <c r="J508" i="1" s="1"/>
  <c r="O506" i="1"/>
  <c r="D508" i="1"/>
  <c r="E508" i="1" s="1"/>
  <c r="G508" i="1" s="1"/>
  <c r="H509" i="1" s="1"/>
  <c r="L508" i="1"/>
  <c r="A509" i="1"/>
  <c r="K508" i="1" l="1"/>
  <c r="B508" i="1" s="1"/>
  <c r="M508" i="1"/>
  <c r="N508" i="1" s="1"/>
  <c r="C509" i="1" s="1"/>
  <c r="Q509" i="1"/>
  <c r="I509" i="1"/>
  <c r="J509" i="1" s="1"/>
  <c r="P509" i="1"/>
  <c r="O507" i="1"/>
  <c r="A510" i="1"/>
  <c r="D509" i="1"/>
  <c r="E509" i="1" s="1"/>
  <c r="G509" i="1" s="1"/>
  <c r="H510" i="1" s="1"/>
  <c r="L509" i="1"/>
  <c r="K509" i="1" l="1"/>
  <c r="B509" i="1" s="1"/>
  <c r="P510" i="1"/>
  <c r="I510" i="1"/>
  <c r="J510" i="1" s="1"/>
  <c r="M509" i="1"/>
  <c r="N509" i="1" s="1"/>
  <c r="C510" i="1" s="1"/>
  <c r="Q510" i="1"/>
  <c r="O508" i="1"/>
  <c r="A511" i="1"/>
  <c r="D510" i="1"/>
  <c r="E510" i="1" s="1"/>
  <c r="G510" i="1" s="1"/>
  <c r="H511" i="1" s="1"/>
  <c r="L510" i="1"/>
  <c r="O509" i="1" l="1"/>
  <c r="K510" i="1"/>
  <c r="B510" i="1" s="1"/>
  <c r="L511" i="1"/>
  <c r="A512" i="1"/>
  <c r="D511" i="1"/>
  <c r="E511" i="1" s="1"/>
  <c r="G511" i="1" s="1"/>
  <c r="H512" i="1" s="1"/>
  <c r="M510" i="1"/>
  <c r="N510" i="1" s="1"/>
  <c r="C511" i="1" s="1"/>
  <c r="Q511" i="1"/>
  <c r="P511" i="1"/>
  <c r="I511" i="1"/>
  <c r="J511" i="1" s="1"/>
  <c r="K511" i="1" l="1"/>
  <c r="B511" i="1" s="1"/>
  <c r="D512" i="1"/>
  <c r="E512" i="1" s="1"/>
  <c r="G512" i="1" s="1"/>
  <c r="H513" i="1" s="1"/>
  <c r="L512" i="1"/>
  <c r="A513" i="1"/>
  <c r="O510" i="1"/>
  <c r="P512" i="1"/>
  <c r="M511" i="1"/>
  <c r="N511" i="1" s="1"/>
  <c r="C512" i="1" s="1"/>
  <c r="I512" i="1"/>
  <c r="J512" i="1" s="1"/>
  <c r="Q512" i="1"/>
  <c r="K512" i="1" l="1"/>
  <c r="B512" i="1" s="1"/>
  <c r="O511" i="1"/>
  <c r="I513" i="1"/>
  <c r="J513" i="1" s="1"/>
  <c r="Q513" i="1"/>
  <c r="M512" i="1"/>
  <c r="N512" i="1" s="1"/>
  <c r="C513" i="1" s="1"/>
  <c r="P513" i="1"/>
  <c r="D513" i="1"/>
  <c r="E513" i="1" s="1"/>
  <c r="G513" i="1" s="1"/>
  <c r="H514" i="1" s="1"/>
  <c r="L513" i="1"/>
  <c r="A514" i="1"/>
  <c r="K513" i="1" l="1"/>
  <c r="B513" i="1" s="1"/>
  <c r="L514" i="1"/>
  <c r="A515" i="1"/>
  <c r="D514" i="1"/>
  <c r="E514" i="1" s="1"/>
  <c r="G514" i="1" s="1"/>
  <c r="H515" i="1" s="1"/>
  <c r="O512" i="1"/>
  <c r="Q514" i="1"/>
  <c r="I514" i="1"/>
  <c r="J514" i="1" s="1"/>
  <c r="P514" i="1"/>
  <c r="M513" i="1"/>
  <c r="N513" i="1" s="1"/>
  <c r="C514" i="1" s="1"/>
  <c r="K514" i="1" l="1"/>
  <c r="B514" i="1" s="1"/>
  <c r="D515" i="1"/>
  <c r="E515" i="1" s="1"/>
  <c r="G515" i="1" s="1"/>
  <c r="H516" i="1" s="1"/>
  <c r="L515" i="1"/>
  <c r="A516" i="1"/>
  <c r="M514" i="1"/>
  <c r="N514" i="1" s="1"/>
  <c r="C515" i="1" s="1"/>
  <c r="Q515" i="1"/>
  <c r="I515" i="1"/>
  <c r="J515" i="1" s="1"/>
  <c r="P515" i="1"/>
  <c r="O513" i="1"/>
  <c r="K515" i="1" l="1"/>
  <c r="B515" i="1" s="1"/>
  <c r="O514" i="1"/>
  <c r="I516" i="1"/>
  <c r="J516" i="1" s="1"/>
  <c r="Q516" i="1"/>
  <c r="M515" i="1"/>
  <c r="N515" i="1" s="1"/>
  <c r="C516" i="1" s="1"/>
  <c r="P516" i="1"/>
  <c r="A517" i="1"/>
  <c r="D516" i="1"/>
  <c r="E516" i="1" s="1"/>
  <c r="G516" i="1" s="1"/>
  <c r="H517" i="1" s="1"/>
  <c r="L516" i="1"/>
  <c r="K516" i="1" l="1"/>
  <c r="B516" i="1" s="1"/>
  <c r="L517" i="1"/>
  <c r="A518" i="1"/>
  <c r="D517" i="1"/>
  <c r="E517" i="1" s="1"/>
  <c r="G517" i="1" s="1"/>
  <c r="H518" i="1" s="1"/>
  <c r="O515" i="1"/>
  <c r="M516" i="1"/>
  <c r="N516" i="1" s="1"/>
  <c r="C517" i="1" s="1"/>
  <c r="I517" i="1"/>
  <c r="J517" i="1" s="1"/>
  <c r="Q517" i="1"/>
  <c r="P517" i="1"/>
  <c r="K517" i="1" l="1"/>
  <c r="B517" i="1" s="1"/>
  <c r="D518" i="1"/>
  <c r="E518" i="1" s="1"/>
  <c r="G518" i="1" s="1"/>
  <c r="H519" i="1" s="1"/>
  <c r="A519" i="1"/>
  <c r="L518" i="1"/>
  <c r="O516" i="1"/>
  <c r="P518" i="1"/>
  <c r="M517" i="1"/>
  <c r="N517" i="1" s="1"/>
  <c r="C518" i="1" s="1"/>
  <c r="I518" i="1"/>
  <c r="J518" i="1" s="1"/>
  <c r="Q518" i="1"/>
  <c r="K518" i="1" l="1"/>
  <c r="B518" i="1" s="1"/>
  <c r="M518" i="1"/>
  <c r="N518" i="1" s="1"/>
  <c r="C519" i="1" s="1"/>
  <c r="Q519" i="1"/>
  <c r="P519" i="1"/>
  <c r="I519" i="1"/>
  <c r="J519" i="1" s="1"/>
  <c r="D519" i="1"/>
  <c r="E519" i="1" s="1"/>
  <c r="G519" i="1" s="1"/>
  <c r="H520" i="1" s="1"/>
  <c r="L519" i="1"/>
  <c r="A520" i="1"/>
  <c r="O517" i="1"/>
  <c r="K519" i="1" l="1"/>
  <c r="B519" i="1" s="1"/>
  <c r="D520" i="1"/>
  <c r="E520" i="1" s="1"/>
  <c r="G520" i="1" s="1"/>
  <c r="H521" i="1" s="1"/>
  <c r="A521" i="1"/>
  <c r="L520" i="1"/>
  <c r="O518" i="1"/>
  <c r="I520" i="1"/>
  <c r="J520" i="1" s="1"/>
  <c r="Q520" i="1"/>
  <c r="P520" i="1"/>
  <c r="M519" i="1"/>
  <c r="N519" i="1" s="1"/>
  <c r="C520" i="1" s="1"/>
  <c r="K520" i="1" l="1"/>
  <c r="B520" i="1" s="1"/>
  <c r="L521" i="1"/>
  <c r="D521" i="1"/>
  <c r="E521" i="1" s="1"/>
  <c r="G521" i="1" s="1"/>
  <c r="H522" i="1" s="1"/>
  <c r="A522" i="1"/>
  <c r="O519" i="1"/>
  <c r="M520" i="1"/>
  <c r="N520" i="1" s="1"/>
  <c r="C521" i="1" s="1"/>
  <c r="Q521" i="1"/>
  <c r="P521" i="1"/>
  <c r="I521" i="1"/>
  <c r="J521" i="1" s="1"/>
  <c r="K521" i="1" l="1"/>
  <c r="B521" i="1" s="1"/>
  <c r="M521" i="1"/>
  <c r="N521" i="1" s="1"/>
  <c r="C522" i="1" s="1"/>
  <c r="Q522" i="1"/>
  <c r="I522" i="1"/>
  <c r="J522" i="1" s="1"/>
  <c r="P522" i="1"/>
  <c r="D522" i="1"/>
  <c r="E522" i="1" s="1"/>
  <c r="G522" i="1" s="1"/>
  <c r="H523" i="1" s="1"/>
  <c r="L522" i="1"/>
  <c r="A523" i="1"/>
  <c r="O520" i="1"/>
  <c r="K522" i="1" l="1"/>
  <c r="B522" i="1" s="1"/>
  <c r="A524" i="1"/>
  <c r="D523" i="1"/>
  <c r="E523" i="1" s="1"/>
  <c r="G523" i="1" s="1"/>
  <c r="H524" i="1" s="1"/>
  <c r="L523" i="1"/>
  <c r="O521" i="1"/>
  <c r="I523" i="1"/>
  <c r="J523" i="1" s="1"/>
  <c r="M522" i="1"/>
  <c r="N522" i="1" s="1"/>
  <c r="C523" i="1" s="1"/>
  <c r="Q523" i="1"/>
  <c r="P523" i="1"/>
  <c r="K523" i="1" l="1"/>
  <c r="B523" i="1" s="1"/>
  <c r="L524" i="1"/>
  <c r="A525" i="1"/>
  <c r="D524" i="1"/>
  <c r="E524" i="1" s="1"/>
  <c r="G524" i="1" s="1"/>
  <c r="H525" i="1" s="1"/>
  <c r="I524" i="1"/>
  <c r="J524" i="1" s="1"/>
  <c r="Q524" i="1"/>
  <c r="M523" i="1"/>
  <c r="N523" i="1" s="1"/>
  <c r="C524" i="1" s="1"/>
  <c r="P524" i="1"/>
  <c r="O522" i="1"/>
  <c r="O523" i="1" l="1"/>
  <c r="K524" i="1"/>
  <c r="B524" i="1" s="1"/>
  <c r="M524" i="1"/>
  <c r="N524" i="1" s="1"/>
  <c r="C525" i="1" s="1"/>
  <c r="P525" i="1"/>
  <c r="I525" i="1"/>
  <c r="J525" i="1" s="1"/>
  <c r="Q525" i="1"/>
  <c r="D525" i="1"/>
  <c r="E525" i="1" s="1"/>
  <c r="G525" i="1" s="1"/>
  <c r="H526" i="1" s="1"/>
  <c r="A526" i="1"/>
  <c r="L525" i="1"/>
  <c r="K525" i="1" l="1"/>
  <c r="B525" i="1" s="1"/>
  <c r="Q526" i="1"/>
  <c r="M525" i="1"/>
  <c r="N525" i="1" s="1"/>
  <c r="C526" i="1" s="1"/>
  <c r="P526" i="1"/>
  <c r="I526" i="1"/>
  <c r="J526" i="1" s="1"/>
  <c r="D526" i="1"/>
  <c r="E526" i="1" s="1"/>
  <c r="G526" i="1" s="1"/>
  <c r="H527" i="1" s="1"/>
  <c r="L526" i="1"/>
  <c r="A527" i="1"/>
  <c r="O524" i="1"/>
  <c r="K526" i="1" l="1"/>
  <c r="B526" i="1" s="1"/>
  <c r="D527" i="1"/>
  <c r="E527" i="1" s="1"/>
  <c r="G527" i="1" s="1"/>
  <c r="H528" i="1" s="1"/>
  <c r="L527" i="1"/>
  <c r="A528" i="1"/>
  <c r="O525" i="1"/>
  <c r="I527" i="1"/>
  <c r="J527" i="1" s="1"/>
  <c r="P527" i="1"/>
  <c r="Q527" i="1"/>
  <c r="M526" i="1"/>
  <c r="N526" i="1" s="1"/>
  <c r="C527" i="1" s="1"/>
  <c r="K527" i="1" l="1"/>
  <c r="B527" i="1" s="1"/>
  <c r="L528" i="1"/>
  <c r="A529" i="1"/>
  <c r="D528" i="1"/>
  <c r="E528" i="1" s="1"/>
  <c r="G528" i="1" s="1"/>
  <c r="H529" i="1" s="1"/>
  <c r="M527" i="1"/>
  <c r="N527" i="1" s="1"/>
  <c r="C528" i="1" s="1"/>
  <c r="I528" i="1"/>
  <c r="J528" i="1" s="1"/>
  <c r="P528" i="1"/>
  <c r="Q528" i="1"/>
  <c r="O526" i="1"/>
  <c r="K528" i="1" l="1"/>
  <c r="B528" i="1" s="1"/>
  <c r="M528" i="1"/>
  <c r="N528" i="1" s="1"/>
  <c r="C529" i="1" s="1"/>
  <c r="Q529" i="1"/>
  <c r="I529" i="1"/>
  <c r="J529" i="1" s="1"/>
  <c r="P529" i="1"/>
  <c r="O527" i="1"/>
  <c r="D529" i="1"/>
  <c r="E529" i="1" s="1"/>
  <c r="G529" i="1" s="1"/>
  <c r="H530" i="1" s="1"/>
  <c r="L529" i="1"/>
  <c r="A530" i="1"/>
  <c r="K529" i="1" l="1"/>
  <c r="B529" i="1" s="1"/>
  <c r="P530" i="1"/>
  <c r="M529" i="1"/>
  <c r="N529" i="1" s="1"/>
  <c r="C530" i="1" s="1"/>
  <c r="Q530" i="1"/>
  <c r="I530" i="1"/>
  <c r="J530" i="1" s="1"/>
  <c r="O528" i="1"/>
  <c r="A531" i="1"/>
  <c r="D530" i="1"/>
  <c r="E530" i="1" s="1"/>
  <c r="G530" i="1" s="1"/>
  <c r="H531" i="1" s="1"/>
  <c r="L530" i="1"/>
  <c r="K530" i="1" l="1"/>
  <c r="B530" i="1" s="1"/>
  <c r="A532" i="1"/>
  <c r="D531" i="1"/>
  <c r="E531" i="1" s="1"/>
  <c r="G531" i="1" s="1"/>
  <c r="H532" i="1" s="1"/>
  <c r="L531" i="1"/>
  <c r="P531" i="1"/>
  <c r="I531" i="1"/>
  <c r="J531" i="1" s="1"/>
  <c r="M530" i="1"/>
  <c r="N530" i="1" s="1"/>
  <c r="C531" i="1" s="1"/>
  <c r="Q531" i="1"/>
  <c r="O529" i="1"/>
  <c r="K531" i="1" l="1"/>
  <c r="B531" i="1" s="1"/>
  <c r="M531" i="1"/>
  <c r="N531" i="1" s="1"/>
  <c r="C532" i="1" s="1"/>
  <c r="I532" i="1"/>
  <c r="J532" i="1" s="1"/>
  <c r="P532" i="1"/>
  <c r="Q532" i="1"/>
  <c r="O530" i="1"/>
  <c r="L532" i="1"/>
  <c r="A533" i="1"/>
  <c r="D532" i="1"/>
  <c r="E532" i="1" s="1"/>
  <c r="G532" i="1" s="1"/>
  <c r="H533" i="1" s="1"/>
  <c r="K532" i="1" l="1"/>
  <c r="B532" i="1" s="1"/>
  <c r="M532" i="1"/>
  <c r="N532" i="1" s="1"/>
  <c r="C533" i="1" s="1"/>
  <c r="Q533" i="1"/>
  <c r="P533" i="1"/>
  <c r="I533" i="1"/>
  <c r="J533" i="1" s="1"/>
  <c r="O531" i="1"/>
  <c r="D533" i="1"/>
  <c r="E533" i="1" s="1"/>
  <c r="G533" i="1" s="1"/>
  <c r="H534" i="1" s="1"/>
  <c r="A534" i="1"/>
  <c r="L533" i="1"/>
  <c r="K533" i="1" l="1"/>
  <c r="B533" i="1" s="1"/>
  <c r="A535" i="1"/>
  <c r="D534" i="1"/>
  <c r="E534" i="1" s="1"/>
  <c r="G534" i="1" s="1"/>
  <c r="H535" i="1" s="1"/>
  <c r="L534" i="1"/>
  <c r="O532" i="1"/>
  <c r="M533" i="1"/>
  <c r="N533" i="1" s="1"/>
  <c r="C534" i="1" s="1"/>
  <c r="P534" i="1"/>
  <c r="Q534" i="1"/>
  <c r="I534" i="1"/>
  <c r="J534" i="1" s="1"/>
  <c r="K534" i="1" l="1"/>
  <c r="B534" i="1" s="1"/>
  <c r="A536" i="1"/>
  <c r="D535" i="1"/>
  <c r="E535" i="1" s="1"/>
  <c r="G535" i="1" s="1"/>
  <c r="H536" i="1" s="1"/>
  <c r="L535" i="1"/>
  <c r="P535" i="1"/>
  <c r="I535" i="1"/>
  <c r="J535" i="1" s="1"/>
  <c r="M534" i="1"/>
  <c r="N534" i="1" s="1"/>
  <c r="C535" i="1" s="1"/>
  <c r="Q535" i="1"/>
  <c r="O533" i="1"/>
  <c r="K535" i="1" l="1"/>
  <c r="B535" i="1" s="1"/>
  <c r="M535" i="1"/>
  <c r="N535" i="1" s="1"/>
  <c r="C536" i="1" s="1"/>
  <c r="P536" i="1"/>
  <c r="Q536" i="1"/>
  <c r="I536" i="1"/>
  <c r="J536" i="1" s="1"/>
  <c r="L536" i="1"/>
  <c r="A537" i="1"/>
  <c r="D536" i="1"/>
  <c r="E536" i="1" s="1"/>
  <c r="G536" i="1" s="1"/>
  <c r="H537" i="1" s="1"/>
  <c r="O534" i="1"/>
  <c r="K536" i="1" l="1"/>
  <c r="B536" i="1" s="1"/>
  <c r="D537" i="1"/>
  <c r="E537" i="1" s="1"/>
  <c r="G537" i="1" s="1"/>
  <c r="H538" i="1" s="1"/>
  <c r="A538" i="1"/>
  <c r="L537" i="1"/>
  <c r="O535" i="1"/>
  <c r="M536" i="1"/>
  <c r="N536" i="1" s="1"/>
  <c r="C537" i="1" s="1"/>
  <c r="Q537" i="1"/>
  <c r="P537" i="1"/>
  <c r="I537" i="1"/>
  <c r="J537" i="1" s="1"/>
  <c r="K537" i="1" l="1"/>
  <c r="B537" i="1" s="1"/>
  <c r="P538" i="1"/>
  <c r="M537" i="1"/>
  <c r="N537" i="1" s="1"/>
  <c r="C538" i="1" s="1"/>
  <c r="Q538" i="1"/>
  <c r="I538" i="1"/>
  <c r="J538" i="1" s="1"/>
  <c r="A539" i="1"/>
  <c r="D538" i="1"/>
  <c r="E538" i="1" s="1"/>
  <c r="G538" i="1" s="1"/>
  <c r="H539" i="1" s="1"/>
  <c r="L538" i="1"/>
  <c r="O536" i="1"/>
  <c r="K538" i="1" l="1"/>
  <c r="B538" i="1" s="1"/>
  <c r="D539" i="1"/>
  <c r="E539" i="1" s="1"/>
  <c r="G539" i="1" s="1"/>
  <c r="H540" i="1" s="1"/>
  <c r="L539" i="1"/>
  <c r="A540" i="1"/>
  <c r="I539" i="1"/>
  <c r="J539" i="1" s="1"/>
  <c r="Q539" i="1"/>
  <c r="P539" i="1"/>
  <c r="M538" i="1"/>
  <c r="N538" i="1" s="1"/>
  <c r="C539" i="1" s="1"/>
  <c r="O537" i="1"/>
  <c r="K539" i="1" l="1"/>
  <c r="B539" i="1" s="1"/>
  <c r="L540" i="1"/>
  <c r="A541" i="1"/>
  <c r="D540" i="1"/>
  <c r="E540" i="1" s="1"/>
  <c r="G540" i="1" s="1"/>
  <c r="H541" i="1" s="1"/>
  <c r="M539" i="1"/>
  <c r="N539" i="1" s="1"/>
  <c r="C540" i="1" s="1"/>
  <c r="Q540" i="1"/>
  <c r="I540" i="1"/>
  <c r="J540" i="1" s="1"/>
  <c r="P540" i="1"/>
  <c r="O538" i="1"/>
  <c r="K540" i="1" l="1"/>
  <c r="B540" i="1" s="1"/>
  <c r="Q541" i="1"/>
  <c r="M540" i="1"/>
  <c r="N540" i="1" s="1"/>
  <c r="C541" i="1" s="1"/>
  <c r="P541" i="1"/>
  <c r="I541" i="1"/>
  <c r="J541" i="1" s="1"/>
  <c r="O539" i="1"/>
  <c r="D541" i="1"/>
  <c r="E541" i="1" s="1"/>
  <c r="G541" i="1" s="1"/>
  <c r="H542" i="1" s="1"/>
  <c r="L541" i="1"/>
  <c r="A542" i="1"/>
  <c r="K541" i="1" l="1"/>
  <c r="B541" i="1" s="1"/>
  <c r="P542" i="1"/>
  <c r="Q542" i="1"/>
  <c r="M541" i="1"/>
  <c r="N541" i="1" s="1"/>
  <c r="C542" i="1" s="1"/>
  <c r="I542" i="1"/>
  <c r="J542" i="1" s="1"/>
  <c r="O540" i="1"/>
  <c r="A543" i="1"/>
  <c r="D542" i="1"/>
  <c r="E542" i="1" s="1"/>
  <c r="G542" i="1" s="1"/>
  <c r="H543" i="1" s="1"/>
  <c r="L542" i="1"/>
  <c r="O541" i="1" l="1"/>
  <c r="K542" i="1"/>
  <c r="B542" i="1" s="1"/>
  <c r="I543" i="1"/>
  <c r="J543" i="1" s="1"/>
  <c r="Q543" i="1"/>
  <c r="M542" i="1"/>
  <c r="N542" i="1" s="1"/>
  <c r="C543" i="1" s="1"/>
  <c r="P543" i="1"/>
  <c r="A544" i="1"/>
  <c r="D543" i="1"/>
  <c r="E543" i="1" s="1"/>
  <c r="G543" i="1" s="1"/>
  <c r="H544" i="1" s="1"/>
  <c r="L543" i="1"/>
  <c r="K543" i="1" l="1"/>
  <c r="B543" i="1" s="1"/>
  <c r="L544" i="1"/>
  <c r="A545" i="1"/>
  <c r="D544" i="1"/>
  <c r="E544" i="1" s="1"/>
  <c r="G544" i="1" s="1"/>
  <c r="H545" i="1" s="1"/>
  <c r="O542" i="1"/>
  <c r="M543" i="1"/>
  <c r="N543" i="1" s="1"/>
  <c r="C544" i="1" s="1"/>
  <c r="Q544" i="1"/>
  <c r="I544" i="1"/>
  <c r="J544" i="1" s="1"/>
  <c r="P544" i="1"/>
  <c r="K544" i="1" l="1"/>
  <c r="B544" i="1" s="1"/>
  <c r="D545" i="1"/>
  <c r="E545" i="1" s="1"/>
  <c r="G545" i="1" s="1"/>
  <c r="H546" i="1" s="1"/>
  <c r="L545" i="1"/>
  <c r="A546" i="1"/>
  <c r="M544" i="1"/>
  <c r="N544" i="1" s="1"/>
  <c r="C545" i="1" s="1"/>
  <c r="Q545" i="1"/>
  <c r="I545" i="1"/>
  <c r="J545" i="1" s="1"/>
  <c r="P545" i="1"/>
  <c r="O543" i="1"/>
  <c r="K545" i="1" l="1"/>
  <c r="B545" i="1" s="1"/>
  <c r="M545" i="1"/>
  <c r="N545" i="1" s="1"/>
  <c r="C546" i="1" s="1"/>
  <c r="P546" i="1"/>
  <c r="Q546" i="1"/>
  <c r="I546" i="1"/>
  <c r="J546" i="1" s="1"/>
  <c r="O544" i="1"/>
  <c r="A547" i="1"/>
  <c r="D546" i="1"/>
  <c r="E546" i="1" s="1"/>
  <c r="G546" i="1" s="1"/>
  <c r="H547" i="1" s="1"/>
  <c r="L546" i="1"/>
  <c r="K546" i="1" l="1"/>
  <c r="B546" i="1" s="1"/>
  <c r="A548" i="1"/>
  <c r="D547" i="1"/>
  <c r="E547" i="1" s="1"/>
  <c r="G547" i="1" s="1"/>
  <c r="H548" i="1" s="1"/>
  <c r="L547" i="1"/>
  <c r="O545" i="1"/>
  <c r="P547" i="1"/>
  <c r="I547" i="1"/>
  <c r="J547" i="1" s="1"/>
  <c r="M546" i="1"/>
  <c r="N546" i="1" s="1"/>
  <c r="C547" i="1" s="1"/>
  <c r="Q547" i="1"/>
  <c r="K547" i="1" l="1"/>
  <c r="B547" i="1" s="1"/>
  <c r="M547" i="1"/>
  <c r="N547" i="1" s="1"/>
  <c r="C548" i="1" s="1"/>
  <c r="P548" i="1"/>
  <c r="Q548" i="1"/>
  <c r="I548" i="1"/>
  <c r="J548" i="1" s="1"/>
  <c r="O546" i="1"/>
  <c r="L548" i="1"/>
  <c r="A549" i="1"/>
  <c r="D548" i="1"/>
  <c r="E548" i="1" s="1"/>
  <c r="G548" i="1" s="1"/>
  <c r="H549" i="1" s="1"/>
  <c r="K548" i="1" l="1"/>
  <c r="B548" i="1" s="1"/>
  <c r="M548" i="1"/>
  <c r="N548" i="1" s="1"/>
  <c r="C549" i="1" s="1"/>
  <c r="Q549" i="1"/>
  <c r="P549" i="1"/>
  <c r="I549" i="1"/>
  <c r="J549" i="1" s="1"/>
  <c r="A550" i="1"/>
  <c r="D549" i="1"/>
  <c r="E549" i="1" s="1"/>
  <c r="G549" i="1" s="1"/>
  <c r="H550" i="1" s="1"/>
  <c r="L549" i="1"/>
  <c r="O547" i="1"/>
  <c r="K549" i="1" l="1"/>
  <c r="B549" i="1" s="1"/>
  <c r="Q550" i="1"/>
  <c r="I550" i="1"/>
  <c r="J550" i="1" s="1"/>
  <c r="M549" i="1"/>
  <c r="N549" i="1" s="1"/>
  <c r="C550" i="1" s="1"/>
  <c r="P550" i="1"/>
  <c r="O548" i="1"/>
  <c r="A551" i="1"/>
  <c r="D550" i="1"/>
  <c r="E550" i="1" s="1"/>
  <c r="G550" i="1" s="1"/>
  <c r="H551" i="1" s="1"/>
  <c r="L550" i="1"/>
  <c r="O549" i="1" l="1"/>
  <c r="K550" i="1"/>
  <c r="B550" i="1" s="1"/>
  <c r="L551" i="1"/>
  <c r="A552" i="1"/>
  <c r="D551" i="1"/>
  <c r="E551" i="1" s="1"/>
  <c r="G551" i="1" s="1"/>
  <c r="H552" i="1" s="1"/>
  <c r="M550" i="1"/>
  <c r="N550" i="1" s="1"/>
  <c r="C551" i="1" s="1"/>
  <c r="P551" i="1"/>
  <c r="I551" i="1"/>
  <c r="J551" i="1" s="1"/>
  <c r="Q551" i="1"/>
  <c r="K551" i="1" l="1"/>
  <c r="B551" i="1" s="1"/>
  <c r="P552" i="1"/>
  <c r="M551" i="1"/>
  <c r="N551" i="1" s="1"/>
  <c r="C552" i="1" s="1"/>
  <c r="Q552" i="1"/>
  <c r="I552" i="1"/>
  <c r="J552" i="1" s="1"/>
  <c r="O550" i="1"/>
  <c r="D552" i="1"/>
  <c r="E552" i="1" s="1"/>
  <c r="G552" i="1" s="1"/>
  <c r="H553" i="1" s="1"/>
  <c r="L552" i="1"/>
  <c r="A553" i="1"/>
  <c r="K552" i="1" l="1"/>
  <c r="B552" i="1" s="1"/>
  <c r="I553" i="1"/>
  <c r="J553" i="1" s="1"/>
  <c r="Q553" i="1"/>
  <c r="P553" i="1"/>
  <c r="M552" i="1"/>
  <c r="N552" i="1" s="1"/>
  <c r="C553" i="1" s="1"/>
  <c r="O551" i="1"/>
  <c r="D553" i="1"/>
  <c r="E553" i="1" s="1"/>
  <c r="G553" i="1" s="1"/>
  <c r="H554" i="1" s="1"/>
  <c r="L553" i="1"/>
  <c r="A554" i="1"/>
  <c r="K553" i="1" l="1"/>
  <c r="B553" i="1" s="1"/>
  <c r="L554" i="1"/>
  <c r="A555" i="1"/>
  <c r="D554" i="1"/>
  <c r="E554" i="1" s="1"/>
  <c r="G554" i="1" s="1"/>
  <c r="H555" i="1" s="1"/>
  <c r="O552" i="1"/>
  <c r="M553" i="1"/>
  <c r="N553" i="1" s="1"/>
  <c r="C554" i="1" s="1"/>
  <c r="P554" i="1"/>
  <c r="I554" i="1"/>
  <c r="J554" i="1" s="1"/>
  <c r="Q554" i="1"/>
  <c r="K554" i="1" l="1"/>
  <c r="B554" i="1" s="1"/>
  <c r="D555" i="1"/>
  <c r="E555" i="1" s="1"/>
  <c r="G555" i="1" s="1"/>
  <c r="H556" i="1" s="1"/>
  <c r="L555" i="1"/>
  <c r="A556" i="1"/>
  <c r="Q555" i="1"/>
  <c r="M554" i="1"/>
  <c r="N554" i="1" s="1"/>
  <c r="C555" i="1" s="1"/>
  <c r="P555" i="1"/>
  <c r="I555" i="1"/>
  <c r="J555" i="1" s="1"/>
  <c r="O553" i="1"/>
  <c r="K555" i="1" l="1"/>
  <c r="B555" i="1" s="1"/>
  <c r="I556" i="1"/>
  <c r="P556" i="1"/>
  <c r="M555" i="1"/>
  <c r="N555" i="1" s="1"/>
  <c r="C556" i="1" s="1"/>
  <c r="Q556" i="1"/>
  <c r="J556" i="1"/>
  <c r="O554" i="1"/>
  <c r="A557" i="1"/>
  <c r="D556" i="1"/>
  <c r="E556" i="1" s="1"/>
  <c r="G556" i="1" s="1"/>
  <c r="H557" i="1" s="1"/>
  <c r="L556" i="1"/>
  <c r="O555" i="1" l="1"/>
  <c r="K556" i="1"/>
  <c r="B556" i="1" s="1"/>
  <c r="L557" i="1"/>
  <c r="A558" i="1"/>
  <c r="D557" i="1"/>
  <c r="E557" i="1" s="1"/>
  <c r="G557" i="1" s="1"/>
  <c r="H558" i="1" s="1"/>
  <c r="M556" i="1"/>
  <c r="N556" i="1" s="1"/>
  <c r="C557" i="1" s="1"/>
  <c r="I557" i="1"/>
  <c r="J557" i="1" s="1"/>
  <c r="Q557" i="1"/>
  <c r="P557" i="1"/>
  <c r="K557" i="1" l="1"/>
  <c r="B557" i="1" s="1"/>
  <c r="D558" i="1"/>
  <c r="E558" i="1" s="1"/>
  <c r="G558" i="1" s="1"/>
  <c r="H559" i="1" s="1"/>
  <c r="L558" i="1"/>
  <c r="A559" i="1"/>
  <c r="Q558" i="1"/>
  <c r="M557" i="1"/>
  <c r="N557" i="1" s="1"/>
  <c r="C558" i="1" s="1"/>
  <c r="I558" i="1"/>
  <c r="J558" i="1" s="1"/>
  <c r="P558" i="1"/>
  <c r="O556" i="1"/>
  <c r="K558" i="1" l="1"/>
  <c r="B558" i="1" s="1"/>
  <c r="D559" i="1"/>
  <c r="E559" i="1" s="1"/>
  <c r="G559" i="1" s="1"/>
  <c r="H560" i="1" s="1"/>
  <c r="L559" i="1"/>
  <c r="A560" i="1"/>
  <c r="O557" i="1"/>
  <c r="P559" i="1"/>
  <c r="M558" i="1"/>
  <c r="N558" i="1" s="1"/>
  <c r="C559" i="1" s="1"/>
  <c r="Q559" i="1"/>
  <c r="I559" i="1"/>
  <c r="J559" i="1" s="1"/>
  <c r="K559" i="1" l="1"/>
  <c r="B559" i="1" s="1"/>
  <c r="Q560" i="1"/>
  <c r="I560" i="1"/>
  <c r="J560" i="1" s="1"/>
  <c r="P560" i="1"/>
  <c r="M559" i="1"/>
  <c r="N559" i="1" s="1"/>
  <c r="C560" i="1" s="1"/>
  <c r="O558" i="1"/>
  <c r="A561" i="1"/>
  <c r="D560" i="1"/>
  <c r="E560" i="1" s="1"/>
  <c r="G560" i="1" s="1"/>
  <c r="H561" i="1" s="1"/>
  <c r="L560" i="1"/>
  <c r="K560" i="1" l="1"/>
  <c r="B560" i="1" s="1"/>
  <c r="D561" i="1"/>
  <c r="E561" i="1" s="1"/>
  <c r="G561" i="1" s="1"/>
  <c r="H562" i="1" s="1"/>
  <c r="L561" i="1"/>
  <c r="A562" i="1"/>
  <c r="O559" i="1"/>
  <c r="M560" i="1"/>
  <c r="N560" i="1" s="1"/>
  <c r="C561" i="1" s="1"/>
  <c r="Q561" i="1"/>
  <c r="I561" i="1"/>
  <c r="J561" i="1" s="1"/>
  <c r="P561" i="1"/>
  <c r="K561" i="1" l="1"/>
  <c r="B561" i="1" s="1"/>
  <c r="P562" i="1"/>
  <c r="M561" i="1"/>
  <c r="N561" i="1" s="1"/>
  <c r="C562" i="1" s="1"/>
  <c r="Q562" i="1"/>
  <c r="I562" i="1"/>
  <c r="J562" i="1" s="1"/>
  <c r="O560" i="1"/>
  <c r="D562" i="1"/>
  <c r="E562" i="1" s="1"/>
  <c r="G562" i="1" s="1"/>
  <c r="H563" i="1" s="1"/>
  <c r="L562" i="1"/>
  <c r="A563" i="1"/>
  <c r="K562" i="1" l="1"/>
  <c r="B562" i="1" s="1"/>
  <c r="P563" i="1"/>
  <c r="I563" i="1"/>
  <c r="J563" i="1" s="1"/>
  <c r="M562" i="1"/>
  <c r="N562" i="1" s="1"/>
  <c r="C563" i="1" s="1"/>
  <c r="Q563" i="1"/>
  <c r="O561" i="1"/>
  <c r="A564" i="1"/>
  <c r="D563" i="1"/>
  <c r="E563" i="1" s="1"/>
  <c r="G563" i="1" s="1"/>
  <c r="H564" i="1" s="1"/>
  <c r="L563" i="1"/>
  <c r="K563" i="1" l="1"/>
  <c r="B563" i="1" s="1"/>
  <c r="M563" i="1"/>
  <c r="N563" i="1" s="1"/>
  <c r="C564" i="1" s="1"/>
  <c r="Q564" i="1"/>
  <c r="P564" i="1"/>
  <c r="I564" i="1"/>
  <c r="J564" i="1" s="1"/>
  <c r="L564" i="1"/>
  <c r="A565" i="1"/>
  <c r="D564" i="1"/>
  <c r="E564" i="1" s="1"/>
  <c r="G564" i="1" s="1"/>
  <c r="H565" i="1" s="1"/>
  <c r="O562" i="1"/>
  <c r="K564" i="1" l="1"/>
  <c r="B564" i="1" s="1"/>
  <c r="D565" i="1"/>
  <c r="E565" i="1" s="1"/>
  <c r="G565" i="1" s="1"/>
  <c r="H566" i="1" s="1"/>
  <c r="L565" i="1"/>
  <c r="A566" i="1"/>
  <c r="P565" i="1"/>
  <c r="M564" i="1"/>
  <c r="N564" i="1" s="1"/>
  <c r="C565" i="1" s="1"/>
  <c r="I565" i="1"/>
  <c r="J565" i="1" s="1"/>
  <c r="Q565" i="1"/>
  <c r="O563" i="1"/>
  <c r="K565" i="1" l="1"/>
  <c r="B565" i="1" s="1"/>
  <c r="D566" i="1"/>
  <c r="E566" i="1" s="1"/>
  <c r="G566" i="1" s="1"/>
  <c r="H567" i="1" s="1"/>
  <c r="L566" i="1"/>
  <c r="A567" i="1"/>
  <c r="Q566" i="1"/>
  <c r="P566" i="1"/>
  <c r="M565" i="1"/>
  <c r="N565" i="1" s="1"/>
  <c r="C566" i="1" s="1"/>
  <c r="I566" i="1"/>
  <c r="J566" i="1" s="1"/>
  <c r="O564" i="1"/>
  <c r="O565" i="1" l="1"/>
  <c r="K566" i="1"/>
  <c r="B566" i="1" s="1"/>
  <c r="I567" i="1"/>
  <c r="J567" i="1" s="1"/>
  <c r="Q567" i="1"/>
  <c r="P567" i="1"/>
  <c r="M566" i="1"/>
  <c r="N566" i="1" s="1"/>
  <c r="C567" i="1" s="1"/>
  <c r="D567" i="1"/>
  <c r="E567" i="1" s="1"/>
  <c r="G567" i="1" s="1"/>
  <c r="H568" i="1" s="1"/>
  <c r="L567" i="1"/>
  <c r="A568" i="1"/>
  <c r="K567" i="1" l="1"/>
  <c r="B567" i="1" s="1"/>
  <c r="L568" i="1"/>
  <c r="A569" i="1"/>
  <c r="D568" i="1"/>
  <c r="E568" i="1" s="1"/>
  <c r="G568" i="1" s="1"/>
  <c r="H569" i="1" s="1"/>
  <c r="M567" i="1"/>
  <c r="N567" i="1" s="1"/>
  <c r="C568" i="1" s="1"/>
  <c r="Q568" i="1"/>
  <c r="I568" i="1"/>
  <c r="J568" i="1" s="1"/>
  <c r="P568" i="1"/>
  <c r="O566" i="1"/>
  <c r="K568" i="1" l="1"/>
  <c r="B568" i="1" s="1"/>
  <c r="M568" i="1"/>
  <c r="N568" i="1" s="1"/>
  <c r="C569" i="1" s="1"/>
  <c r="Q569" i="1"/>
  <c r="I569" i="1"/>
  <c r="J569" i="1" s="1"/>
  <c r="P569" i="1"/>
  <c r="O567" i="1"/>
  <c r="D569" i="1"/>
  <c r="E569" i="1" s="1"/>
  <c r="G569" i="1" s="1"/>
  <c r="H570" i="1" s="1"/>
  <c r="L569" i="1"/>
  <c r="A570" i="1"/>
  <c r="K569" i="1" l="1"/>
  <c r="B569" i="1" s="1"/>
  <c r="D570" i="1"/>
  <c r="E570" i="1" s="1"/>
  <c r="G570" i="1" s="1"/>
  <c r="H571" i="1" s="1"/>
  <c r="L570" i="1"/>
  <c r="A571" i="1"/>
  <c r="O568" i="1"/>
  <c r="M569" i="1"/>
  <c r="N569" i="1" s="1"/>
  <c r="C570" i="1" s="1"/>
  <c r="Q570" i="1"/>
  <c r="P570" i="1"/>
  <c r="I570" i="1"/>
  <c r="J570" i="1" s="1"/>
  <c r="K570" i="1" l="1"/>
  <c r="B570" i="1" s="1"/>
  <c r="P571" i="1"/>
  <c r="I571" i="1"/>
  <c r="J571" i="1" s="1"/>
  <c r="M570" i="1"/>
  <c r="N570" i="1" s="1"/>
  <c r="C571" i="1" s="1"/>
  <c r="Q571" i="1"/>
  <c r="O569" i="1"/>
  <c r="A572" i="1"/>
  <c r="D571" i="1"/>
  <c r="E571" i="1" s="1"/>
  <c r="G571" i="1" s="1"/>
  <c r="H572" i="1" s="1"/>
  <c r="L571" i="1"/>
  <c r="O570" i="1" l="1"/>
  <c r="K571" i="1"/>
  <c r="B571" i="1" s="1"/>
  <c r="M571" i="1"/>
  <c r="N571" i="1" s="1"/>
  <c r="C572" i="1" s="1"/>
  <c r="Q572" i="1"/>
  <c r="P572" i="1"/>
  <c r="I572" i="1"/>
  <c r="J572" i="1" s="1"/>
  <c r="L572" i="1"/>
  <c r="A573" i="1"/>
  <c r="D572" i="1"/>
  <c r="E572" i="1" s="1"/>
  <c r="G572" i="1" s="1"/>
  <c r="H573" i="1" s="1"/>
  <c r="K572" i="1" l="1"/>
  <c r="B572" i="1" s="1"/>
  <c r="M572" i="1"/>
  <c r="N572" i="1" s="1"/>
  <c r="C573" i="1" s="1"/>
  <c r="Q573" i="1"/>
  <c r="P573" i="1"/>
  <c r="I573" i="1"/>
  <c r="J573" i="1" s="1"/>
  <c r="D573" i="1"/>
  <c r="E573" i="1" s="1"/>
  <c r="G573" i="1" s="1"/>
  <c r="H574" i="1" s="1"/>
  <c r="L573" i="1"/>
  <c r="A574" i="1"/>
  <c r="O571" i="1"/>
  <c r="K573" i="1" l="1"/>
  <c r="B573" i="1" s="1"/>
  <c r="P574" i="1"/>
  <c r="M573" i="1"/>
  <c r="N573" i="1" s="1"/>
  <c r="C574" i="1" s="1"/>
  <c r="Q574" i="1"/>
  <c r="I574" i="1"/>
  <c r="J574" i="1" s="1"/>
  <c r="O572" i="1"/>
  <c r="D574" i="1"/>
  <c r="E574" i="1" s="1"/>
  <c r="G574" i="1" s="1"/>
  <c r="H575" i="1" s="1"/>
  <c r="L574" i="1"/>
  <c r="A575" i="1"/>
  <c r="K574" i="1" l="1"/>
  <c r="B574" i="1" s="1"/>
  <c r="A576" i="1"/>
  <c r="D575" i="1"/>
  <c r="E575" i="1" s="1"/>
  <c r="G575" i="1" s="1"/>
  <c r="H576" i="1" s="1"/>
  <c r="L575" i="1"/>
  <c r="O573" i="1"/>
  <c r="P575" i="1"/>
  <c r="I575" i="1"/>
  <c r="J575" i="1" s="1"/>
  <c r="Q575" i="1"/>
  <c r="M574" i="1"/>
  <c r="N574" i="1" s="1"/>
  <c r="C575" i="1" s="1"/>
  <c r="K575" i="1" l="1"/>
  <c r="B575" i="1" s="1"/>
  <c r="M575" i="1"/>
  <c r="N575" i="1" s="1"/>
  <c r="C576" i="1" s="1"/>
  <c r="I576" i="1"/>
  <c r="J576" i="1" s="1"/>
  <c r="Q576" i="1"/>
  <c r="P576" i="1"/>
  <c r="O574" i="1"/>
  <c r="L576" i="1"/>
  <c r="A577" i="1"/>
  <c r="D576" i="1"/>
  <c r="E576" i="1" s="1"/>
  <c r="G576" i="1" s="1"/>
  <c r="H577" i="1" s="1"/>
  <c r="K576" i="1" l="1"/>
  <c r="B576" i="1" s="1"/>
  <c r="Q577" i="1"/>
  <c r="M576" i="1"/>
  <c r="N576" i="1" s="1"/>
  <c r="C577" i="1" s="1"/>
  <c r="P577" i="1"/>
  <c r="I577" i="1"/>
  <c r="J577" i="1" s="1"/>
  <c r="O575" i="1"/>
  <c r="D577" i="1"/>
  <c r="E577" i="1" s="1"/>
  <c r="G577" i="1" s="1"/>
  <c r="H578" i="1" s="1"/>
  <c r="L577" i="1"/>
  <c r="A578" i="1"/>
  <c r="K577" i="1" l="1"/>
  <c r="B577" i="1" s="1"/>
  <c r="O576" i="1"/>
  <c r="P578" i="1"/>
  <c r="M577" i="1"/>
  <c r="N577" i="1" s="1"/>
  <c r="C578" i="1" s="1"/>
  <c r="I578" i="1"/>
  <c r="J578" i="1" s="1"/>
  <c r="Q578" i="1"/>
  <c r="A579" i="1"/>
  <c r="D578" i="1"/>
  <c r="E578" i="1" s="1"/>
  <c r="G578" i="1" s="1"/>
  <c r="H579" i="1" s="1"/>
  <c r="L578" i="1"/>
  <c r="K578" i="1" l="1"/>
  <c r="B578" i="1" s="1"/>
  <c r="D579" i="1"/>
  <c r="E579" i="1" s="1"/>
  <c r="G579" i="1" s="1"/>
  <c r="H580" i="1" s="1"/>
  <c r="L579" i="1"/>
  <c r="A580" i="1"/>
  <c r="I579" i="1"/>
  <c r="J579" i="1" s="1"/>
  <c r="Q579" i="1"/>
  <c r="P579" i="1"/>
  <c r="M578" i="1"/>
  <c r="N578" i="1" s="1"/>
  <c r="C579" i="1" s="1"/>
  <c r="O577" i="1"/>
  <c r="K579" i="1" l="1"/>
  <c r="B579" i="1" s="1"/>
  <c r="M579" i="1"/>
  <c r="N579" i="1" s="1"/>
  <c r="C580" i="1" s="1"/>
  <c r="I580" i="1"/>
  <c r="J580" i="1" s="1"/>
  <c r="Q580" i="1"/>
  <c r="P580" i="1"/>
  <c r="O578" i="1"/>
  <c r="L580" i="1"/>
  <c r="A581" i="1"/>
  <c r="D580" i="1"/>
  <c r="E580" i="1" s="1"/>
  <c r="G580" i="1" s="1"/>
  <c r="H581" i="1" s="1"/>
  <c r="K580" i="1" l="1"/>
  <c r="B580" i="1" s="1"/>
  <c r="D581" i="1"/>
  <c r="E581" i="1" s="1"/>
  <c r="G581" i="1" s="1"/>
  <c r="H582" i="1" s="1"/>
  <c r="L581" i="1"/>
  <c r="A582" i="1"/>
  <c r="M580" i="1"/>
  <c r="N580" i="1" s="1"/>
  <c r="C581" i="1" s="1"/>
  <c r="Q581" i="1"/>
  <c r="P581" i="1"/>
  <c r="I581" i="1"/>
  <c r="J581" i="1" s="1"/>
  <c r="O579" i="1"/>
  <c r="K581" i="1" l="1"/>
  <c r="B581" i="1" s="1"/>
  <c r="A583" i="1"/>
  <c r="D582" i="1"/>
  <c r="E582" i="1" s="1"/>
  <c r="G582" i="1" s="1"/>
  <c r="H583" i="1" s="1"/>
  <c r="L582" i="1"/>
  <c r="O580" i="1"/>
  <c r="I582" i="1"/>
  <c r="J582" i="1" s="1"/>
  <c r="Q582" i="1"/>
  <c r="M581" i="1"/>
  <c r="N581" i="1" s="1"/>
  <c r="C582" i="1" s="1"/>
  <c r="P582" i="1"/>
  <c r="K582" i="1" l="1"/>
  <c r="B582" i="1" s="1"/>
  <c r="L583" i="1"/>
  <c r="A584" i="1"/>
  <c r="D583" i="1"/>
  <c r="E583" i="1" s="1"/>
  <c r="G583" i="1" s="1"/>
  <c r="H584" i="1" s="1"/>
  <c r="O581" i="1"/>
  <c r="Q583" i="1"/>
  <c r="I583" i="1"/>
  <c r="J583" i="1" s="1"/>
  <c r="P583" i="1"/>
  <c r="M582" i="1"/>
  <c r="N582" i="1" s="1"/>
  <c r="C583" i="1" s="1"/>
  <c r="K583" i="1" l="1"/>
  <c r="B583" i="1" s="1"/>
  <c r="P584" i="1"/>
  <c r="M583" i="1"/>
  <c r="N583" i="1" s="1"/>
  <c r="C584" i="1" s="1"/>
  <c r="I584" i="1"/>
  <c r="J584" i="1" s="1"/>
  <c r="Q584" i="1"/>
  <c r="O582" i="1"/>
  <c r="D584" i="1"/>
  <c r="E584" i="1" s="1"/>
  <c r="G584" i="1" s="1"/>
  <c r="H585" i="1" s="1"/>
  <c r="L584" i="1"/>
  <c r="A585" i="1"/>
  <c r="K584" i="1" l="1"/>
  <c r="B584" i="1" s="1"/>
  <c r="D585" i="1"/>
  <c r="E585" i="1" s="1"/>
  <c r="G585" i="1" s="1"/>
  <c r="H586" i="1" s="1"/>
  <c r="L585" i="1"/>
  <c r="A586" i="1"/>
  <c r="O583" i="1"/>
  <c r="Q585" i="1"/>
  <c r="P585" i="1"/>
  <c r="M584" i="1"/>
  <c r="N584" i="1" s="1"/>
  <c r="C585" i="1" s="1"/>
  <c r="I585" i="1"/>
  <c r="J585" i="1" s="1"/>
  <c r="K585" i="1" l="1"/>
  <c r="B585" i="1" s="1"/>
  <c r="A587" i="1"/>
  <c r="D586" i="1"/>
  <c r="E586" i="1" s="1"/>
  <c r="G586" i="1" s="1"/>
  <c r="H587" i="1" s="1"/>
  <c r="L586" i="1"/>
  <c r="I586" i="1"/>
  <c r="J586" i="1" s="1"/>
  <c r="Q586" i="1"/>
  <c r="P586" i="1"/>
  <c r="M585" i="1"/>
  <c r="N585" i="1" s="1"/>
  <c r="C586" i="1" s="1"/>
  <c r="O584" i="1"/>
  <c r="K586" i="1" l="1"/>
  <c r="B586" i="1" s="1"/>
  <c r="L587" i="1"/>
  <c r="A588" i="1"/>
  <c r="D587" i="1"/>
  <c r="E587" i="1" s="1"/>
  <c r="G587" i="1" s="1"/>
  <c r="H588" i="1" s="1"/>
  <c r="M586" i="1"/>
  <c r="N586" i="1" s="1"/>
  <c r="C587" i="1" s="1"/>
  <c r="Q587" i="1"/>
  <c r="I587" i="1"/>
  <c r="J587" i="1" s="1"/>
  <c r="P587" i="1"/>
  <c r="O585" i="1"/>
  <c r="K587" i="1" l="1"/>
  <c r="B587" i="1" s="1"/>
  <c r="D588" i="1"/>
  <c r="E588" i="1" s="1"/>
  <c r="G588" i="1" s="1"/>
  <c r="H589" i="1" s="1"/>
  <c r="L588" i="1"/>
  <c r="A589" i="1"/>
  <c r="O586" i="1"/>
  <c r="P588" i="1"/>
  <c r="M587" i="1"/>
  <c r="N587" i="1" s="1"/>
  <c r="C588" i="1" s="1"/>
  <c r="I588" i="1"/>
  <c r="J588" i="1" s="1"/>
  <c r="Q588" i="1"/>
  <c r="K588" i="1" l="1"/>
  <c r="B588" i="1" s="1"/>
  <c r="M588" i="1"/>
  <c r="N588" i="1" s="1"/>
  <c r="C589" i="1" s="1"/>
  <c r="Q589" i="1"/>
  <c r="I589" i="1"/>
  <c r="J589" i="1" s="1"/>
  <c r="P589" i="1"/>
  <c r="O587" i="1"/>
  <c r="D589" i="1"/>
  <c r="E589" i="1" s="1"/>
  <c r="G589" i="1" s="1"/>
  <c r="H590" i="1" s="1"/>
  <c r="L589" i="1"/>
  <c r="A590" i="1"/>
  <c r="K589" i="1" l="1"/>
  <c r="B589" i="1" s="1"/>
  <c r="A591" i="1"/>
  <c r="D590" i="1"/>
  <c r="E590" i="1" s="1"/>
  <c r="G590" i="1" s="1"/>
  <c r="H591" i="1" s="1"/>
  <c r="L590" i="1"/>
  <c r="O588" i="1"/>
  <c r="I590" i="1"/>
  <c r="J590" i="1" s="1"/>
  <c r="Q590" i="1"/>
  <c r="P590" i="1"/>
  <c r="M589" i="1"/>
  <c r="N589" i="1" s="1"/>
  <c r="C590" i="1" s="1"/>
  <c r="K590" i="1" l="1"/>
  <c r="B590" i="1" s="1"/>
  <c r="L591" i="1"/>
  <c r="A592" i="1"/>
  <c r="D591" i="1"/>
  <c r="E591" i="1" s="1"/>
  <c r="G591" i="1" s="1"/>
  <c r="H592" i="1" s="1"/>
  <c r="O589" i="1"/>
  <c r="M590" i="1"/>
  <c r="N590" i="1" s="1"/>
  <c r="C591" i="1" s="1"/>
  <c r="I591" i="1"/>
  <c r="J591" i="1" s="1"/>
  <c r="Q591" i="1"/>
  <c r="P591" i="1"/>
  <c r="O590" i="1" l="1"/>
  <c r="K591" i="1"/>
  <c r="B591" i="1" s="1"/>
  <c r="M591" i="1"/>
  <c r="N591" i="1" s="1"/>
  <c r="C592" i="1" s="1"/>
  <c r="Q592" i="1"/>
  <c r="I592" i="1"/>
  <c r="J592" i="1" s="1"/>
  <c r="P592" i="1"/>
  <c r="D592" i="1"/>
  <c r="E592" i="1" s="1"/>
  <c r="G592" i="1" s="1"/>
  <c r="H593" i="1" s="1"/>
  <c r="L592" i="1"/>
  <c r="A593" i="1"/>
  <c r="K592" i="1" l="1"/>
  <c r="B592" i="1" s="1"/>
  <c r="M592" i="1"/>
  <c r="N592" i="1" s="1"/>
  <c r="C593" i="1" s="1"/>
  <c r="Q593" i="1"/>
  <c r="P593" i="1"/>
  <c r="I593" i="1"/>
  <c r="J593" i="1" s="1"/>
  <c r="O591" i="1"/>
  <c r="D593" i="1"/>
  <c r="E593" i="1" s="1"/>
  <c r="G593" i="1" s="1"/>
  <c r="H594" i="1" s="1"/>
  <c r="A594" i="1"/>
  <c r="L593" i="1"/>
  <c r="K593" i="1" l="1"/>
  <c r="B593" i="1" s="1"/>
  <c r="I594" i="1"/>
  <c r="J594" i="1" s="1"/>
  <c r="Q594" i="1"/>
  <c r="P594" i="1"/>
  <c r="M593" i="1"/>
  <c r="N593" i="1" s="1"/>
  <c r="C594" i="1" s="1"/>
  <c r="O592" i="1"/>
  <c r="D594" i="1"/>
  <c r="E594" i="1" s="1"/>
  <c r="G594" i="1" s="1"/>
  <c r="H595" i="1" s="1"/>
  <c r="A595" i="1"/>
  <c r="L594" i="1"/>
  <c r="K594" i="1" l="1"/>
  <c r="B594" i="1" s="1"/>
  <c r="M594" i="1"/>
  <c r="N594" i="1" s="1"/>
  <c r="C595" i="1" s="1"/>
  <c r="Q595" i="1"/>
  <c r="P595" i="1"/>
  <c r="I595" i="1"/>
  <c r="J595" i="1" s="1"/>
  <c r="O593" i="1"/>
  <c r="L595" i="1"/>
  <c r="A596" i="1"/>
  <c r="D595" i="1"/>
  <c r="E595" i="1" s="1"/>
  <c r="G595" i="1" s="1"/>
  <c r="H596" i="1" s="1"/>
  <c r="K595" i="1" l="1"/>
  <c r="B595" i="1" s="1"/>
  <c r="P596" i="1"/>
  <c r="M595" i="1"/>
  <c r="N595" i="1" s="1"/>
  <c r="C596" i="1" s="1"/>
  <c r="I596" i="1"/>
  <c r="J596" i="1" s="1"/>
  <c r="Q596" i="1"/>
  <c r="O594" i="1"/>
  <c r="D596" i="1"/>
  <c r="E596" i="1" s="1"/>
  <c r="G596" i="1" s="1"/>
  <c r="H597" i="1" s="1"/>
  <c r="L596" i="1"/>
  <c r="A597" i="1"/>
  <c r="K596" i="1" l="1"/>
  <c r="B596" i="1" s="1"/>
  <c r="P597" i="1"/>
  <c r="M596" i="1"/>
  <c r="N596" i="1" s="1"/>
  <c r="C597" i="1" s="1"/>
  <c r="Q597" i="1"/>
  <c r="I597" i="1"/>
  <c r="J597" i="1" s="1"/>
  <c r="O595" i="1"/>
  <c r="A598" i="1"/>
  <c r="D597" i="1"/>
  <c r="E597" i="1" s="1"/>
  <c r="G597" i="1" s="1"/>
  <c r="H598" i="1" s="1"/>
  <c r="L597" i="1"/>
  <c r="K597" i="1" l="1"/>
  <c r="B597" i="1" s="1"/>
  <c r="A599" i="1"/>
  <c r="D598" i="1"/>
  <c r="E598" i="1" s="1"/>
  <c r="G598" i="1" s="1"/>
  <c r="H599" i="1" s="1"/>
  <c r="L598" i="1"/>
  <c r="I598" i="1"/>
  <c r="J598" i="1" s="1"/>
  <c r="Q598" i="1"/>
  <c r="P598" i="1"/>
  <c r="M597" i="1"/>
  <c r="N597" i="1" s="1"/>
  <c r="C598" i="1" s="1"/>
  <c r="O596" i="1"/>
  <c r="K598" i="1" l="1"/>
  <c r="B598" i="1" s="1"/>
  <c r="L599" i="1"/>
  <c r="A600" i="1"/>
  <c r="D599" i="1"/>
  <c r="E599" i="1" s="1"/>
  <c r="G599" i="1" s="1"/>
  <c r="H600" i="1" s="1"/>
  <c r="M598" i="1"/>
  <c r="N598" i="1" s="1"/>
  <c r="C599" i="1" s="1"/>
  <c r="Q599" i="1"/>
  <c r="I599" i="1"/>
  <c r="J599" i="1" s="1"/>
  <c r="P599" i="1"/>
  <c r="O597" i="1"/>
  <c r="K599" i="1" l="1"/>
  <c r="B599" i="1" s="1"/>
  <c r="M599" i="1"/>
  <c r="N599" i="1" s="1"/>
  <c r="C600" i="1" s="1"/>
  <c r="Q600" i="1"/>
  <c r="P600" i="1"/>
  <c r="I600" i="1"/>
  <c r="J600" i="1" s="1"/>
  <c r="O598" i="1"/>
  <c r="D600" i="1"/>
  <c r="E600" i="1" s="1"/>
  <c r="G600" i="1" s="1"/>
  <c r="H601" i="1" s="1"/>
  <c r="L600" i="1"/>
  <c r="A601" i="1"/>
  <c r="K600" i="1" l="1"/>
  <c r="B600" i="1" s="1"/>
  <c r="Q601" i="1"/>
  <c r="I601" i="1"/>
  <c r="J601" i="1" s="1"/>
  <c r="P601" i="1"/>
  <c r="M600" i="1"/>
  <c r="N600" i="1" s="1"/>
  <c r="C601" i="1" s="1"/>
  <c r="A602" i="1"/>
  <c r="D601" i="1"/>
  <c r="E601" i="1" s="1"/>
  <c r="G601" i="1" s="1"/>
  <c r="H602" i="1" s="1"/>
  <c r="L601" i="1"/>
  <c r="O599" i="1"/>
  <c r="K601" i="1" l="1"/>
  <c r="B601" i="1" s="1"/>
  <c r="M601" i="1"/>
  <c r="N601" i="1" s="1"/>
  <c r="C602" i="1" s="1"/>
  <c r="Q602" i="1"/>
  <c r="I602" i="1"/>
  <c r="J602" i="1" s="1"/>
  <c r="P602" i="1"/>
  <c r="O600" i="1"/>
  <c r="L602" i="1"/>
  <c r="A603" i="1"/>
  <c r="D602" i="1"/>
  <c r="E602" i="1" s="1"/>
  <c r="G602" i="1" s="1"/>
  <c r="H603" i="1" s="1"/>
  <c r="K602" i="1" l="1"/>
  <c r="B602" i="1" s="1"/>
  <c r="M602" i="1"/>
  <c r="N602" i="1" s="1"/>
  <c r="C603" i="1" s="1"/>
  <c r="P603" i="1"/>
  <c r="I603" i="1"/>
  <c r="J603" i="1" s="1"/>
  <c r="Q603" i="1"/>
  <c r="O601" i="1"/>
  <c r="D603" i="1"/>
  <c r="E603" i="1" s="1"/>
  <c r="G603" i="1" s="1"/>
  <c r="H604" i="1" s="1"/>
  <c r="L603" i="1"/>
  <c r="A604" i="1"/>
  <c r="K603" i="1" l="1"/>
  <c r="B603" i="1" s="1"/>
  <c r="D604" i="1"/>
  <c r="E604" i="1" s="1"/>
  <c r="G604" i="1" s="1"/>
  <c r="H605" i="1" s="1"/>
  <c r="A605" i="1"/>
  <c r="L604" i="1"/>
  <c r="M603" i="1"/>
  <c r="N603" i="1" s="1"/>
  <c r="C604" i="1" s="1"/>
  <c r="Q604" i="1"/>
  <c r="P604" i="1"/>
  <c r="I604" i="1"/>
  <c r="J604" i="1" s="1"/>
  <c r="O602" i="1"/>
  <c r="K604" i="1" l="1"/>
  <c r="B604" i="1" s="1"/>
  <c r="D605" i="1"/>
  <c r="E605" i="1" s="1"/>
  <c r="G605" i="1" s="1"/>
  <c r="H606" i="1" s="1"/>
  <c r="L605" i="1"/>
  <c r="A606" i="1"/>
  <c r="P605" i="1"/>
  <c r="I605" i="1"/>
  <c r="J605" i="1" s="1"/>
  <c r="Q605" i="1"/>
  <c r="M604" i="1"/>
  <c r="N604" i="1" s="1"/>
  <c r="C605" i="1" s="1"/>
  <c r="O603" i="1"/>
  <c r="K605" i="1" l="1"/>
  <c r="B605" i="1" s="1"/>
  <c r="L606" i="1"/>
  <c r="A607" i="1"/>
  <c r="D606" i="1"/>
  <c r="E606" i="1" s="1"/>
  <c r="G606" i="1" s="1"/>
  <c r="H607" i="1" s="1"/>
  <c r="M605" i="1"/>
  <c r="N605" i="1" s="1"/>
  <c r="C606" i="1" s="1"/>
  <c r="Q606" i="1"/>
  <c r="P606" i="1"/>
  <c r="I606" i="1"/>
  <c r="J606" i="1" s="1"/>
  <c r="O604" i="1"/>
  <c r="K606" i="1" l="1"/>
  <c r="B606" i="1" s="1"/>
  <c r="M606" i="1"/>
  <c r="N606" i="1" s="1"/>
  <c r="C607" i="1" s="1"/>
  <c r="P607" i="1"/>
  <c r="Q607" i="1"/>
  <c r="I607" i="1"/>
  <c r="J607" i="1" s="1"/>
  <c r="O605" i="1"/>
  <c r="D607" i="1"/>
  <c r="E607" i="1" s="1"/>
  <c r="G607" i="1" s="1"/>
  <c r="H608" i="1" s="1"/>
  <c r="L607" i="1"/>
  <c r="A608" i="1"/>
  <c r="K607" i="1" l="1"/>
  <c r="B607" i="1" s="1"/>
  <c r="P608" i="1"/>
  <c r="M607" i="1"/>
  <c r="N607" i="1" s="1"/>
  <c r="C608" i="1" s="1"/>
  <c r="Q608" i="1"/>
  <c r="I608" i="1"/>
  <c r="J608" i="1" s="1"/>
  <c r="A609" i="1"/>
  <c r="D608" i="1"/>
  <c r="E608" i="1" s="1"/>
  <c r="G608" i="1" s="1"/>
  <c r="H609" i="1" s="1"/>
  <c r="L608" i="1"/>
  <c r="O606" i="1"/>
  <c r="K608" i="1" l="1"/>
  <c r="B608" i="1" s="1"/>
  <c r="L609" i="1"/>
  <c r="D609" i="1"/>
  <c r="E609" i="1" s="1"/>
  <c r="G609" i="1" s="1"/>
  <c r="H610" i="1" s="1"/>
  <c r="A610" i="1"/>
  <c r="O607" i="1"/>
  <c r="M608" i="1"/>
  <c r="N608" i="1" s="1"/>
  <c r="C609" i="1" s="1"/>
  <c r="P609" i="1"/>
  <c r="I609" i="1"/>
  <c r="J609" i="1" s="1"/>
  <c r="Q609" i="1"/>
  <c r="K609" i="1" l="1"/>
  <c r="B609" i="1" s="1"/>
  <c r="M609" i="1"/>
  <c r="N609" i="1" s="1"/>
  <c r="C610" i="1" s="1"/>
  <c r="P610" i="1"/>
  <c r="Q610" i="1"/>
  <c r="I610" i="1"/>
  <c r="J610" i="1" s="1"/>
  <c r="A611" i="1"/>
  <c r="L610" i="1"/>
  <c r="D610" i="1"/>
  <c r="E610" i="1" s="1"/>
  <c r="G610" i="1" s="1"/>
  <c r="H611" i="1" s="1"/>
  <c r="O608" i="1"/>
  <c r="K610" i="1" l="1"/>
  <c r="B610" i="1" s="1"/>
  <c r="D611" i="1"/>
  <c r="E611" i="1" s="1"/>
  <c r="G611" i="1" s="1"/>
  <c r="H612" i="1" s="1"/>
  <c r="A612" i="1"/>
  <c r="L611" i="1"/>
  <c r="O609" i="1"/>
  <c r="I611" i="1"/>
  <c r="J611" i="1" s="1"/>
  <c r="M610" i="1"/>
  <c r="N610" i="1" s="1"/>
  <c r="C611" i="1" s="1"/>
  <c r="P611" i="1"/>
  <c r="Q611" i="1"/>
  <c r="K611" i="1" l="1"/>
  <c r="B611" i="1" s="1"/>
  <c r="M611" i="1"/>
  <c r="N611" i="1" s="1"/>
  <c r="C612" i="1" s="1"/>
  <c r="P612" i="1"/>
  <c r="Q612" i="1"/>
  <c r="I612" i="1"/>
  <c r="J612" i="1" s="1"/>
  <c r="L612" i="1"/>
  <c r="D612" i="1"/>
  <c r="E612" i="1" s="1"/>
  <c r="G612" i="1" s="1"/>
  <c r="H613" i="1" s="1"/>
  <c r="A613" i="1"/>
  <c r="O610" i="1"/>
  <c r="K612" i="1" l="1"/>
  <c r="B612" i="1" s="1"/>
  <c r="D613" i="1"/>
  <c r="E613" i="1" s="1"/>
  <c r="G613" i="1" s="1"/>
  <c r="H614" i="1" s="1"/>
  <c r="A614" i="1"/>
  <c r="L613" i="1"/>
  <c r="Q613" i="1"/>
  <c r="M612" i="1"/>
  <c r="N612" i="1" s="1"/>
  <c r="C613" i="1" s="1"/>
  <c r="P613" i="1"/>
  <c r="I613" i="1"/>
  <c r="J613" i="1" s="1"/>
  <c r="O611" i="1"/>
  <c r="K613" i="1" l="1"/>
  <c r="B613" i="1" s="1"/>
  <c r="I614" i="1"/>
  <c r="J614" i="1" s="1"/>
  <c r="Q614" i="1"/>
  <c r="M613" i="1"/>
  <c r="N613" i="1" s="1"/>
  <c r="C614" i="1" s="1"/>
  <c r="P614" i="1"/>
  <c r="O612" i="1"/>
  <c r="L614" i="1"/>
  <c r="D614" i="1"/>
  <c r="E614" i="1" s="1"/>
  <c r="G614" i="1" s="1"/>
  <c r="H615" i="1" s="1"/>
  <c r="A615" i="1"/>
  <c r="K614" i="1" l="1"/>
  <c r="B614" i="1" s="1"/>
  <c r="M614" i="1"/>
  <c r="N614" i="1" s="1"/>
  <c r="C615" i="1" s="1"/>
  <c r="P615" i="1"/>
  <c r="Q615" i="1"/>
  <c r="I615" i="1"/>
  <c r="J615" i="1" s="1"/>
  <c r="L615" i="1"/>
  <c r="A616" i="1"/>
  <c r="D615" i="1"/>
  <c r="E615" i="1" s="1"/>
  <c r="G615" i="1" s="1"/>
  <c r="H616" i="1" s="1"/>
  <c r="O613" i="1"/>
  <c r="K615" i="1" l="1"/>
  <c r="B615" i="1" s="1"/>
  <c r="D616" i="1"/>
  <c r="E616" i="1" s="1"/>
  <c r="G616" i="1" s="1"/>
  <c r="H617" i="1" s="1"/>
  <c r="L616" i="1"/>
  <c r="A617" i="1"/>
  <c r="Q616" i="1"/>
  <c r="P616" i="1"/>
  <c r="M615" i="1"/>
  <c r="N615" i="1" s="1"/>
  <c r="C616" i="1" s="1"/>
  <c r="I616" i="1"/>
  <c r="J616" i="1" s="1"/>
  <c r="O614" i="1"/>
  <c r="K616" i="1" l="1"/>
  <c r="B616" i="1" s="1"/>
  <c r="A618" i="1"/>
  <c r="L617" i="1"/>
  <c r="D617" i="1"/>
  <c r="E617" i="1" s="1"/>
  <c r="G617" i="1" s="1"/>
  <c r="H618" i="1" s="1"/>
  <c r="O615" i="1"/>
  <c r="M616" i="1"/>
  <c r="N616" i="1" s="1"/>
  <c r="C617" i="1" s="1"/>
  <c r="P617" i="1"/>
  <c r="I617" i="1"/>
  <c r="J617" i="1" s="1"/>
  <c r="Q617" i="1"/>
  <c r="K617" i="1" l="1"/>
  <c r="B617" i="1" s="1"/>
  <c r="I618" i="1"/>
  <c r="J618" i="1" s="1"/>
  <c r="Q618" i="1"/>
  <c r="P618" i="1"/>
  <c r="M617" i="1"/>
  <c r="N617" i="1" s="1"/>
  <c r="C618" i="1" s="1"/>
  <c r="D618" i="1"/>
  <c r="E618" i="1" s="1"/>
  <c r="G618" i="1" s="1"/>
  <c r="H619" i="1" s="1"/>
  <c r="A619" i="1"/>
  <c r="L618" i="1"/>
  <c r="O616" i="1"/>
  <c r="K618" i="1" l="1"/>
  <c r="B618" i="1" s="1"/>
  <c r="M618" i="1"/>
  <c r="N618" i="1" s="1"/>
  <c r="C619" i="1" s="1"/>
  <c r="P619" i="1"/>
  <c r="Q619" i="1"/>
  <c r="I619" i="1"/>
  <c r="J619" i="1" s="1"/>
  <c r="L619" i="1"/>
  <c r="A620" i="1"/>
  <c r="D619" i="1"/>
  <c r="E619" i="1" s="1"/>
  <c r="G619" i="1" s="1"/>
  <c r="H620" i="1" s="1"/>
  <c r="O617" i="1"/>
  <c r="K619" i="1" l="1"/>
  <c r="B619" i="1" s="1"/>
  <c r="D620" i="1"/>
  <c r="E620" i="1" s="1"/>
  <c r="G620" i="1" s="1"/>
  <c r="H621" i="1" s="1"/>
  <c r="L620" i="1"/>
  <c r="A621" i="1"/>
  <c r="O618" i="1"/>
  <c r="Q620" i="1"/>
  <c r="P620" i="1"/>
  <c r="M619" i="1"/>
  <c r="N619" i="1" s="1"/>
  <c r="C620" i="1" s="1"/>
  <c r="I620" i="1"/>
  <c r="J620" i="1" s="1"/>
  <c r="K620" i="1" l="1"/>
  <c r="B620" i="1" s="1"/>
  <c r="Q621" i="1"/>
  <c r="M620" i="1"/>
  <c r="N620" i="1" s="1"/>
  <c r="C621" i="1" s="1"/>
  <c r="P621" i="1"/>
  <c r="I621" i="1"/>
  <c r="J621" i="1" s="1"/>
  <c r="O619" i="1"/>
  <c r="L621" i="1"/>
  <c r="A622" i="1"/>
  <c r="D621" i="1"/>
  <c r="E621" i="1" s="1"/>
  <c r="G621" i="1" s="1"/>
  <c r="H622" i="1" s="1"/>
  <c r="K621" i="1" l="1"/>
  <c r="B621" i="1" s="1"/>
  <c r="A623" i="1"/>
  <c r="D622" i="1"/>
  <c r="E622" i="1" s="1"/>
  <c r="G622" i="1" s="1"/>
  <c r="H623" i="1" s="1"/>
  <c r="L622" i="1"/>
  <c r="I622" i="1"/>
  <c r="J622" i="1" s="1"/>
  <c r="M621" i="1"/>
  <c r="N621" i="1" s="1"/>
  <c r="C622" i="1" s="1"/>
  <c r="Q622" i="1"/>
  <c r="P622" i="1"/>
  <c r="O620" i="1"/>
  <c r="O621" i="1" l="1"/>
  <c r="K622" i="1"/>
  <c r="B622" i="1" s="1"/>
  <c r="M622" i="1"/>
  <c r="N622" i="1" s="1"/>
  <c r="C623" i="1" s="1"/>
  <c r="Q623" i="1"/>
  <c r="I623" i="1"/>
  <c r="J623" i="1" s="1"/>
  <c r="P623" i="1"/>
  <c r="L623" i="1"/>
  <c r="A624" i="1"/>
  <c r="D623" i="1"/>
  <c r="E623" i="1" s="1"/>
  <c r="G623" i="1" s="1"/>
  <c r="H624" i="1" s="1"/>
  <c r="K623" i="1" l="1"/>
  <c r="B623" i="1" s="1"/>
  <c r="D624" i="1"/>
  <c r="E624" i="1" s="1"/>
  <c r="G624" i="1" s="1"/>
  <c r="H625" i="1" s="1"/>
  <c r="A625" i="1"/>
  <c r="L624" i="1"/>
  <c r="P624" i="1"/>
  <c r="M623" i="1"/>
  <c r="N623" i="1" s="1"/>
  <c r="C624" i="1" s="1"/>
  <c r="I624" i="1"/>
  <c r="J624" i="1" s="1"/>
  <c r="Q624" i="1"/>
  <c r="O622" i="1"/>
  <c r="K624" i="1" l="1"/>
  <c r="B624" i="1" s="1"/>
  <c r="Q625" i="1"/>
  <c r="M624" i="1"/>
  <c r="N624" i="1" s="1"/>
  <c r="C625" i="1" s="1"/>
  <c r="I625" i="1"/>
  <c r="J625" i="1" s="1"/>
  <c r="P625" i="1"/>
  <c r="O623" i="1"/>
  <c r="D625" i="1"/>
  <c r="E625" i="1" s="1"/>
  <c r="G625" i="1" s="1"/>
  <c r="H626" i="1" s="1"/>
  <c r="A626" i="1"/>
  <c r="L625" i="1"/>
  <c r="O624" i="1" l="1"/>
  <c r="K625" i="1"/>
  <c r="B625" i="1" s="1"/>
  <c r="L626" i="1"/>
  <c r="D626" i="1"/>
  <c r="E626" i="1" s="1"/>
  <c r="G626" i="1" s="1"/>
  <c r="H627" i="1" s="1"/>
  <c r="A627" i="1"/>
  <c r="M625" i="1"/>
  <c r="N625" i="1" s="1"/>
  <c r="C626" i="1" s="1"/>
  <c r="I626" i="1"/>
  <c r="J626" i="1" s="1"/>
  <c r="Q626" i="1"/>
  <c r="P626" i="1"/>
  <c r="K626" i="1" l="1"/>
  <c r="B626" i="1" s="1"/>
  <c r="M626" i="1"/>
  <c r="N626" i="1" s="1"/>
  <c r="C627" i="1" s="1"/>
  <c r="Q627" i="1"/>
  <c r="I627" i="1"/>
  <c r="J627" i="1" s="1"/>
  <c r="P627" i="1"/>
  <c r="D627" i="1"/>
  <c r="E627" i="1" s="1"/>
  <c r="G627" i="1" s="1"/>
  <c r="H628" i="1" s="1"/>
  <c r="L627" i="1"/>
  <c r="A628" i="1"/>
  <c r="O625" i="1"/>
  <c r="K627" i="1" l="1"/>
  <c r="B627" i="1" s="1"/>
  <c r="D628" i="1"/>
  <c r="E628" i="1" s="1"/>
  <c r="G628" i="1" s="1"/>
  <c r="H629" i="1" s="1"/>
  <c r="L628" i="1"/>
  <c r="A629" i="1"/>
  <c r="O626" i="1"/>
  <c r="M627" i="1"/>
  <c r="N627" i="1" s="1"/>
  <c r="C628" i="1" s="1"/>
  <c r="Q628" i="1"/>
  <c r="I628" i="1"/>
  <c r="J628" i="1" s="1"/>
  <c r="P628" i="1"/>
  <c r="K628" i="1" l="1"/>
  <c r="B628" i="1" s="1"/>
  <c r="A630" i="1"/>
  <c r="D629" i="1"/>
  <c r="E629" i="1" s="1"/>
  <c r="G629" i="1" s="1"/>
  <c r="H630" i="1" s="1"/>
  <c r="L629" i="1"/>
  <c r="I629" i="1"/>
  <c r="J629" i="1" s="1"/>
  <c r="M628" i="1"/>
  <c r="N628" i="1" s="1"/>
  <c r="C629" i="1" s="1"/>
  <c r="P629" i="1"/>
  <c r="Q629" i="1"/>
  <c r="O627" i="1"/>
  <c r="K629" i="1" l="1"/>
  <c r="B629" i="1" s="1"/>
  <c r="L630" i="1"/>
  <c r="A631" i="1"/>
  <c r="D630" i="1"/>
  <c r="E630" i="1" s="1"/>
  <c r="G630" i="1" s="1"/>
  <c r="H631" i="1" s="1"/>
  <c r="Q630" i="1"/>
  <c r="I630" i="1"/>
  <c r="J630" i="1" s="1"/>
  <c r="P630" i="1"/>
  <c r="M629" i="1"/>
  <c r="N629" i="1" s="1"/>
  <c r="C630" i="1" s="1"/>
  <c r="O628" i="1"/>
  <c r="K630" i="1" l="1"/>
  <c r="B630" i="1" s="1"/>
  <c r="D631" i="1"/>
  <c r="E631" i="1" s="1"/>
  <c r="G631" i="1" s="1"/>
  <c r="H632" i="1" s="1"/>
  <c r="L631" i="1"/>
  <c r="A632" i="1"/>
  <c r="Q631" i="1"/>
  <c r="M630" i="1"/>
  <c r="N630" i="1" s="1"/>
  <c r="C631" i="1" s="1"/>
  <c r="I631" i="1"/>
  <c r="J631" i="1" s="1"/>
  <c r="P631" i="1"/>
  <c r="O629" i="1"/>
  <c r="K631" i="1" l="1"/>
  <c r="B631" i="1" s="1"/>
  <c r="P632" i="1"/>
  <c r="M631" i="1"/>
  <c r="N631" i="1" s="1"/>
  <c r="C632" i="1" s="1"/>
  <c r="Q632" i="1"/>
  <c r="I632" i="1"/>
  <c r="J632" i="1" s="1"/>
  <c r="O630" i="1"/>
  <c r="A633" i="1"/>
  <c r="D632" i="1"/>
  <c r="E632" i="1" s="1"/>
  <c r="G632" i="1" s="1"/>
  <c r="H633" i="1" s="1"/>
  <c r="L632" i="1"/>
  <c r="K632" i="1" l="1"/>
  <c r="B632" i="1" s="1"/>
  <c r="A634" i="1"/>
  <c r="D633" i="1"/>
  <c r="E633" i="1" s="1"/>
  <c r="G633" i="1" s="1"/>
  <c r="H634" i="1" s="1"/>
  <c r="L633" i="1"/>
  <c r="I633" i="1"/>
  <c r="J633" i="1" s="1"/>
  <c r="Q633" i="1"/>
  <c r="P633" i="1"/>
  <c r="M632" i="1"/>
  <c r="N632" i="1" s="1"/>
  <c r="C633" i="1" s="1"/>
  <c r="O631" i="1"/>
  <c r="K633" i="1" l="1"/>
  <c r="B633" i="1" s="1"/>
  <c r="M633" i="1"/>
  <c r="N633" i="1" s="1"/>
  <c r="C634" i="1" s="1"/>
  <c r="P634" i="1"/>
  <c r="Q634" i="1"/>
  <c r="I634" i="1"/>
  <c r="J634" i="1" s="1"/>
  <c r="O632" i="1"/>
  <c r="L634" i="1"/>
  <c r="A635" i="1"/>
  <c r="D634" i="1"/>
  <c r="E634" i="1" s="1"/>
  <c r="G634" i="1" s="1"/>
  <c r="H635" i="1" s="1"/>
  <c r="K634" i="1" l="1"/>
  <c r="B634" i="1" s="1"/>
  <c r="M634" i="1"/>
  <c r="N634" i="1" s="1"/>
  <c r="C635" i="1" s="1"/>
  <c r="P635" i="1"/>
  <c r="Q635" i="1"/>
  <c r="I635" i="1"/>
  <c r="J635" i="1" s="1"/>
  <c r="O633" i="1"/>
  <c r="D635" i="1"/>
  <c r="E635" i="1" s="1"/>
  <c r="G635" i="1" s="1"/>
  <c r="H636" i="1" s="1"/>
  <c r="L635" i="1"/>
  <c r="A636" i="1"/>
  <c r="K635" i="1" l="1"/>
  <c r="B635" i="1" s="1"/>
  <c r="Q636" i="1"/>
  <c r="P636" i="1"/>
  <c r="M635" i="1"/>
  <c r="N635" i="1" s="1"/>
  <c r="C636" i="1" s="1"/>
  <c r="I636" i="1"/>
  <c r="J636" i="1" s="1"/>
  <c r="D636" i="1"/>
  <c r="E636" i="1" s="1"/>
  <c r="G636" i="1" s="1"/>
  <c r="H637" i="1" s="1"/>
  <c r="L636" i="1"/>
  <c r="A637" i="1"/>
  <c r="O634" i="1"/>
  <c r="O635" i="1" l="1"/>
  <c r="K636" i="1"/>
  <c r="B636" i="1" s="1"/>
  <c r="Q637" i="1"/>
  <c r="I637" i="1"/>
  <c r="J637" i="1" s="1"/>
  <c r="P637" i="1"/>
  <c r="M636" i="1"/>
  <c r="N636" i="1" s="1"/>
  <c r="C637" i="1" s="1"/>
  <c r="A638" i="1"/>
  <c r="D637" i="1"/>
  <c r="E637" i="1" s="1"/>
  <c r="G637" i="1" s="1"/>
  <c r="H638" i="1" s="1"/>
  <c r="L637" i="1"/>
  <c r="K637" i="1" l="1"/>
  <c r="B637" i="1" s="1"/>
  <c r="L638" i="1"/>
  <c r="A639" i="1"/>
  <c r="D638" i="1"/>
  <c r="E638" i="1" s="1"/>
  <c r="G638" i="1" s="1"/>
  <c r="H639" i="1" s="1"/>
  <c r="O636" i="1"/>
  <c r="M637" i="1"/>
  <c r="N637" i="1" s="1"/>
  <c r="C638" i="1" s="1"/>
  <c r="Q638" i="1"/>
  <c r="I638" i="1"/>
  <c r="J638" i="1" s="1"/>
  <c r="P638" i="1"/>
  <c r="K638" i="1" l="1"/>
  <c r="B638" i="1" s="1"/>
  <c r="M638" i="1"/>
  <c r="N638" i="1" s="1"/>
  <c r="C639" i="1" s="1"/>
  <c r="Q639" i="1"/>
  <c r="P639" i="1"/>
  <c r="I639" i="1"/>
  <c r="J639" i="1" s="1"/>
  <c r="O637" i="1"/>
  <c r="D639" i="1"/>
  <c r="E639" i="1" s="1"/>
  <c r="G639" i="1" s="1"/>
  <c r="H640" i="1" s="1"/>
  <c r="L639" i="1"/>
  <c r="A640" i="1"/>
  <c r="K639" i="1" l="1"/>
  <c r="B639" i="1" s="1"/>
  <c r="D640" i="1"/>
  <c r="E640" i="1" s="1"/>
  <c r="G640" i="1" s="1"/>
  <c r="H641" i="1" s="1"/>
  <c r="L640" i="1"/>
  <c r="A641" i="1"/>
  <c r="O638" i="1"/>
  <c r="Q640" i="1"/>
  <c r="M639" i="1"/>
  <c r="N639" i="1" s="1"/>
  <c r="C640" i="1" s="1"/>
  <c r="P640" i="1"/>
  <c r="I640" i="1"/>
  <c r="J640" i="1" s="1"/>
  <c r="K640" i="1" l="1"/>
  <c r="B640" i="1" s="1"/>
  <c r="A642" i="1"/>
  <c r="D641" i="1"/>
  <c r="E641" i="1" s="1"/>
  <c r="G641" i="1" s="1"/>
  <c r="H642" i="1" s="1"/>
  <c r="L641" i="1"/>
  <c r="Q641" i="1"/>
  <c r="I641" i="1"/>
  <c r="J641" i="1" s="1"/>
  <c r="P641" i="1"/>
  <c r="M640" i="1"/>
  <c r="N640" i="1" s="1"/>
  <c r="C641" i="1" s="1"/>
  <c r="O639" i="1"/>
  <c r="K641" i="1" l="1"/>
  <c r="B641" i="1" s="1"/>
  <c r="L642" i="1"/>
  <c r="A643" i="1"/>
  <c r="D642" i="1"/>
  <c r="E642" i="1" s="1"/>
  <c r="G642" i="1" s="1"/>
  <c r="H643" i="1" s="1"/>
  <c r="M641" i="1"/>
  <c r="N641" i="1" s="1"/>
  <c r="C642" i="1" s="1"/>
  <c r="Q642" i="1"/>
  <c r="I642" i="1"/>
  <c r="J642" i="1" s="1"/>
  <c r="P642" i="1"/>
  <c r="O640" i="1"/>
  <c r="K642" i="1" l="1"/>
  <c r="B642" i="1" s="1"/>
  <c r="D643" i="1"/>
  <c r="E643" i="1" s="1"/>
  <c r="G643" i="1" s="1"/>
  <c r="H644" i="1" s="1"/>
  <c r="L643" i="1"/>
  <c r="A644" i="1"/>
  <c r="O641" i="1"/>
  <c r="Q643" i="1"/>
  <c r="M642" i="1"/>
  <c r="N642" i="1" s="1"/>
  <c r="C643" i="1" s="1"/>
  <c r="P643" i="1"/>
  <c r="I643" i="1"/>
  <c r="J643" i="1" s="1"/>
  <c r="K643" i="1" l="1"/>
  <c r="B643" i="1" s="1"/>
  <c r="I644" i="1"/>
  <c r="J644" i="1" s="1"/>
  <c r="Q644" i="1"/>
  <c r="P644" i="1"/>
  <c r="M643" i="1"/>
  <c r="N643" i="1" s="1"/>
  <c r="C644" i="1" s="1"/>
  <c r="O642" i="1"/>
  <c r="D644" i="1"/>
  <c r="E644" i="1" s="1"/>
  <c r="G644" i="1" s="1"/>
  <c r="H645" i="1" s="1"/>
  <c r="L644" i="1"/>
  <c r="A645" i="1"/>
  <c r="K644" i="1" l="1"/>
  <c r="B644" i="1" s="1"/>
  <c r="L645" i="1"/>
  <c r="D645" i="1"/>
  <c r="E645" i="1" s="1"/>
  <c r="G645" i="1" s="1"/>
  <c r="H646" i="1" s="1"/>
  <c r="A646" i="1"/>
  <c r="O643" i="1"/>
  <c r="M644" i="1"/>
  <c r="N644" i="1" s="1"/>
  <c r="C645" i="1" s="1"/>
  <c r="I645" i="1"/>
  <c r="J645" i="1" s="1"/>
  <c r="Q645" i="1"/>
  <c r="P645" i="1"/>
  <c r="K645" i="1" l="1"/>
  <c r="B645" i="1" s="1"/>
  <c r="M645" i="1"/>
  <c r="N645" i="1" s="1"/>
  <c r="C646" i="1" s="1"/>
  <c r="Q646" i="1"/>
  <c r="P646" i="1"/>
  <c r="I646" i="1"/>
  <c r="J646" i="1" s="1"/>
  <c r="O644" i="1"/>
  <c r="D646" i="1"/>
  <c r="E646" i="1" s="1"/>
  <c r="G646" i="1" s="1"/>
  <c r="H647" i="1" s="1"/>
  <c r="L646" i="1"/>
  <c r="A647" i="1"/>
  <c r="K646" i="1" l="1"/>
  <c r="B646" i="1" s="1"/>
  <c r="D647" i="1"/>
  <c r="E647" i="1" s="1"/>
  <c r="G647" i="1" s="1"/>
  <c r="H648" i="1" s="1"/>
  <c r="A648" i="1"/>
  <c r="L647" i="1"/>
  <c r="O645" i="1"/>
  <c r="Q647" i="1"/>
  <c r="P647" i="1"/>
  <c r="M646" i="1"/>
  <c r="N646" i="1" s="1"/>
  <c r="C647" i="1" s="1"/>
  <c r="I647" i="1"/>
  <c r="J647" i="1" s="1"/>
  <c r="K647" i="1" l="1"/>
  <c r="B647" i="1" s="1"/>
  <c r="A649" i="1"/>
  <c r="D648" i="1"/>
  <c r="E648" i="1" s="1"/>
  <c r="G648" i="1" s="1"/>
  <c r="H649" i="1" s="1"/>
  <c r="L648" i="1"/>
  <c r="O646" i="1"/>
  <c r="I648" i="1"/>
  <c r="J648" i="1" s="1"/>
  <c r="Q648" i="1"/>
  <c r="M647" i="1"/>
  <c r="N647" i="1" s="1"/>
  <c r="C648" i="1" s="1"/>
  <c r="P648" i="1"/>
  <c r="K648" i="1" l="1"/>
  <c r="B648" i="1" s="1"/>
  <c r="L649" i="1"/>
  <c r="A650" i="1"/>
  <c r="D649" i="1"/>
  <c r="E649" i="1" s="1"/>
  <c r="G649" i="1" s="1"/>
  <c r="H650" i="1" s="1"/>
  <c r="M648" i="1"/>
  <c r="N648" i="1" s="1"/>
  <c r="C649" i="1" s="1"/>
  <c r="Q649" i="1"/>
  <c r="I649" i="1"/>
  <c r="J649" i="1" s="1"/>
  <c r="P649" i="1"/>
  <c r="O647" i="1"/>
  <c r="K649" i="1" l="1"/>
  <c r="B649" i="1" s="1"/>
  <c r="D650" i="1"/>
  <c r="E650" i="1" s="1"/>
  <c r="G650" i="1" s="1"/>
  <c r="H651" i="1" s="1"/>
  <c r="L650" i="1"/>
  <c r="A651" i="1"/>
  <c r="P650" i="1"/>
  <c r="M649" i="1"/>
  <c r="N649" i="1" s="1"/>
  <c r="C650" i="1" s="1"/>
  <c r="I650" i="1"/>
  <c r="J650" i="1" s="1"/>
  <c r="Q650" i="1"/>
  <c r="O648" i="1"/>
  <c r="K650" i="1" l="1"/>
  <c r="B650" i="1" s="1"/>
  <c r="D651" i="1"/>
  <c r="E651" i="1" s="1"/>
  <c r="G651" i="1" s="1"/>
  <c r="H652" i="1" s="1"/>
  <c r="L651" i="1"/>
  <c r="A652" i="1"/>
  <c r="O649" i="1"/>
  <c r="Q651" i="1"/>
  <c r="M650" i="1"/>
  <c r="N650" i="1" s="1"/>
  <c r="C651" i="1" s="1"/>
  <c r="P651" i="1"/>
  <c r="I651" i="1"/>
  <c r="J651" i="1" s="1"/>
  <c r="K651" i="1" l="1"/>
  <c r="B651" i="1" s="1"/>
  <c r="P652" i="1"/>
  <c r="I652" i="1"/>
  <c r="J652" i="1" s="1"/>
  <c r="M651" i="1"/>
  <c r="N651" i="1" s="1"/>
  <c r="C652" i="1" s="1"/>
  <c r="Q652" i="1"/>
  <c r="O650" i="1"/>
  <c r="D652" i="1"/>
  <c r="E652" i="1" s="1"/>
  <c r="G652" i="1" s="1"/>
  <c r="H653" i="1" s="1"/>
  <c r="L652" i="1"/>
  <c r="A653" i="1"/>
  <c r="O651" i="1" l="1"/>
  <c r="K652" i="1"/>
  <c r="B652" i="1" s="1"/>
  <c r="L653" i="1"/>
  <c r="A654" i="1"/>
  <c r="D653" i="1"/>
  <c r="E653" i="1" s="1"/>
  <c r="G653" i="1" s="1"/>
  <c r="H654" i="1" s="1"/>
  <c r="M652" i="1"/>
  <c r="N652" i="1" s="1"/>
  <c r="C653" i="1" s="1"/>
  <c r="Q653" i="1"/>
  <c r="P653" i="1"/>
  <c r="I653" i="1"/>
  <c r="J653" i="1" s="1"/>
  <c r="K653" i="1" l="1"/>
  <c r="B653" i="1" s="1"/>
  <c r="D654" i="1"/>
  <c r="E654" i="1" s="1"/>
  <c r="G654" i="1" s="1"/>
  <c r="H655" i="1" s="1"/>
  <c r="L654" i="1"/>
  <c r="A655" i="1"/>
  <c r="M653" i="1"/>
  <c r="N653" i="1" s="1"/>
  <c r="C654" i="1" s="1"/>
  <c r="Q654" i="1"/>
  <c r="P654" i="1"/>
  <c r="I654" i="1"/>
  <c r="J654" i="1" s="1"/>
  <c r="O652" i="1"/>
  <c r="K654" i="1" l="1"/>
  <c r="B654" i="1" s="1"/>
  <c r="M654" i="1"/>
  <c r="N654" i="1" s="1"/>
  <c r="C655" i="1" s="1"/>
  <c r="Q655" i="1"/>
  <c r="P655" i="1"/>
  <c r="I655" i="1"/>
  <c r="J655" i="1" s="1"/>
  <c r="O653" i="1"/>
  <c r="D655" i="1"/>
  <c r="E655" i="1" s="1"/>
  <c r="G655" i="1" s="1"/>
  <c r="H656" i="1" s="1"/>
  <c r="A656" i="1"/>
  <c r="L655" i="1"/>
  <c r="K655" i="1" l="1"/>
  <c r="B655" i="1" s="1"/>
  <c r="D656" i="1"/>
  <c r="E656" i="1" s="1"/>
  <c r="G656" i="1" s="1"/>
  <c r="H657" i="1" s="1"/>
  <c r="L656" i="1"/>
  <c r="A657" i="1"/>
  <c r="O654" i="1"/>
  <c r="Q656" i="1"/>
  <c r="I656" i="1"/>
  <c r="J656" i="1" s="1"/>
  <c r="P656" i="1"/>
  <c r="M655" i="1"/>
  <c r="N655" i="1" s="1"/>
  <c r="C656" i="1" s="1"/>
  <c r="K656" i="1" l="1"/>
  <c r="B656" i="1" s="1"/>
  <c r="L657" i="1"/>
  <c r="A658" i="1"/>
  <c r="D657" i="1"/>
  <c r="E657" i="1" s="1"/>
  <c r="G657" i="1" s="1"/>
  <c r="H658" i="1" s="1"/>
  <c r="O655" i="1"/>
  <c r="M656" i="1"/>
  <c r="N656" i="1" s="1"/>
  <c r="C657" i="1" s="1"/>
  <c r="Q657" i="1"/>
  <c r="P657" i="1"/>
  <c r="I657" i="1"/>
  <c r="J657" i="1" s="1"/>
  <c r="K657" i="1" l="1"/>
  <c r="B657" i="1" s="1"/>
  <c r="D658" i="1"/>
  <c r="E658" i="1" s="1"/>
  <c r="G658" i="1" s="1"/>
  <c r="H659" i="1" s="1"/>
  <c r="L658" i="1"/>
  <c r="A659" i="1"/>
  <c r="Q658" i="1"/>
  <c r="M657" i="1"/>
  <c r="N657" i="1" s="1"/>
  <c r="C658" i="1" s="1"/>
  <c r="P658" i="1"/>
  <c r="I658" i="1"/>
  <c r="J658" i="1" s="1"/>
  <c r="O656" i="1"/>
  <c r="K658" i="1" l="1"/>
  <c r="B658" i="1" s="1"/>
  <c r="M658" i="1"/>
  <c r="N658" i="1" s="1"/>
  <c r="C659" i="1" s="1"/>
  <c r="Q659" i="1"/>
  <c r="P659" i="1"/>
  <c r="I659" i="1"/>
  <c r="J659" i="1" s="1"/>
  <c r="O657" i="1"/>
  <c r="A660" i="1"/>
  <c r="D659" i="1"/>
  <c r="E659" i="1" s="1"/>
  <c r="G659" i="1" s="1"/>
  <c r="H660" i="1" s="1"/>
  <c r="L659" i="1"/>
  <c r="K659" i="1" l="1"/>
  <c r="B659" i="1" s="1"/>
  <c r="A661" i="1"/>
  <c r="D660" i="1"/>
  <c r="E660" i="1" s="1"/>
  <c r="G660" i="1" s="1"/>
  <c r="H661" i="1" s="1"/>
  <c r="L660" i="1"/>
  <c r="P660" i="1"/>
  <c r="I660" i="1"/>
  <c r="J660" i="1" s="1"/>
  <c r="M659" i="1"/>
  <c r="N659" i="1" s="1"/>
  <c r="C660" i="1" s="1"/>
  <c r="Q660" i="1"/>
  <c r="O658" i="1"/>
  <c r="K660" i="1" l="1"/>
  <c r="B660" i="1" s="1"/>
  <c r="L661" i="1"/>
  <c r="A662" i="1"/>
  <c r="D661" i="1"/>
  <c r="E661" i="1" s="1"/>
  <c r="G661" i="1" s="1"/>
  <c r="H662" i="1" s="1"/>
  <c r="O659" i="1"/>
  <c r="M660" i="1"/>
  <c r="N660" i="1" s="1"/>
  <c r="C661" i="1" s="1"/>
  <c r="Q661" i="1"/>
  <c r="I661" i="1"/>
  <c r="J661" i="1" s="1"/>
  <c r="P661" i="1"/>
  <c r="K661" i="1" l="1"/>
  <c r="B661" i="1" s="1"/>
  <c r="D662" i="1"/>
  <c r="E662" i="1" s="1"/>
  <c r="G662" i="1" s="1"/>
  <c r="H663" i="1" s="1"/>
  <c r="L662" i="1"/>
  <c r="A663" i="1"/>
  <c r="M661" i="1"/>
  <c r="N661" i="1" s="1"/>
  <c r="C662" i="1" s="1"/>
  <c r="Q662" i="1"/>
  <c r="P662" i="1"/>
  <c r="I662" i="1"/>
  <c r="J662" i="1" s="1"/>
  <c r="O660" i="1"/>
  <c r="K662" i="1" l="1"/>
  <c r="B662" i="1" s="1"/>
  <c r="D663" i="1"/>
  <c r="E663" i="1" s="1"/>
  <c r="G663" i="1" s="1"/>
  <c r="H664" i="1" s="1"/>
  <c r="L663" i="1"/>
  <c r="A664" i="1"/>
  <c r="P663" i="1"/>
  <c r="M662" i="1"/>
  <c r="N662" i="1" s="1"/>
  <c r="C663" i="1" s="1"/>
  <c r="Q663" i="1"/>
  <c r="I663" i="1"/>
  <c r="J663" i="1" s="1"/>
  <c r="O661" i="1"/>
  <c r="K663" i="1" l="1"/>
  <c r="B663" i="1" s="1"/>
  <c r="I664" i="1"/>
  <c r="J664" i="1" s="1"/>
  <c r="Q664" i="1"/>
  <c r="P664" i="1"/>
  <c r="M663" i="1"/>
  <c r="N663" i="1" s="1"/>
  <c r="C664" i="1" s="1"/>
  <c r="D664" i="1"/>
  <c r="E664" i="1" s="1"/>
  <c r="G664" i="1" s="1"/>
  <c r="H665" i="1" s="1"/>
  <c r="L664" i="1"/>
  <c r="A665" i="1"/>
  <c r="O662" i="1"/>
  <c r="K664" i="1" l="1"/>
  <c r="B664" i="1" s="1"/>
  <c r="M664" i="1"/>
  <c r="N664" i="1" s="1"/>
  <c r="C665" i="1" s="1"/>
  <c r="Q665" i="1"/>
  <c r="P665" i="1"/>
  <c r="I665" i="1"/>
  <c r="J665" i="1" s="1"/>
  <c r="O663" i="1"/>
  <c r="L665" i="1"/>
  <c r="A666" i="1"/>
  <c r="D665" i="1"/>
  <c r="E665" i="1" s="1"/>
  <c r="G665" i="1" s="1"/>
  <c r="H666" i="1" s="1"/>
  <c r="K665" i="1" l="1"/>
  <c r="B665" i="1" s="1"/>
  <c r="O664" i="1"/>
  <c r="M665" i="1"/>
  <c r="N665" i="1" s="1"/>
  <c r="C666" i="1" s="1"/>
  <c r="Q666" i="1"/>
  <c r="P666" i="1"/>
  <c r="I666" i="1"/>
  <c r="J666" i="1" s="1"/>
  <c r="D666" i="1"/>
  <c r="E666" i="1" s="1"/>
  <c r="G666" i="1" s="1"/>
  <c r="H667" i="1" s="1"/>
  <c r="A667" i="1"/>
  <c r="L666" i="1"/>
  <c r="K666" i="1" l="1"/>
  <c r="B666" i="1" s="1"/>
  <c r="Q667" i="1"/>
  <c r="I667" i="1"/>
  <c r="J667" i="1" s="1"/>
  <c r="P667" i="1"/>
  <c r="M666" i="1"/>
  <c r="N666" i="1" s="1"/>
  <c r="C667" i="1" s="1"/>
  <c r="O665" i="1"/>
  <c r="D667" i="1"/>
  <c r="E667" i="1" s="1"/>
  <c r="G667" i="1" s="1"/>
  <c r="H668" i="1" s="1"/>
  <c r="L667" i="1"/>
  <c r="A668" i="1"/>
  <c r="K667" i="1" l="1"/>
  <c r="B667" i="1" s="1"/>
  <c r="D668" i="1"/>
  <c r="E668" i="1" s="1"/>
  <c r="G668" i="1" s="1"/>
  <c r="H669" i="1" s="1"/>
  <c r="L668" i="1"/>
  <c r="A669" i="1"/>
  <c r="O666" i="1"/>
  <c r="M667" i="1"/>
  <c r="N667" i="1" s="1"/>
  <c r="C668" i="1" s="1"/>
  <c r="Q668" i="1"/>
  <c r="P668" i="1"/>
  <c r="I668" i="1"/>
  <c r="J668" i="1" s="1"/>
  <c r="K668" i="1" l="1"/>
  <c r="B668" i="1" s="1"/>
  <c r="Q669" i="1"/>
  <c r="P669" i="1"/>
  <c r="M668" i="1"/>
  <c r="N668" i="1" s="1"/>
  <c r="C669" i="1" s="1"/>
  <c r="I669" i="1"/>
  <c r="J669" i="1" s="1"/>
  <c r="O667" i="1"/>
  <c r="D669" i="1"/>
  <c r="E669" i="1" s="1"/>
  <c r="G669" i="1" s="1"/>
  <c r="H670" i="1" s="1"/>
  <c r="L669" i="1"/>
  <c r="A670" i="1"/>
  <c r="O668" i="1" l="1"/>
  <c r="K669" i="1"/>
  <c r="B669" i="1" s="1"/>
  <c r="D670" i="1"/>
  <c r="E670" i="1" s="1"/>
  <c r="G670" i="1" s="1"/>
  <c r="H671" i="1" s="1"/>
  <c r="A671" i="1"/>
  <c r="L670" i="1"/>
  <c r="Q670" i="1"/>
  <c r="I670" i="1"/>
  <c r="J670" i="1" s="1"/>
  <c r="P670" i="1"/>
  <c r="M669" i="1"/>
  <c r="N669" i="1" s="1"/>
  <c r="C670" i="1" s="1"/>
  <c r="K670" i="1" l="1"/>
  <c r="B670" i="1" s="1"/>
  <c r="L671" i="1"/>
  <c r="D671" i="1"/>
  <c r="E671" i="1" s="1"/>
  <c r="G671" i="1" s="1"/>
  <c r="H672" i="1" s="1"/>
  <c r="A672" i="1"/>
  <c r="O669" i="1"/>
  <c r="M670" i="1"/>
  <c r="N670" i="1" s="1"/>
  <c r="C671" i="1" s="1"/>
  <c r="Q671" i="1"/>
  <c r="I671" i="1"/>
  <c r="J671" i="1" s="1"/>
  <c r="P671" i="1"/>
  <c r="K671" i="1" l="1"/>
  <c r="B671" i="1" s="1"/>
  <c r="D672" i="1"/>
  <c r="E672" i="1" s="1"/>
  <c r="G672" i="1" s="1"/>
  <c r="H673" i="1" s="1"/>
  <c r="A673" i="1"/>
  <c r="L672" i="1"/>
  <c r="O670" i="1"/>
  <c r="M671" i="1"/>
  <c r="N671" i="1" s="1"/>
  <c r="C672" i="1" s="1"/>
  <c r="Q672" i="1"/>
  <c r="P672" i="1"/>
  <c r="I672" i="1"/>
  <c r="J672" i="1" s="1"/>
  <c r="K672" i="1" l="1"/>
  <c r="B672" i="1" s="1"/>
  <c r="O671" i="1"/>
  <c r="D673" i="1"/>
  <c r="E673" i="1" s="1"/>
  <c r="G673" i="1" s="1"/>
  <c r="H674" i="1" s="1"/>
  <c r="L673" i="1"/>
  <c r="A674" i="1"/>
  <c r="Q673" i="1"/>
  <c r="M672" i="1"/>
  <c r="N672" i="1" s="1"/>
  <c r="C673" i="1" s="1"/>
  <c r="P673" i="1"/>
  <c r="I673" i="1"/>
  <c r="J673" i="1" s="1"/>
  <c r="K673" i="1" l="1"/>
  <c r="B673" i="1" s="1"/>
  <c r="Q674" i="1"/>
  <c r="I674" i="1"/>
  <c r="J674" i="1" s="1"/>
  <c r="M673" i="1"/>
  <c r="N673" i="1" s="1"/>
  <c r="C674" i="1" s="1"/>
  <c r="P674" i="1"/>
  <c r="A675" i="1"/>
  <c r="D674" i="1"/>
  <c r="E674" i="1" s="1"/>
  <c r="G674" i="1" s="1"/>
  <c r="H675" i="1" s="1"/>
  <c r="L674" i="1"/>
  <c r="O672" i="1"/>
  <c r="O673" i="1" l="1"/>
  <c r="K674" i="1"/>
  <c r="B674" i="1" s="1"/>
  <c r="L675" i="1"/>
  <c r="A676" i="1"/>
  <c r="D675" i="1"/>
  <c r="E675" i="1" s="1"/>
  <c r="G675" i="1" s="1"/>
  <c r="H676" i="1" s="1"/>
  <c r="M674" i="1"/>
  <c r="N674" i="1" s="1"/>
  <c r="C675" i="1" s="1"/>
  <c r="I675" i="1"/>
  <c r="J675" i="1" s="1"/>
  <c r="P675" i="1"/>
  <c r="Q675" i="1"/>
  <c r="K675" i="1" l="1"/>
  <c r="B675" i="1" s="1"/>
  <c r="D676" i="1"/>
  <c r="E676" i="1" s="1"/>
  <c r="G676" i="1" s="1"/>
  <c r="H677" i="1" s="1"/>
  <c r="L676" i="1"/>
  <c r="A677" i="1"/>
  <c r="Q676" i="1"/>
  <c r="M675" i="1"/>
  <c r="N675" i="1" s="1"/>
  <c r="C676" i="1" s="1"/>
  <c r="I676" i="1"/>
  <c r="J676" i="1" s="1"/>
  <c r="P676" i="1"/>
  <c r="O674" i="1"/>
  <c r="K676" i="1" l="1"/>
  <c r="B676" i="1" s="1"/>
  <c r="M676" i="1"/>
  <c r="N676" i="1" s="1"/>
  <c r="C677" i="1" s="1"/>
  <c r="Q677" i="1"/>
  <c r="P677" i="1"/>
  <c r="I677" i="1"/>
  <c r="J677" i="1" s="1"/>
  <c r="O675" i="1"/>
  <c r="A678" i="1"/>
  <c r="D677" i="1"/>
  <c r="E677" i="1" s="1"/>
  <c r="G677" i="1" s="1"/>
  <c r="H678" i="1" s="1"/>
  <c r="L677" i="1"/>
  <c r="K677" i="1" l="1"/>
  <c r="B677" i="1" s="1"/>
  <c r="D678" i="1"/>
  <c r="E678" i="1" s="1"/>
  <c r="G678" i="1" s="1"/>
  <c r="H679" i="1" s="1"/>
  <c r="L678" i="1"/>
  <c r="A679" i="1"/>
  <c r="Q678" i="1"/>
  <c r="I678" i="1"/>
  <c r="J678" i="1" s="1"/>
  <c r="M677" i="1"/>
  <c r="N677" i="1" s="1"/>
  <c r="C678" i="1" s="1"/>
  <c r="P678" i="1"/>
  <c r="O676" i="1"/>
  <c r="K678" i="1" l="1"/>
  <c r="B678" i="1" s="1"/>
  <c r="D679" i="1"/>
  <c r="E679" i="1" s="1"/>
  <c r="G679" i="1" s="1"/>
  <c r="H680" i="1" s="1"/>
  <c r="L679" i="1"/>
  <c r="A680" i="1"/>
  <c r="M678" i="1"/>
  <c r="N678" i="1" s="1"/>
  <c r="C679" i="1" s="1"/>
  <c r="P679" i="1"/>
  <c r="I679" i="1"/>
  <c r="J679" i="1" s="1"/>
  <c r="Q679" i="1"/>
  <c r="O677" i="1"/>
  <c r="K679" i="1" l="1"/>
  <c r="B679" i="1" s="1"/>
  <c r="A681" i="1"/>
  <c r="D680" i="1"/>
  <c r="E680" i="1" s="1"/>
  <c r="G680" i="1" s="1"/>
  <c r="H681" i="1" s="1"/>
  <c r="L680" i="1"/>
  <c r="O678" i="1"/>
  <c r="P680" i="1"/>
  <c r="Q680" i="1"/>
  <c r="M679" i="1"/>
  <c r="N679" i="1" s="1"/>
  <c r="C680" i="1" s="1"/>
  <c r="I680" i="1"/>
  <c r="J680" i="1" s="1"/>
  <c r="K680" i="1" l="1"/>
  <c r="B680" i="1" s="1"/>
  <c r="D681" i="1"/>
  <c r="E681" i="1" s="1"/>
  <c r="G681" i="1" s="1"/>
  <c r="H682" i="1" s="1"/>
  <c r="L681" i="1"/>
  <c r="A682" i="1"/>
  <c r="O679" i="1"/>
  <c r="Q681" i="1"/>
  <c r="P681" i="1"/>
  <c r="M680" i="1"/>
  <c r="N680" i="1" s="1"/>
  <c r="C681" i="1" s="1"/>
  <c r="I681" i="1"/>
  <c r="J681" i="1" s="1"/>
  <c r="K681" i="1" l="1"/>
  <c r="B681" i="1" s="1"/>
  <c r="M681" i="1"/>
  <c r="N681" i="1" s="1"/>
  <c r="C682" i="1" s="1"/>
  <c r="I682" i="1"/>
  <c r="J682" i="1" s="1"/>
  <c r="P682" i="1"/>
  <c r="Q682" i="1"/>
  <c r="O680" i="1"/>
  <c r="A683" i="1"/>
  <c r="D682" i="1"/>
  <c r="E682" i="1" s="1"/>
  <c r="G682" i="1" s="1"/>
  <c r="H683" i="1" s="1"/>
  <c r="L682" i="1"/>
  <c r="K682" i="1" l="1"/>
  <c r="B682" i="1" s="1"/>
  <c r="L683" i="1"/>
  <c r="A684" i="1"/>
  <c r="D683" i="1"/>
  <c r="E683" i="1" s="1"/>
  <c r="G683" i="1" s="1"/>
  <c r="H684" i="1" s="1"/>
  <c r="M682" i="1"/>
  <c r="N682" i="1" s="1"/>
  <c r="C683" i="1" s="1"/>
  <c r="P683" i="1"/>
  <c r="I683" i="1"/>
  <c r="J683" i="1" s="1"/>
  <c r="Q683" i="1"/>
  <c r="O681" i="1"/>
  <c r="K683" i="1" l="1"/>
  <c r="B683" i="1" s="1"/>
  <c r="A685" i="1"/>
  <c r="L684" i="1"/>
  <c r="D684" i="1"/>
  <c r="E684" i="1" s="1"/>
  <c r="G684" i="1" s="1"/>
  <c r="H685" i="1" s="1"/>
  <c r="M683" i="1"/>
  <c r="N683" i="1" s="1"/>
  <c r="C684" i="1" s="1"/>
  <c r="Q684" i="1"/>
  <c r="I684" i="1"/>
  <c r="J684" i="1" s="1"/>
  <c r="P684" i="1"/>
  <c r="O682" i="1"/>
  <c r="K684" i="1" l="1"/>
  <c r="B684" i="1" s="1"/>
  <c r="L685" i="1"/>
  <c r="D685" i="1"/>
  <c r="E685" i="1" s="1"/>
  <c r="G685" i="1" s="1"/>
  <c r="H686" i="1" s="1"/>
  <c r="A686" i="1"/>
  <c r="O683" i="1"/>
  <c r="M684" i="1"/>
  <c r="N684" i="1" s="1"/>
  <c r="C685" i="1" s="1"/>
  <c r="Q685" i="1"/>
  <c r="P685" i="1"/>
  <c r="I685" i="1"/>
  <c r="J685" i="1" s="1"/>
  <c r="K685" i="1" l="1"/>
  <c r="B685" i="1" s="1"/>
  <c r="Q686" i="1"/>
  <c r="I686" i="1"/>
  <c r="J686" i="1" s="1"/>
  <c r="M685" i="1"/>
  <c r="N685" i="1" s="1"/>
  <c r="C686" i="1" s="1"/>
  <c r="P686" i="1"/>
  <c r="A687" i="1"/>
  <c r="L686" i="1"/>
  <c r="D686" i="1"/>
  <c r="E686" i="1" s="1"/>
  <c r="G686" i="1" s="1"/>
  <c r="H687" i="1" s="1"/>
  <c r="O684" i="1"/>
  <c r="K686" i="1" l="1"/>
  <c r="Q687" i="1"/>
  <c r="I687" i="1"/>
  <c r="J687" i="1" s="1"/>
  <c r="M686" i="1"/>
  <c r="N686" i="1" s="1"/>
  <c r="C687" i="1" s="1"/>
  <c r="P687" i="1"/>
  <c r="O685" i="1"/>
  <c r="A688" i="1"/>
  <c r="D687" i="1"/>
  <c r="E687" i="1" s="1"/>
  <c r="G687" i="1" s="1"/>
  <c r="H688" i="1" s="1"/>
  <c r="L687" i="1"/>
  <c r="B686" i="1" l="1"/>
  <c r="K687" i="1"/>
  <c r="L688" i="1"/>
  <c r="A689" i="1"/>
  <c r="D688" i="1"/>
  <c r="M687" i="1"/>
  <c r="N687" i="1" s="1"/>
  <c r="C688" i="1" s="1"/>
  <c r="Q688" i="1"/>
  <c r="P688" i="1"/>
  <c r="I688" i="1"/>
  <c r="J688" i="1" s="1"/>
  <c r="O686" i="1"/>
  <c r="E688" i="1" l="1"/>
  <c r="B687" i="1"/>
  <c r="K688" i="1"/>
  <c r="D689" i="1"/>
  <c r="L689" i="1"/>
  <c r="A690" i="1"/>
  <c r="Q689" i="1"/>
  <c r="P689" i="1"/>
  <c r="M688" i="1"/>
  <c r="N688" i="1" s="1"/>
  <c r="C689" i="1" s="1"/>
  <c r="I689" i="1"/>
  <c r="O687" i="1"/>
  <c r="E689" i="1" l="1"/>
  <c r="G688" i="1"/>
  <c r="H689" i="1" s="1"/>
  <c r="J689" i="1" s="1"/>
  <c r="B688" i="1"/>
  <c r="A691" i="1"/>
  <c r="L690" i="1"/>
  <c r="D690" i="1"/>
  <c r="O688" i="1"/>
  <c r="P690" i="1"/>
  <c r="M689" i="1"/>
  <c r="N689" i="1" s="1"/>
  <c r="C690" i="1" s="1"/>
  <c r="Q690" i="1"/>
  <c r="I690" i="1"/>
  <c r="K689" i="1" l="1"/>
  <c r="E690" i="1"/>
  <c r="G689" i="1"/>
  <c r="H690" i="1" s="1"/>
  <c r="J690" i="1" s="1"/>
  <c r="P691" i="1"/>
  <c r="I691" i="1"/>
  <c r="Q691" i="1"/>
  <c r="M690" i="1"/>
  <c r="N690" i="1" s="1"/>
  <c r="C691" i="1" s="1"/>
  <c r="D691" i="1"/>
  <c r="A692" i="1"/>
  <c r="L691" i="1"/>
  <c r="O689" i="1" l="1"/>
  <c r="K690" i="1"/>
  <c r="E691" i="1"/>
  <c r="G690" i="1"/>
  <c r="H691" i="1" s="1"/>
  <c r="J691" i="1" s="1"/>
  <c r="B689" i="1"/>
  <c r="M691" i="1"/>
  <c r="N691" i="1" s="1"/>
  <c r="C692" i="1" s="1"/>
  <c r="Q692" i="1"/>
  <c r="P692" i="1"/>
  <c r="I692" i="1"/>
  <c r="L692" i="1"/>
  <c r="D692" i="1"/>
  <c r="A693" i="1"/>
  <c r="O690" i="1" l="1"/>
  <c r="K691" i="1"/>
  <c r="E692" i="1"/>
  <c r="G691" i="1"/>
  <c r="H692" i="1" s="1"/>
  <c r="J692" i="1" s="1"/>
  <c r="B690" i="1"/>
  <c r="M692" i="1"/>
  <c r="N692" i="1" s="1"/>
  <c r="C693" i="1" s="1"/>
  <c r="Q693" i="1"/>
  <c r="I693" i="1"/>
  <c r="P693" i="1"/>
  <c r="D693" i="1"/>
  <c r="L693" i="1"/>
  <c r="A694" i="1"/>
  <c r="E693" i="1" l="1"/>
  <c r="O691" i="1"/>
  <c r="K692" i="1"/>
  <c r="G692" i="1"/>
  <c r="H693" i="1" s="1"/>
  <c r="J693" i="1" s="1"/>
  <c r="B691" i="1"/>
  <c r="A695" i="1"/>
  <c r="L694" i="1"/>
  <c r="D694" i="1"/>
  <c r="P694" i="1"/>
  <c r="I694" i="1"/>
  <c r="M693" i="1"/>
  <c r="N693" i="1" s="1"/>
  <c r="C694" i="1" s="1"/>
  <c r="Q694" i="1"/>
  <c r="E694" i="1" l="1"/>
  <c r="K693" i="1"/>
  <c r="G693" i="1"/>
  <c r="H694" i="1" s="1"/>
  <c r="J694" i="1" s="1"/>
  <c r="O692" i="1"/>
  <c r="B692" i="1"/>
  <c r="M694" i="1"/>
  <c r="N694" i="1" s="1"/>
  <c r="C695" i="1" s="1"/>
  <c r="Q695" i="1"/>
  <c r="P695" i="1"/>
  <c r="I695" i="1"/>
  <c r="L695" i="1"/>
  <c r="A696" i="1"/>
  <c r="D695" i="1"/>
  <c r="O693" i="1" l="1"/>
  <c r="B693" i="1"/>
  <c r="E695" i="1"/>
  <c r="G694" i="1"/>
  <c r="H695" i="1" s="1"/>
  <c r="J695" i="1" s="1"/>
  <c r="K694" i="1"/>
  <c r="L696" i="1"/>
  <c r="D696" i="1"/>
  <c r="A697" i="1"/>
  <c r="Q696" i="1"/>
  <c r="M695" i="1"/>
  <c r="N695" i="1" s="1"/>
  <c r="C696" i="1" s="1"/>
  <c r="P696" i="1"/>
  <c r="I696" i="1"/>
  <c r="O694" i="1" l="1"/>
  <c r="K695" i="1"/>
  <c r="G695" i="1"/>
  <c r="H696" i="1" s="1"/>
  <c r="J696" i="1" s="1"/>
  <c r="E696" i="1"/>
  <c r="B694" i="1"/>
  <c r="I697" i="1"/>
  <c r="M696" i="1"/>
  <c r="N696" i="1" s="1"/>
  <c r="C697" i="1" s="1"/>
  <c r="Q697" i="1"/>
  <c r="P697" i="1"/>
  <c r="A698" i="1"/>
  <c r="D697" i="1"/>
  <c r="L697" i="1"/>
  <c r="B695" i="1" l="1"/>
  <c r="O695" i="1"/>
  <c r="K696" i="1"/>
  <c r="G696" i="1"/>
  <c r="H697" i="1" s="1"/>
  <c r="J697" i="1" s="1"/>
  <c r="E697" i="1"/>
  <c r="M697" i="1"/>
  <c r="N697" i="1" s="1"/>
  <c r="C698" i="1" s="1"/>
  <c r="P698" i="1"/>
  <c r="I698" i="1"/>
  <c r="Q698" i="1"/>
  <c r="L698" i="1"/>
  <c r="A699" i="1"/>
  <c r="D698" i="1"/>
  <c r="O696" i="1" l="1"/>
  <c r="G697" i="1"/>
  <c r="H698" i="1" s="1"/>
  <c r="J698" i="1" s="1"/>
  <c r="E698" i="1"/>
  <c r="K697" i="1"/>
  <c r="B696" i="1"/>
  <c r="M698" i="1"/>
  <c r="N698" i="1" s="1"/>
  <c r="C699" i="1" s="1"/>
  <c r="Q699" i="1"/>
  <c r="I699" i="1"/>
  <c r="P699" i="1"/>
  <c r="D699" i="1"/>
  <c r="L699" i="1"/>
  <c r="A700" i="1"/>
  <c r="O697" i="1" l="1"/>
  <c r="K698" i="1"/>
  <c r="B697" i="1"/>
  <c r="G698" i="1"/>
  <c r="H699" i="1" s="1"/>
  <c r="J699" i="1" s="1"/>
  <c r="E699" i="1"/>
  <c r="D700" i="1"/>
  <c r="L700" i="1"/>
  <c r="A701" i="1"/>
  <c r="P700" i="1"/>
  <c r="M699" i="1"/>
  <c r="N699" i="1" s="1"/>
  <c r="C700" i="1" s="1"/>
  <c r="I700" i="1"/>
  <c r="Q700" i="1"/>
  <c r="O698" i="1" l="1"/>
  <c r="E700" i="1"/>
  <c r="K699" i="1"/>
  <c r="G699" i="1"/>
  <c r="H700" i="1" s="1"/>
  <c r="J700" i="1" s="1"/>
  <c r="B698" i="1"/>
  <c r="I701" i="1"/>
  <c r="M700" i="1"/>
  <c r="N700" i="1" s="1"/>
  <c r="C701" i="1" s="1"/>
  <c r="Q701" i="1"/>
  <c r="P701" i="1"/>
  <c r="A702" i="1"/>
  <c r="L701" i="1"/>
  <c r="D701" i="1"/>
  <c r="O699" i="1" l="1"/>
  <c r="K700" i="1"/>
  <c r="G700" i="1"/>
  <c r="H701" i="1" s="1"/>
  <c r="J701" i="1" s="1"/>
  <c r="E701" i="1"/>
  <c r="B699" i="1"/>
  <c r="L702" i="1"/>
  <c r="A703" i="1"/>
  <c r="D702" i="1"/>
  <c r="M701" i="1"/>
  <c r="N701" i="1" s="1"/>
  <c r="C702" i="1" s="1"/>
  <c r="Q702" i="1"/>
  <c r="I702" i="1"/>
  <c r="P702" i="1"/>
  <c r="O700" i="1" l="1"/>
  <c r="E702" i="1"/>
  <c r="K701" i="1"/>
  <c r="B700" i="1"/>
  <c r="G701" i="1"/>
  <c r="H702" i="1" s="1"/>
  <c r="J702" i="1" s="1"/>
  <c r="D703" i="1"/>
  <c r="L703" i="1"/>
  <c r="A704" i="1"/>
  <c r="P703" i="1"/>
  <c r="I703" i="1"/>
  <c r="M702" i="1"/>
  <c r="N702" i="1" s="1"/>
  <c r="C703" i="1" s="1"/>
  <c r="Q703" i="1"/>
  <c r="B701" i="1" l="1"/>
  <c r="O701" i="1"/>
  <c r="E703" i="1"/>
  <c r="G702" i="1"/>
  <c r="H703" i="1" s="1"/>
  <c r="J703" i="1" s="1"/>
  <c r="K702" i="1"/>
  <c r="P704" i="1"/>
  <c r="M703" i="1"/>
  <c r="N703" i="1" s="1"/>
  <c r="C704" i="1" s="1"/>
  <c r="I704" i="1"/>
  <c r="Q704" i="1"/>
  <c r="D704" i="1"/>
  <c r="A705" i="1"/>
  <c r="L704" i="1"/>
  <c r="G703" i="1" l="1"/>
  <c r="H704" i="1" s="1"/>
  <c r="J704" i="1" s="1"/>
  <c r="K703" i="1"/>
  <c r="E704" i="1"/>
  <c r="O702" i="1"/>
  <c r="B702" i="1"/>
  <c r="Q705" i="1"/>
  <c r="P705" i="1"/>
  <c r="M704" i="1"/>
  <c r="N704" i="1" s="1"/>
  <c r="C705" i="1" s="1"/>
  <c r="I705" i="1"/>
  <c r="D705" i="1"/>
  <c r="L705" i="1"/>
  <c r="A706" i="1"/>
  <c r="O703" i="1" l="1"/>
  <c r="K704" i="1"/>
  <c r="G704" i="1"/>
  <c r="H705" i="1" s="1"/>
  <c r="J705" i="1" s="1"/>
  <c r="B703" i="1"/>
  <c r="E705" i="1"/>
  <c r="Q706" i="1"/>
  <c r="I706" i="1"/>
  <c r="M705" i="1"/>
  <c r="N705" i="1" s="1"/>
  <c r="C706" i="1" s="1"/>
  <c r="P706" i="1"/>
  <c r="A707" i="1"/>
  <c r="D706" i="1"/>
  <c r="L706" i="1"/>
  <c r="O704" i="1" l="1"/>
  <c r="K705" i="1"/>
  <c r="G705" i="1"/>
  <c r="H706" i="1" s="1"/>
  <c r="J706" i="1" s="1"/>
  <c r="E706" i="1"/>
  <c r="B704" i="1"/>
  <c r="L707" i="1"/>
  <c r="A708" i="1"/>
  <c r="D707" i="1"/>
  <c r="M706" i="1"/>
  <c r="N706" i="1" s="1"/>
  <c r="C707" i="1" s="1"/>
  <c r="P707" i="1"/>
  <c r="Q707" i="1"/>
  <c r="I707" i="1"/>
  <c r="E707" i="1" l="1"/>
  <c r="O705" i="1"/>
  <c r="G706" i="1"/>
  <c r="H707" i="1" s="1"/>
  <c r="J707" i="1" s="1"/>
  <c r="K706" i="1"/>
  <c r="B705" i="1"/>
  <c r="D708" i="1"/>
  <c r="L708" i="1"/>
  <c r="A709" i="1"/>
  <c r="M707" i="1"/>
  <c r="N707" i="1" s="1"/>
  <c r="C708" i="1" s="1"/>
  <c r="Q708" i="1"/>
  <c r="I708" i="1"/>
  <c r="P708" i="1"/>
  <c r="E708" i="1" l="1"/>
  <c r="G707" i="1"/>
  <c r="H708" i="1" s="1"/>
  <c r="J708" i="1" s="1"/>
  <c r="O706" i="1"/>
  <c r="K707" i="1"/>
  <c r="B706" i="1"/>
  <c r="D709" i="1"/>
  <c r="L709" i="1"/>
  <c r="A710" i="1"/>
  <c r="P709" i="1"/>
  <c r="M708" i="1"/>
  <c r="N708" i="1" s="1"/>
  <c r="C709" i="1" s="1"/>
  <c r="Q709" i="1"/>
  <c r="I709" i="1"/>
  <c r="O707" i="1" l="1"/>
  <c r="E709" i="1"/>
  <c r="G708" i="1"/>
  <c r="H709" i="1" s="1"/>
  <c r="J709" i="1" s="1"/>
  <c r="K708" i="1"/>
  <c r="B707" i="1"/>
  <c r="I710" i="1"/>
  <c r="Q710" i="1"/>
  <c r="M709" i="1"/>
  <c r="N709" i="1" s="1"/>
  <c r="C710" i="1" s="1"/>
  <c r="P710" i="1"/>
  <c r="A711" i="1"/>
  <c r="D710" i="1"/>
  <c r="L710" i="1"/>
  <c r="K709" i="1" l="1"/>
  <c r="E710" i="1"/>
  <c r="G709" i="1"/>
  <c r="H710" i="1" s="1"/>
  <c r="J710" i="1" s="1"/>
  <c r="O708" i="1"/>
  <c r="B708" i="1"/>
  <c r="M710" i="1"/>
  <c r="N710" i="1" s="1"/>
  <c r="C711" i="1" s="1"/>
  <c r="Q711" i="1"/>
  <c r="P711" i="1"/>
  <c r="I711" i="1"/>
  <c r="L711" i="1"/>
  <c r="A712" i="1"/>
  <c r="D711" i="1"/>
  <c r="O709" i="1" l="1"/>
  <c r="K710" i="1"/>
  <c r="G710" i="1"/>
  <c r="H711" i="1" s="1"/>
  <c r="J711" i="1" s="1"/>
  <c r="E711" i="1"/>
  <c r="B709" i="1"/>
  <c r="D712" i="1"/>
  <c r="L712" i="1"/>
  <c r="A713" i="1"/>
  <c r="M711" i="1"/>
  <c r="N711" i="1" s="1"/>
  <c r="C712" i="1" s="1"/>
  <c r="Q712" i="1"/>
  <c r="P712" i="1"/>
  <c r="I712" i="1"/>
  <c r="O710" i="1" l="1"/>
  <c r="B710" i="1"/>
  <c r="K711" i="1"/>
  <c r="E712" i="1"/>
  <c r="G711" i="1"/>
  <c r="H712" i="1" s="1"/>
  <c r="J712" i="1" s="1"/>
  <c r="A714" i="1"/>
  <c r="D713" i="1"/>
  <c r="L713" i="1"/>
  <c r="Q713" i="1"/>
  <c r="I713" i="1"/>
  <c r="P713" i="1"/>
  <c r="M712" i="1"/>
  <c r="N712" i="1" s="1"/>
  <c r="C713" i="1" s="1"/>
  <c r="O711" i="1" l="1"/>
  <c r="K712" i="1"/>
  <c r="E713" i="1"/>
  <c r="G712" i="1"/>
  <c r="H713" i="1" s="1"/>
  <c r="J713" i="1" s="1"/>
  <c r="B711" i="1"/>
  <c r="L714" i="1"/>
  <c r="A715" i="1"/>
  <c r="D714" i="1"/>
  <c r="M713" i="1"/>
  <c r="N713" i="1" s="1"/>
  <c r="C714" i="1" s="1"/>
  <c r="Q714" i="1"/>
  <c r="P714" i="1"/>
  <c r="I714" i="1"/>
  <c r="E714" i="1" l="1"/>
  <c r="O712" i="1"/>
  <c r="K713" i="1"/>
  <c r="G713" i="1"/>
  <c r="H714" i="1" s="1"/>
  <c r="J714" i="1" s="1"/>
  <c r="B712" i="1"/>
  <c r="D715" i="1"/>
  <c r="L715" i="1"/>
  <c r="A716" i="1"/>
  <c r="O713" i="1"/>
  <c r="P715" i="1"/>
  <c r="M714" i="1"/>
  <c r="N714" i="1" s="1"/>
  <c r="C715" i="1" s="1"/>
  <c r="I715" i="1"/>
  <c r="Q715" i="1"/>
  <c r="G714" i="1" l="1"/>
  <c r="H715" i="1" s="1"/>
  <c r="J715" i="1" s="1"/>
  <c r="E715" i="1"/>
  <c r="K714" i="1"/>
  <c r="B713" i="1"/>
  <c r="Q716" i="1"/>
  <c r="P716" i="1"/>
  <c r="M715" i="1"/>
  <c r="N715" i="1" s="1"/>
  <c r="C716" i="1" s="1"/>
  <c r="I716" i="1"/>
  <c r="D716" i="1"/>
  <c r="L716" i="1"/>
  <c r="A717" i="1"/>
  <c r="K715" i="1" l="1"/>
  <c r="O714" i="1"/>
  <c r="E716" i="1"/>
  <c r="G715" i="1"/>
  <c r="H716" i="1" s="1"/>
  <c r="J716" i="1" s="1"/>
  <c r="B714" i="1"/>
  <c r="P717" i="1"/>
  <c r="I717" i="1"/>
  <c r="M716" i="1"/>
  <c r="N716" i="1" s="1"/>
  <c r="C717" i="1" s="1"/>
  <c r="Q717" i="1"/>
  <c r="A718" i="1"/>
  <c r="D717" i="1"/>
  <c r="L717" i="1"/>
  <c r="O715" i="1" l="1"/>
  <c r="E717" i="1"/>
  <c r="G716" i="1"/>
  <c r="H717" i="1" s="1"/>
  <c r="J717" i="1" s="1"/>
  <c r="B715" i="1"/>
  <c r="K716" i="1"/>
  <c r="L718" i="1"/>
  <c r="A719" i="1"/>
  <c r="D718" i="1"/>
  <c r="M717" i="1"/>
  <c r="N717" i="1" s="1"/>
  <c r="C718" i="1" s="1"/>
  <c r="Q718" i="1"/>
  <c r="P718" i="1"/>
  <c r="I718" i="1"/>
  <c r="E718" i="1" l="1"/>
  <c r="O716" i="1"/>
  <c r="G717" i="1"/>
  <c r="H718" i="1" s="1"/>
  <c r="J718" i="1" s="1"/>
  <c r="K717" i="1"/>
  <c r="B716" i="1"/>
  <c r="D719" i="1"/>
  <c r="L719" i="1"/>
  <c r="A720" i="1"/>
  <c r="Q719" i="1"/>
  <c r="M718" i="1"/>
  <c r="N718" i="1" s="1"/>
  <c r="C719" i="1" s="1"/>
  <c r="P719" i="1"/>
  <c r="I719" i="1"/>
  <c r="O717" i="1" l="1"/>
  <c r="K718" i="1"/>
  <c r="E719" i="1"/>
  <c r="B717" i="1"/>
  <c r="G718" i="1"/>
  <c r="H719" i="1" s="1"/>
  <c r="J719" i="1" s="1"/>
  <c r="P720" i="1"/>
  <c r="I720" i="1"/>
  <c r="M719" i="1"/>
  <c r="N719" i="1" s="1"/>
  <c r="C720" i="1" s="1"/>
  <c r="Q720" i="1"/>
  <c r="D720" i="1"/>
  <c r="L720" i="1"/>
  <c r="A721" i="1"/>
  <c r="O718" i="1" l="1"/>
  <c r="K719" i="1"/>
  <c r="G719" i="1"/>
  <c r="H720" i="1" s="1"/>
  <c r="J720" i="1" s="1"/>
  <c r="B718" i="1"/>
  <c r="E720" i="1"/>
  <c r="M720" i="1"/>
  <c r="N720" i="1" s="1"/>
  <c r="C721" i="1" s="1"/>
  <c r="I721" i="1"/>
  <c r="Q721" i="1"/>
  <c r="P721" i="1"/>
  <c r="L721" i="1"/>
  <c r="A722" i="1"/>
  <c r="D721" i="1"/>
  <c r="E721" i="1" l="1"/>
  <c r="O719" i="1"/>
  <c r="K720" i="1"/>
  <c r="G720" i="1"/>
  <c r="H721" i="1" s="1"/>
  <c r="J721" i="1" s="1"/>
  <c r="B719" i="1"/>
  <c r="D722" i="1"/>
  <c r="L722" i="1"/>
  <c r="A723" i="1"/>
  <c r="P722" i="1"/>
  <c r="M721" i="1"/>
  <c r="N721" i="1" s="1"/>
  <c r="C722" i="1" s="1"/>
  <c r="I722" i="1"/>
  <c r="Q722" i="1"/>
  <c r="E722" i="1" l="1"/>
  <c r="G721" i="1"/>
  <c r="H722" i="1" s="1"/>
  <c r="J722" i="1" s="1"/>
  <c r="K721" i="1"/>
  <c r="O720" i="1"/>
  <c r="B720" i="1"/>
  <c r="D723" i="1"/>
  <c r="L723" i="1"/>
  <c r="A724" i="1"/>
  <c r="Q723" i="1"/>
  <c r="M722" i="1"/>
  <c r="N722" i="1" s="1"/>
  <c r="C723" i="1" s="1"/>
  <c r="P723" i="1"/>
  <c r="I723" i="1"/>
  <c r="O721" i="1" l="1"/>
  <c r="G722" i="1"/>
  <c r="H723" i="1" s="1"/>
  <c r="J723" i="1" s="1"/>
  <c r="E723" i="1"/>
  <c r="K722" i="1"/>
  <c r="B721" i="1"/>
  <c r="I724" i="1"/>
  <c r="Q724" i="1"/>
  <c r="P724" i="1"/>
  <c r="M723" i="1"/>
  <c r="N723" i="1" s="1"/>
  <c r="C724" i="1" s="1"/>
  <c r="D724" i="1"/>
  <c r="A725" i="1"/>
  <c r="L724" i="1"/>
  <c r="O722" i="1" l="1"/>
  <c r="B722" i="1"/>
  <c r="K723" i="1"/>
  <c r="E724" i="1"/>
  <c r="G723" i="1"/>
  <c r="H724" i="1" s="1"/>
  <c r="J724" i="1" s="1"/>
  <c r="M724" i="1"/>
  <c r="N724" i="1" s="1"/>
  <c r="C725" i="1" s="1"/>
  <c r="I725" i="1"/>
  <c r="Q725" i="1"/>
  <c r="P725" i="1"/>
  <c r="L725" i="1"/>
  <c r="A726" i="1"/>
  <c r="D725" i="1"/>
  <c r="O723" i="1" l="1"/>
  <c r="B723" i="1"/>
  <c r="G724" i="1"/>
  <c r="H725" i="1" s="1"/>
  <c r="J725" i="1" s="1"/>
  <c r="E725" i="1"/>
  <c r="K724" i="1"/>
  <c r="M725" i="1"/>
  <c r="N725" i="1" s="1"/>
  <c r="C726" i="1" s="1"/>
  <c r="Q726" i="1"/>
  <c r="P726" i="1"/>
  <c r="I726" i="1"/>
  <c r="D726" i="1"/>
  <c r="L726" i="1"/>
  <c r="A727" i="1"/>
  <c r="K725" i="1" l="1"/>
  <c r="G725" i="1"/>
  <c r="H726" i="1" s="1"/>
  <c r="J726" i="1" s="1"/>
  <c r="E726" i="1"/>
  <c r="B724" i="1"/>
  <c r="O724" i="1"/>
  <c r="D727" i="1"/>
  <c r="L727" i="1"/>
  <c r="A728" i="1"/>
  <c r="Q727" i="1"/>
  <c r="P727" i="1"/>
  <c r="M726" i="1"/>
  <c r="N726" i="1" s="1"/>
  <c r="C727" i="1" s="1"/>
  <c r="I727" i="1"/>
  <c r="O725" i="1" l="1"/>
  <c r="K726" i="1"/>
  <c r="G726" i="1"/>
  <c r="H727" i="1" s="1"/>
  <c r="J727" i="1" s="1"/>
  <c r="E727" i="1"/>
  <c r="B725" i="1"/>
  <c r="P728" i="1"/>
  <c r="I728" i="1"/>
  <c r="M727" i="1"/>
  <c r="N727" i="1" s="1"/>
  <c r="C728" i="1" s="1"/>
  <c r="Q728" i="1"/>
  <c r="A729" i="1"/>
  <c r="D728" i="1"/>
  <c r="L728" i="1"/>
  <c r="O726" i="1" l="1"/>
  <c r="E728" i="1"/>
  <c r="K727" i="1"/>
  <c r="G727" i="1"/>
  <c r="H728" i="1" s="1"/>
  <c r="J728" i="1" s="1"/>
  <c r="B726" i="1"/>
  <c r="D729" i="1"/>
  <c r="L729" i="1"/>
  <c r="A730" i="1"/>
  <c r="M728" i="1"/>
  <c r="N728" i="1" s="1"/>
  <c r="C729" i="1" s="1"/>
  <c r="Q729" i="1"/>
  <c r="I729" i="1"/>
  <c r="P729" i="1"/>
  <c r="G728" i="1" l="1"/>
  <c r="H729" i="1" s="1"/>
  <c r="J729" i="1" s="1"/>
  <c r="O727" i="1"/>
  <c r="E729" i="1"/>
  <c r="K728" i="1"/>
  <c r="B727" i="1"/>
  <c r="A731" i="1"/>
  <c r="D730" i="1"/>
  <c r="L730" i="1"/>
  <c r="M729" i="1"/>
  <c r="N729" i="1" s="1"/>
  <c r="C730" i="1" s="1"/>
  <c r="Q730" i="1"/>
  <c r="P730" i="1"/>
  <c r="I730" i="1"/>
  <c r="K729" i="1" l="1"/>
  <c r="E730" i="1"/>
  <c r="O728" i="1"/>
  <c r="G729" i="1"/>
  <c r="H730" i="1" s="1"/>
  <c r="J730" i="1" s="1"/>
  <c r="B728" i="1"/>
  <c r="Q731" i="1"/>
  <c r="P731" i="1"/>
  <c r="I731" i="1"/>
  <c r="M730" i="1"/>
  <c r="N730" i="1" s="1"/>
  <c r="C731" i="1" s="1"/>
  <c r="A732" i="1"/>
  <c r="D731" i="1"/>
  <c r="L731" i="1"/>
  <c r="O729" i="1" l="1"/>
  <c r="E731" i="1"/>
  <c r="G730" i="1"/>
  <c r="H731" i="1" s="1"/>
  <c r="J731" i="1" s="1"/>
  <c r="B729" i="1"/>
  <c r="K730" i="1"/>
  <c r="D732" i="1"/>
  <c r="A733" i="1"/>
  <c r="L732" i="1"/>
  <c r="M731" i="1"/>
  <c r="N731" i="1" s="1"/>
  <c r="C732" i="1" s="1"/>
  <c r="Q732" i="1"/>
  <c r="I732" i="1"/>
  <c r="P732" i="1"/>
  <c r="E732" i="1" l="1"/>
  <c r="G731" i="1"/>
  <c r="H732" i="1" s="1"/>
  <c r="J732" i="1" s="1"/>
  <c r="O730" i="1"/>
  <c r="K731" i="1"/>
  <c r="B730" i="1"/>
  <c r="D733" i="1"/>
  <c r="A734" i="1"/>
  <c r="L733" i="1"/>
  <c r="I733" i="1"/>
  <c r="M732" i="1"/>
  <c r="N732" i="1" s="1"/>
  <c r="C733" i="1" s="1"/>
  <c r="Q733" i="1"/>
  <c r="P733" i="1"/>
  <c r="K732" i="1" l="1"/>
  <c r="E733" i="1"/>
  <c r="B731" i="1"/>
  <c r="G732" i="1"/>
  <c r="H733" i="1" s="1"/>
  <c r="J733" i="1" s="1"/>
  <c r="O731" i="1"/>
  <c r="I734" i="1"/>
  <c r="Q734" i="1"/>
  <c r="M733" i="1"/>
  <c r="N733" i="1" s="1"/>
  <c r="C734" i="1" s="1"/>
  <c r="P734" i="1"/>
  <c r="A735" i="1"/>
  <c r="D734" i="1"/>
  <c r="L734" i="1"/>
  <c r="O732" i="1" l="1"/>
  <c r="K733" i="1"/>
  <c r="G733" i="1"/>
  <c r="H734" i="1" s="1"/>
  <c r="J734" i="1" s="1"/>
  <c r="E734" i="1"/>
  <c r="B732" i="1"/>
  <c r="D735" i="1"/>
  <c r="L735" i="1"/>
  <c r="A736" i="1"/>
  <c r="Q735" i="1"/>
  <c r="I735" i="1"/>
  <c r="P735" i="1"/>
  <c r="M734" i="1"/>
  <c r="N734" i="1" s="1"/>
  <c r="C735" i="1" s="1"/>
  <c r="D736" i="1" l="1"/>
  <c r="E736" i="1" s="1"/>
  <c r="E735" i="1"/>
  <c r="O733" i="1"/>
  <c r="K734" i="1"/>
  <c r="G734" i="1"/>
  <c r="H735" i="1" s="1"/>
  <c r="J735" i="1" s="1"/>
  <c r="B733" i="1"/>
  <c r="I736" i="1"/>
  <c r="Q736" i="1"/>
  <c r="M735" i="1"/>
  <c r="N735" i="1" s="1"/>
  <c r="C736" i="1" s="1"/>
  <c r="P736" i="1"/>
  <c r="A737" i="1"/>
  <c r="D737" i="1" s="1"/>
  <c r="L736" i="1"/>
  <c r="G736" i="1" l="1"/>
  <c r="G735" i="1"/>
  <c r="H736" i="1" s="1"/>
  <c r="J736" i="1" s="1"/>
  <c r="O734" i="1"/>
  <c r="K735" i="1"/>
  <c r="B734" i="1"/>
  <c r="E737" i="1"/>
  <c r="L737" i="1"/>
  <c r="A738" i="1"/>
  <c r="Q737" i="1"/>
  <c r="P737" i="1"/>
  <c r="M736" i="1"/>
  <c r="N736" i="1" s="1"/>
  <c r="C737" i="1" s="1"/>
  <c r="I737" i="1"/>
  <c r="H737" i="1" l="1"/>
  <c r="J737" i="1" s="1"/>
  <c r="G737" i="1"/>
  <c r="H738" i="1" s="1"/>
  <c r="O735" i="1"/>
  <c r="K736" i="1"/>
  <c r="B735" i="1"/>
  <c r="Q738" i="1"/>
  <c r="I738" i="1"/>
  <c r="M737" i="1"/>
  <c r="N737" i="1" s="1"/>
  <c r="C738" i="1" s="1"/>
  <c r="P738" i="1"/>
  <c r="D738" i="1"/>
  <c r="L738" i="1"/>
  <c r="M738" i="1" l="1"/>
  <c r="A4" i="1"/>
  <c r="J738" i="1"/>
  <c r="O736" i="1"/>
  <c r="K737" i="1"/>
  <c r="B736" i="1"/>
  <c r="E738" i="1"/>
  <c r="K738" i="1" l="1"/>
  <c r="N738" i="1"/>
  <c r="A6" i="1" s="1"/>
  <c r="O737" i="1"/>
  <c r="B737" i="1"/>
  <c r="G738" i="1"/>
  <c r="O738" i="1" l="1"/>
  <c r="B738" i="1"/>
  <c r="A5" i="1"/>
</calcChain>
</file>

<file path=xl/sharedStrings.xml><?xml version="1.0" encoding="utf-8"?>
<sst xmlns="http://schemas.openxmlformats.org/spreadsheetml/2006/main" count="470" uniqueCount="86">
  <si>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</si>
  <si>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</si>
  <si>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</si>
  <si>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</si>
  <si>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</si>
  <si>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</si>
  <si>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</si>
  <si>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</si>
  <si>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</si>
  <si>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</si>
  <si>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</si>
  <si>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</si>
  <si>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</si>
  <si>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</si>
  <si>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</si>
  <si>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</si>
  <si>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</si>
  <si>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</si>
  <si>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</si>
  <si>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</si>
  <si>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</si>
  <si>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</si>
  <si>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</si>
  <si>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</si>
  <si>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</si>
  <si>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</si>
  <si>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</si>
  <si>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</si>
  <si>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</si>
  <si>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</si>
  <si>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</si>
  <si>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</si>
  <si>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</si>
  <si>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</si>
  <si>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</si>
  <si>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</si>
  <si>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</si>
  <si>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</si>
  <si>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</si>
  <si>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</si>
  <si>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</si>
  <si>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</si>
  <si>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</si>
  <si>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</si>
  <si>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</si>
  <si>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</si>
  <si>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</si>
  <si>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</si>
  <si>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</si>
  <si>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</si>
  <si>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</si>
  <si>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</si>
  <si>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</si>
  <si>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</si>
  <si>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</si>
  <si>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</si>
  <si>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</si>
  <si>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</si>
  <si>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</si>
  <si>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</si>
  <si>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</si>
  <si>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</si>
  <si>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</si>
  <si>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</si>
  <si>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</si>
  <si>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</si>
  <si>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</si>
  <si>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</si>
  <si>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</si>
  <si>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</si>
  <si>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</si>
  <si>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</si>
  <si>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</si>
  <si>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</si>
  <si>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</si>
  <si>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</si>
  <si>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</si>
  <si>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</si>
  <si>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</si>
  <si>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</si>
  <si>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</si>
  <si>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</si>
  <si>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PORTOLOC</t>
  </si>
  <si>
    <t>AF2:AS944</t>
  </si>
  <si>
    <t>NC0017008CT</t>
  </si>
  <si>
    <t>PORTO SEGURO LOCADORA DE VEÍCULOS LTDA.  - 1ª Emissão de Notas promissórias -  R$ 60.000.000,00 - 12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</si>
</sst>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2" formatCode="0.0%"/>
    <numFmt numFmtId="176" formatCode="0.000000%"/>
    <numFmt numFmtId="177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7" fontId="11" fillId="5" borderId="1" xfId="1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A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7" customWidth="1"/>
    <col min="2" max="2" width="21.42578125" style="1" customWidth="1"/>
    <col min="3" max="3" width="30" style="1" customWidth="1"/>
    <col min="4" max="4" width="11.140625" style="1" customWidth="1"/>
    <col min="5" max="5" width="15" style="1" customWidth="1"/>
    <col min="6" max="6" width="13.7109375" style="1" customWidth="1"/>
    <col min="7" max="7" width="27.5703125" style="1" customWidth="1"/>
    <col min="8" max="8" width="15" style="51" customWidth="1"/>
    <col min="9" max="9" width="21.42578125" style="51" customWidth="1"/>
    <col min="10" max="10" width="15" style="1" customWidth="1"/>
    <col min="11" max="11" width="23.425781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3.1406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5.28515625" style="1" customWidth="1"/>
    <col min="23" max="23" width="7.28515625" style="1" customWidth="1"/>
    <col min="24" max="24" width="15" style="1" customWidth="1"/>
    <col min="25" max="25" width="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09" width="12.42578125" style="1" customWidth="1"/>
    <col min="210" max="210" width="20.140625" style="2" customWidth="1"/>
    <col min="211" max="211" width="21.42578125" style="2" customWidth="1"/>
    <col min="212" max="212" width="24" style="2" customWidth="1"/>
    <col min="213" max="213" width="11.140625" style="2" customWidth="1"/>
    <col min="214" max="214" width="15" style="2" customWidth="1"/>
    <col min="215" max="215" width="13.7109375" style="2" customWidth="1"/>
    <col min="216" max="216" width="24" style="2" customWidth="1"/>
    <col min="217" max="217" width="15" style="2" customWidth="1"/>
    <col min="218" max="218" width="21.42578125" style="2" customWidth="1"/>
    <col min="219" max="219" width="15" style="2" customWidth="1"/>
    <col min="220" max="220" width="20.140625" style="2" customWidth="1"/>
    <col min="221" max="221" width="12.42578125" style="2" customWidth="1"/>
    <col min="222" max="222" width="17.5703125" style="2" customWidth="1"/>
    <col min="223" max="223" width="25.28515625" style="2" customWidth="1"/>
    <col min="224" max="224" width="17.5703125" style="2" customWidth="1"/>
    <col min="225" max="225" width="12.42578125" style="2" customWidth="1"/>
    <col min="226" max="226" width="20.140625" style="2" customWidth="1"/>
    <col min="227" max="227" width="24" style="2" customWidth="1"/>
    <col min="228" max="228" width="20.140625" style="2" customWidth="1"/>
    <col min="229" max="229" width="22.7109375" style="2" customWidth="1"/>
    <col min="230" max="230" width="29.140625" style="2" customWidth="1"/>
    <col min="231" max="231" width="22.7109375" style="2" customWidth="1"/>
    <col min="232" max="232" width="7.28515625" style="2" customWidth="1"/>
    <col min="233" max="233" width="15" style="2" customWidth="1"/>
    <col min="234" max="234" width="17.5703125" style="2" customWidth="1"/>
    <col min="235" max="235" width="15" style="2" customWidth="1"/>
    <col min="236" max="236" width="16.28515625" style="2" customWidth="1"/>
    <col min="237" max="237" width="13.7109375" style="2" customWidth="1"/>
    <col min="238" max="238" width="11.140625" style="2" customWidth="1"/>
    <col min="239" max="239" width="15" style="2" customWidth="1"/>
    <col min="240" max="240" width="20.140625" style="2" customWidth="1"/>
    <col min="241" max="241" width="17.5703125" style="2" customWidth="1"/>
    <col min="242" max="242" width="27.85546875" style="2" customWidth="1"/>
    <col min="243" max="243" width="26.5703125" style="2" customWidth="1"/>
    <col min="244" max="244" width="15" style="2" customWidth="1"/>
    <col min="245" max="245" width="17.5703125" style="2" customWidth="1"/>
    <col min="246" max="248" width="16.28515625" style="2" customWidth="1"/>
    <col min="249" max="249" width="20.140625" style="2" customWidth="1"/>
    <col min="250" max="250" width="15" style="2" customWidth="1"/>
    <col min="251" max="252" width="20.140625" style="2" customWidth="1"/>
    <col min="253" max="253" width="17.5703125" style="2" customWidth="1"/>
    <col min="254" max="254" width="20.140625" style="2" customWidth="1"/>
    <col min="255" max="255" width="12.42578125" style="2" customWidth="1"/>
    <col min="256" max="256" width="45.85546875" style="2" customWidth="1"/>
    <col min="257" max="257" width="29.140625" style="2" customWidth="1"/>
    <col min="258" max="465" width="12.42578125" style="2" customWidth="1"/>
    <col min="466" max="466" width="20.140625" style="2" customWidth="1"/>
    <col min="467" max="467" width="21.42578125" style="2" customWidth="1"/>
    <col min="468" max="468" width="24" style="2" customWidth="1"/>
    <col min="469" max="469" width="11.140625" style="2" customWidth="1"/>
    <col min="470" max="470" width="15" style="2" customWidth="1"/>
    <col min="471" max="471" width="13.7109375" style="2" customWidth="1"/>
    <col min="472" max="472" width="24" style="2" customWidth="1"/>
    <col min="473" max="473" width="15" style="2" customWidth="1"/>
    <col min="474" max="474" width="21.42578125" style="2" customWidth="1"/>
    <col min="475" max="475" width="15" style="2" customWidth="1"/>
    <col min="476" max="476" width="20.140625" style="2" customWidth="1"/>
    <col min="477" max="477" width="12.42578125" style="2" customWidth="1"/>
    <col min="478" max="478" width="17.5703125" style="2" customWidth="1"/>
    <col min="479" max="479" width="25.28515625" style="2" customWidth="1"/>
    <col min="480" max="480" width="17.5703125" style="2" customWidth="1"/>
    <col min="481" max="481" width="12.42578125" style="2" customWidth="1"/>
    <col min="482" max="482" width="20.140625" style="2" customWidth="1"/>
    <col min="483" max="483" width="24" style="2" customWidth="1"/>
    <col min="484" max="484" width="20.140625" style="2" customWidth="1"/>
    <col min="485" max="485" width="22.7109375" style="2" customWidth="1"/>
    <col min="486" max="486" width="29.140625" style="2" customWidth="1"/>
    <col min="487" max="487" width="22.7109375" style="2" customWidth="1"/>
    <col min="488" max="488" width="7.28515625" style="2" customWidth="1"/>
    <col min="489" max="489" width="15" style="2" customWidth="1"/>
    <col min="490" max="490" width="17.5703125" style="2" customWidth="1"/>
    <col min="491" max="491" width="15" style="2" customWidth="1"/>
    <col min="492" max="492" width="16.28515625" style="2" customWidth="1"/>
    <col min="493" max="493" width="13.7109375" style="2" customWidth="1"/>
    <col min="494" max="494" width="11.140625" style="2" customWidth="1"/>
    <col min="495" max="495" width="15" style="2" customWidth="1"/>
    <col min="496" max="496" width="20.140625" style="2" customWidth="1"/>
    <col min="497" max="497" width="17.5703125" style="2" customWidth="1"/>
    <col min="498" max="498" width="27.85546875" style="2" customWidth="1"/>
    <col min="499" max="499" width="26.5703125" style="2" customWidth="1"/>
    <col min="500" max="500" width="15" style="2" customWidth="1"/>
    <col min="501" max="501" width="17.5703125" style="2" customWidth="1"/>
    <col min="502" max="504" width="16.28515625" style="2" customWidth="1"/>
    <col min="505" max="505" width="20.140625" style="2" customWidth="1"/>
    <col min="506" max="506" width="15" style="2" customWidth="1"/>
    <col min="507" max="508" width="20.140625" style="2" customWidth="1"/>
    <col min="509" max="509" width="17.5703125" style="2" customWidth="1"/>
    <col min="510" max="510" width="20.140625" style="2" customWidth="1"/>
    <col min="511" max="511" width="12.42578125" style="2" customWidth="1"/>
    <col min="512" max="512" width="45.85546875" style="2" customWidth="1"/>
    <col min="513" max="513" width="29.140625" style="2" customWidth="1"/>
    <col min="514" max="721" width="12.42578125" style="2" customWidth="1"/>
    <col min="722" max="722" width="20.140625" style="2" customWidth="1"/>
    <col min="723" max="723" width="21.42578125" style="2" customWidth="1"/>
    <col min="724" max="724" width="24" style="2" customWidth="1"/>
    <col min="725" max="725" width="11.140625" style="2" customWidth="1"/>
    <col min="726" max="726" width="15" style="2" customWidth="1"/>
    <col min="727" max="727" width="13.7109375" style="2" customWidth="1"/>
    <col min="728" max="728" width="24" style="2" customWidth="1"/>
    <col min="729" max="729" width="15" style="2" customWidth="1"/>
    <col min="730" max="730" width="21.42578125" style="2" customWidth="1"/>
    <col min="731" max="731" width="15" style="2" customWidth="1"/>
    <col min="732" max="732" width="20.140625" style="2" customWidth="1"/>
    <col min="733" max="733" width="12.42578125" style="2" customWidth="1"/>
    <col min="734" max="734" width="17.5703125" style="2" customWidth="1"/>
    <col min="735" max="735" width="25.28515625" style="2" customWidth="1"/>
    <col min="736" max="736" width="17.5703125" style="2" customWidth="1"/>
    <col min="737" max="737" width="12.42578125" style="2" customWidth="1"/>
    <col min="738" max="738" width="20.140625" style="2" customWidth="1"/>
    <col min="739" max="739" width="24" style="2" customWidth="1"/>
    <col min="740" max="740" width="20.140625" style="2" customWidth="1"/>
    <col min="741" max="741" width="22.7109375" style="2" customWidth="1"/>
    <col min="742" max="742" width="29.140625" style="2" customWidth="1"/>
    <col min="743" max="743" width="22.7109375" style="2" customWidth="1"/>
    <col min="744" max="744" width="7.28515625" style="2" customWidth="1"/>
    <col min="745" max="745" width="15" style="2" customWidth="1"/>
    <col min="746" max="746" width="17.5703125" style="2" customWidth="1"/>
    <col min="747" max="747" width="15" style="2" customWidth="1"/>
    <col min="748" max="748" width="16.28515625" style="2" customWidth="1"/>
    <col min="749" max="749" width="13.7109375" style="2" customWidth="1"/>
    <col min="750" max="750" width="11.140625" style="2" customWidth="1"/>
    <col min="751" max="751" width="15" style="2" customWidth="1"/>
    <col min="752" max="752" width="20.140625" style="2" customWidth="1"/>
    <col min="753" max="753" width="17.5703125" style="2" customWidth="1"/>
    <col min="754" max="754" width="27.85546875" style="2" customWidth="1"/>
    <col min="755" max="755" width="26.5703125" style="2" customWidth="1"/>
    <col min="756" max="756" width="15" style="2" customWidth="1"/>
    <col min="757" max="757" width="17.5703125" style="2" customWidth="1"/>
    <col min="758" max="760" width="16.28515625" style="2" customWidth="1"/>
    <col min="761" max="761" width="20.140625" style="2" customWidth="1"/>
    <col min="762" max="762" width="15" style="2" customWidth="1"/>
    <col min="763" max="764" width="20.140625" style="2" customWidth="1"/>
    <col min="765" max="765" width="17.5703125" style="2" customWidth="1"/>
    <col min="766" max="766" width="20.140625" style="2" customWidth="1"/>
    <col min="767" max="767" width="12.42578125" style="2" customWidth="1"/>
    <col min="768" max="768" width="45.85546875" style="2" customWidth="1"/>
    <col min="769" max="769" width="29.140625" style="2" customWidth="1"/>
    <col min="770" max="977" width="12.42578125" style="2" customWidth="1"/>
    <col min="978" max="978" width="20.140625" style="2" customWidth="1"/>
    <col min="979" max="979" width="21.42578125" style="2" customWidth="1"/>
    <col min="980" max="980" width="24" style="2" customWidth="1"/>
    <col min="981" max="981" width="11.140625" style="2" customWidth="1"/>
    <col min="982" max="982" width="15" style="2" customWidth="1"/>
    <col min="983" max="983" width="13.7109375" style="2" customWidth="1"/>
    <col min="984" max="984" width="24" style="2" customWidth="1"/>
    <col min="985" max="985" width="15" style="2" customWidth="1"/>
    <col min="986" max="986" width="21.42578125" style="2" customWidth="1"/>
    <col min="987" max="987" width="15" style="2" customWidth="1"/>
    <col min="988" max="988" width="20.140625" style="2" customWidth="1"/>
    <col min="989" max="989" width="12.42578125" style="2" customWidth="1"/>
    <col min="990" max="990" width="17.5703125" style="2" customWidth="1"/>
    <col min="991" max="991" width="25.28515625" style="2" customWidth="1"/>
    <col min="992" max="992" width="17.5703125" style="2" customWidth="1"/>
    <col min="993" max="993" width="12.42578125" style="2" customWidth="1"/>
    <col min="994" max="994" width="20.140625" style="2" customWidth="1"/>
    <col min="995" max="995" width="24" style="2" customWidth="1"/>
    <col min="996" max="996" width="20.140625" style="2" customWidth="1"/>
    <col min="997" max="997" width="22.7109375" style="2" customWidth="1"/>
    <col min="998" max="998" width="29.140625" style="2" customWidth="1"/>
    <col min="999" max="999" width="22.7109375" style="2" customWidth="1"/>
    <col min="1000" max="1000" width="7.28515625" style="2" customWidth="1"/>
    <col min="1001" max="1001" width="15" style="2" customWidth="1"/>
    <col min="1002" max="1002" width="17.5703125" style="2" customWidth="1"/>
    <col min="1003" max="1003" width="15" style="2" customWidth="1"/>
    <col min="1004" max="1004" width="16.28515625" style="2" customWidth="1"/>
    <col min="1005" max="1005" width="13.7109375" style="2" customWidth="1"/>
    <col min="1006" max="1006" width="11.140625" style="2" customWidth="1"/>
    <col min="1007" max="1007" width="15" style="2" customWidth="1"/>
    <col min="1008" max="1008" width="20.140625" style="2" customWidth="1"/>
    <col min="1009" max="1009" width="17.5703125" style="2" customWidth="1"/>
    <col min="1010" max="1010" width="27.85546875" style="2" customWidth="1"/>
    <col min="1011" max="1011" width="26.5703125" style="2" customWidth="1"/>
    <col min="1012" max="1012" width="15" style="2" customWidth="1"/>
    <col min="1013" max="1013" width="17.5703125" style="2" customWidth="1"/>
    <col min="1014" max="1016" width="16.28515625" style="2" customWidth="1"/>
    <col min="1017" max="1017" width="20.140625" style="2" customWidth="1"/>
    <col min="1018" max="1018" width="15" style="2" customWidth="1"/>
    <col min="1019" max="1020" width="20.140625" style="2" customWidth="1"/>
    <col min="1021" max="1021" width="17.5703125" style="2" customWidth="1"/>
    <col min="1022" max="1022" width="20.140625" style="2" customWidth="1"/>
    <col min="1023" max="1023" width="12.42578125" style="2" customWidth="1"/>
    <col min="1024" max="1024" width="45.85546875" style="2" customWidth="1"/>
    <col min="1025" max="1025" width="29.140625" style="2" customWidth="1"/>
    <col min="1026" max="1233" width="12.42578125" style="2" customWidth="1"/>
    <col min="1234" max="1234" width="20.140625" style="2" customWidth="1"/>
    <col min="1235" max="1235" width="21.42578125" style="2" customWidth="1"/>
    <col min="1236" max="1236" width="24" style="2" customWidth="1"/>
    <col min="1237" max="1237" width="11.140625" style="2" customWidth="1"/>
    <col min="1238" max="1238" width="15" style="2" customWidth="1"/>
    <col min="1239" max="1239" width="13.7109375" style="2" customWidth="1"/>
    <col min="1240" max="1240" width="24" style="2" customWidth="1"/>
    <col min="1241" max="1241" width="15" style="2" customWidth="1"/>
    <col min="1242" max="1242" width="21.42578125" style="2" customWidth="1"/>
    <col min="1243" max="1243" width="15" style="2" customWidth="1"/>
    <col min="1244" max="1244" width="20.140625" style="2" customWidth="1"/>
    <col min="1245" max="1245" width="12.42578125" style="2" customWidth="1"/>
    <col min="1246" max="1246" width="17.5703125" style="2" customWidth="1"/>
    <col min="1247" max="1247" width="25.28515625" style="2" customWidth="1"/>
    <col min="1248" max="1248" width="17.5703125" style="2" customWidth="1"/>
    <col min="1249" max="1249" width="12.42578125" style="2" customWidth="1"/>
    <col min="1250" max="1250" width="20.140625" style="2" customWidth="1"/>
    <col min="1251" max="1251" width="24" style="2" customWidth="1"/>
    <col min="1252" max="1252" width="20.140625" style="2" customWidth="1"/>
    <col min="1253" max="1253" width="22.7109375" style="2" customWidth="1"/>
    <col min="1254" max="1254" width="29.140625" style="2" customWidth="1"/>
    <col min="1255" max="1255" width="22.7109375" style="2" customWidth="1"/>
    <col min="1256" max="1256" width="7.28515625" style="2" customWidth="1"/>
    <col min="1257" max="1257" width="15" style="2" customWidth="1"/>
    <col min="1258" max="1258" width="17.5703125" style="2" customWidth="1"/>
    <col min="1259" max="1259" width="15" style="2" customWidth="1"/>
    <col min="1260" max="1260" width="16.28515625" style="2" customWidth="1"/>
    <col min="1261" max="1261" width="13.7109375" style="2" customWidth="1"/>
    <col min="1262" max="1262" width="11.140625" style="2" customWidth="1"/>
    <col min="1263" max="1263" width="15" style="2" customWidth="1"/>
    <col min="1264" max="1264" width="20.140625" style="2" customWidth="1"/>
    <col min="1265" max="1265" width="17.5703125" style="2" customWidth="1"/>
    <col min="1266" max="1266" width="27.85546875" style="2" customWidth="1"/>
    <col min="1267" max="1267" width="26.5703125" style="2" customWidth="1"/>
    <col min="1268" max="1268" width="15" style="2" customWidth="1"/>
    <col min="1269" max="1269" width="17.5703125" style="2" customWidth="1"/>
    <col min="1270" max="1272" width="16.28515625" style="2" customWidth="1"/>
    <col min="1273" max="1273" width="20.140625" style="2" customWidth="1"/>
    <col min="1274" max="1274" width="15" style="2" customWidth="1"/>
    <col min="1275" max="1276" width="20.140625" style="2" customWidth="1"/>
    <col min="1277" max="1277" width="17.5703125" style="2" customWidth="1"/>
    <col min="1278" max="1278" width="20.140625" style="2" customWidth="1"/>
    <col min="1279" max="1279" width="12.42578125" style="2" customWidth="1"/>
    <col min="1280" max="1280" width="45.85546875" style="2" customWidth="1"/>
    <col min="1281" max="1281" width="29.140625" style="2" customWidth="1"/>
    <col min="1282" max="1489" width="12.42578125" style="2" customWidth="1"/>
    <col min="1490" max="1490" width="20.140625" style="2" customWidth="1"/>
    <col min="1491" max="1491" width="21.42578125" style="2" customWidth="1"/>
    <col min="1492" max="1492" width="24" style="2" customWidth="1"/>
    <col min="1493" max="1493" width="11.140625" style="2" customWidth="1"/>
    <col min="1494" max="1494" width="15" style="2" customWidth="1"/>
    <col min="1495" max="1495" width="13.7109375" style="2" customWidth="1"/>
    <col min="1496" max="1496" width="24" style="2" customWidth="1"/>
    <col min="1497" max="1497" width="15" style="2" customWidth="1"/>
    <col min="1498" max="1498" width="21.42578125" style="2" customWidth="1"/>
    <col min="1499" max="1499" width="15" style="2" customWidth="1"/>
    <col min="1500" max="1500" width="20.140625" style="2" customWidth="1"/>
    <col min="1501" max="1501" width="12.42578125" style="2" customWidth="1"/>
    <col min="1502" max="1502" width="17.5703125" style="2" customWidth="1"/>
    <col min="1503" max="1503" width="25.28515625" style="2" customWidth="1"/>
    <col min="1504" max="1504" width="17.5703125" style="2" customWidth="1"/>
    <col min="1505" max="1505" width="12.42578125" style="2" customWidth="1"/>
    <col min="1506" max="1506" width="20.140625" style="2" customWidth="1"/>
    <col min="1507" max="1507" width="24" style="2" customWidth="1"/>
    <col min="1508" max="1508" width="20.140625" style="2" customWidth="1"/>
    <col min="1509" max="1509" width="22.7109375" style="2" customWidth="1"/>
    <col min="1510" max="1510" width="29.140625" style="2" customWidth="1"/>
    <col min="1511" max="1511" width="22.7109375" style="2" customWidth="1"/>
    <col min="1512" max="1512" width="7.28515625" style="2" customWidth="1"/>
    <col min="1513" max="1513" width="15" style="2" customWidth="1"/>
    <col min="1514" max="1514" width="17.5703125" style="2" customWidth="1"/>
    <col min="1515" max="1515" width="15" style="2" customWidth="1"/>
    <col min="1516" max="1516" width="16.28515625" style="2" customWidth="1"/>
    <col min="1517" max="1517" width="13.7109375" style="2" customWidth="1"/>
    <col min="1518" max="1518" width="11.140625" style="2" customWidth="1"/>
    <col min="1519" max="1519" width="15" style="2" customWidth="1"/>
    <col min="1520" max="1520" width="20.140625" style="2" customWidth="1"/>
    <col min="1521" max="1521" width="17.5703125" style="2" customWidth="1"/>
    <col min="1522" max="1522" width="27.85546875" style="2" customWidth="1"/>
    <col min="1523" max="1523" width="26.5703125" style="2" customWidth="1"/>
    <col min="1524" max="1524" width="15" style="2" customWidth="1"/>
    <col min="1525" max="1525" width="17.5703125" style="2" customWidth="1"/>
    <col min="1526" max="1528" width="16.28515625" style="2" customWidth="1"/>
    <col min="1529" max="1529" width="20.140625" style="2" customWidth="1"/>
    <col min="1530" max="1530" width="15" style="2" customWidth="1"/>
    <col min="1531" max="1532" width="20.140625" style="2" customWidth="1"/>
    <col min="1533" max="1533" width="17.5703125" style="2" customWidth="1"/>
    <col min="1534" max="1534" width="20.140625" style="2" customWidth="1"/>
    <col min="1535" max="1535" width="12.42578125" style="2" customWidth="1"/>
    <col min="1536" max="1536" width="45.85546875" style="2" customWidth="1"/>
    <col min="1537" max="1537" width="29.140625" style="2" customWidth="1"/>
    <col min="1538" max="1745" width="12.42578125" style="2" customWidth="1"/>
    <col min="1746" max="1746" width="20.140625" style="2" customWidth="1"/>
    <col min="1747" max="1747" width="21.42578125" style="2" customWidth="1"/>
    <col min="1748" max="1748" width="24" style="2" customWidth="1"/>
    <col min="1749" max="1749" width="11.140625" style="2" customWidth="1"/>
    <col min="1750" max="1750" width="15" style="2" customWidth="1"/>
    <col min="1751" max="1751" width="13.7109375" style="2" customWidth="1"/>
    <col min="1752" max="1752" width="24" style="2" customWidth="1"/>
    <col min="1753" max="1753" width="15" style="2" customWidth="1"/>
    <col min="1754" max="1754" width="21.42578125" style="2" customWidth="1"/>
    <col min="1755" max="1755" width="15" style="2" customWidth="1"/>
    <col min="1756" max="1756" width="20.140625" style="2" customWidth="1"/>
    <col min="1757" max="1757" width="12.42578125" style="2" customWidth="1"/>
    <col min="1758" max="1758" width="17.5703125" style="2" customWidth="1"/>
    <col min="1759" max="1759" width="25.28515625" style="2" customWidth="1"/>
    <col min="1760" max="1760" width="17.5703125" style="2" customWidth="1"/>
    <col min="1761" max="1761" width="12.42578125" style="2" customWidth="1"/>
    <col min="1762" max="1762" width="20.140625" style="2" customWidth="1"/>
    <col min="1763" max="1763" width="24" style="2" customWidth="1"/>
    <col min="1764" max="1764" width="20.140625" style="2" customWidth="1"/>
    <col min="1765" max="1765" width="22.7109375" style="2" customWidth="1"/>
    <col min="1766" max="1766" width="29.140625" style="2" customWidth="1"/>
    <col min="1767" max="1767" width="22.7109375" style="2" customWidth="1"/>
    <col min="1768" max="1768" width="7.28515625" style="2" customWidth="1"/>
    <col min="1769" max="1769" width="15" style="2" customWidth="1"/>
    <col min="1770" max="1770" width="17.5703125" style="2" customWidth="1"/>
    <col min="1771" max="1771" width="15" style="2" customWidth="1"/>
    <col min="1772" max="1772" width="16.28515625" style="2" customWidth="1"/>
    <col min="1773" max="1773" width="13.7109375" style="2" customWidth="1"/>
    <col min="1774" max="1774" width="11.140625" style="2" customWidth="1"/>
    <col min="1775" max="1775" width="15" style="2" customWidth="1"/>
    <col min="1776" max="1776" width="20.140625" style="2" customWidth="1"/>
    <col min="1777" max="1777" width="17.5703125" style="2" customWidth="1"/>
    <col min="1778" max="1778" width="27.85546875" style="2" customWidth="1"/>
    <col min="1779" max="1779" width="26.5703125" style="2" customWidth="1"/>
    <col min="1780" max="1780" width="15" style="2" customWidth="1"/>
    <col min="1781" max="1781" width="17.5703125" style="2" customWidth="1"/>
    <col min="1782" max="1784" width="16.28515625" style="2" customWidth="1"/>
    <col min="1785" max="1785" width="20.140625" style="2" customWidth="1"/>
    <col min="1786" max="1786" width="15" style="2" customWidth="1"/>
    <col min="1787" max="1788" width="20.140625" style="2" customWidth="1"/>
    <col min="1789" max="1789" width="17.5703125" style="2" customWidth="1"/>
    <col min="1790" max="1790" width="20.140625" style="2" customWidth="1"/>
    <col min="1791" max="1791" width="12.42578125" style="2" customWidth="1"/>
    <col min="1792" max="1792" width="45.85546875" style="2" customWidth="1"/>
    <col min="1793" max="1793" width="29.140625" style="2" customWidth="1"/>
    <col min="1794" max="2001" width="12.42578125" style="2" customWidth="1"/>
    <col min="2002" max="2002" width="20.140625" style="2" customWidth="1"/>
    <col min="2003" max="2003" width="21.42578125" style="2" customWidth="1"/>
    <col min="2004" max="2004" width="24" style="2" customWidth="1"/>
    <col min="2005" max="2005" width="11.140625" style="2" customWidth="1"/>
    <col min="2006" max="2006" width="15" style="2" customWidth="1"/>
    <col min="2007" max="2007" width="13.7109375" style="2" customWidth="1"/>
    <col min="2008" max="2008" width="24" style="2" customWidth="1"/>
    <col min="2009" max="2009" width="15" style="2" customWidth="1"/>
    <col min="2010" max="2010" width="21.42578125" style="2" customWidth="1"/>
    <col min="2011" max="2011" width="15" style="2" customWidth="1"/>
    <col min="2012" max="2012" width="20.140625" style="2" customWidth="1"/>
    <col min="2013" max="2013" width="12.42578125" style="2" customWidth="1"/>
    <col min="2014" max="2014" width="17.5703125" style="2" customWidth="1"/>
    <col min="2015" max="2015" width="25.28515625" style="2" customWidth="1"/>
    <col min="2016" max="2016" width="17.5703125" style="2" customWidth="1"/>
    <col min="2017" max="2017" width="12.42578125" style="2" customWidth="1"/>
    <col min="2018" max="2018" width="20.140625" style="2" customWidth="1"/>
    <col min="2019" max="2019" width="24" style="2" customWidth="1"/>
    <col min="2020" max="2020" width="20.140625" style="2" customWidth="1"/>
    <col min="2021" max="2021" width="22.7109375" style="2" customWidth="1"/>
    <col min="2022" max="2022" width="29.140625" style="2" customWidth="1"/>
    <col min="2023" max="2023" width="22.7109375" style="2" customWidth="1"/>
    <col min="2024" max="2024" width="7.28515625" style="2" customWidth="1"/>
    <col min="2025" max="2025" width="15" style="2" customWidth="1"/>
    <col min="2026" max="2026" width="17.5703125" style="2" customWidth="1"/>
    <col min="2027" max="2027" width="15" style="2" customWidth="1"/>
    <col min="2028" max="2028" width="16.28515625" style="2" customWidth="1"/>
    <col min="2029" max="2029" width="13.7109375" style="2" customWidth="1"/>
    <col min="2030" max="2030" width="11.140625" style="2" customWidth="1"/>
    <col min="2031" max="2031" width="15" style="2" customWidth="1"/>
    <col min="2032" max="2032" width="20.140625" style="2" customWidth="1"/>
    <col min="2033" max="2033" width="17.5703125" style="2" customWidth="1"/>
    <col min="2034" max="2034" width="27.85546875" style="2" customWidth="1"/>
    <col min="2035" max="2035" width="26.5703125" style="2" customWidth="1"/>
    <col min="2036" max="2036" width="15" style="2" customWidth="1"/>
    <col min="2037" max="2037" width="17.5703125" style="2" customWidth="1"/>
    <col min="2038" max="2040" width="16.28515625" style="2" customWidth="1"/>
    <col min="2041" max="2041" width="20.140625" style="2" customWidth="1"/>
    <col min="2042" max="2042" width="15" style="2" customWidth="1"/>
    <col min="2043" max="2044" width="20.140625" style="2" customWidth="1"/>
    <col min="2045" max="2045" width="17.5703125" style="2" customWidth="1"/>
    <col min="2046" max="2046" width="20.140625" style="2" customWidth="1"/>
    <col min="2047" max="2047" width="12.42578125" style="2" customWidth="1"/>
    <col min="2048" max="2048" width="45.85546875" style="2" customWidth="1"/>
    <col min="2049" max="2049" width="29.140625" style="2" customWidth="1"/>
    <col min="2050" max="2257" width="12.42578125" style="2" customWidth="1"/>
    <col min="2258" max="2258" width="20.140625" style="2" customWidth="1"/>
    <col min="2259" max="2259" width="21.42578125" style="2" customWidth="1"/>
    <col min="2260" max="2260" width="24" style="2" customWidth="1"/>
    <col min="2261" max="2261" width="11.140625" style="2" customWidth="1"/>
    <col min="2262" max="2262" width="15" style="2" customWidth="1"/>
    <col min="2263" max="2263" width="13.7109375" style="2" customWidth="1"/>
    <col min="2264" max="2264" width="24" style="2" customWidth="1"/>
    <col min="2265" max="2265" width="15" style="2" customWidth="1"/>
    <col min="2266" max="2266" width="21.42578125" style="2" customWidth="1"/>
    <col min="2267" max="2267" width="15" style="2" customWidth="1"/>
    <col min="2268" max="2268" width="20.140625" style="2" customWidth="1"/>
    <col min="2269" max="2269" width="12.42578125" style="2" customWidth="1"/>
    <col min="2270" max="2270" width="17.5703125" style="2" customWidth="1"/>
    <col min="2271" max="2271" width="25.28515625" style="2" customWidth="1"/>
    <col min="2272" max="2272" width="17.5703125" style="2" customWidth="1"/>
    <col min="2273" max="2273" width="12.42578125" style="2" customWidth="1"/>
    <col min="2274" max="2274" width="20.140625" style="2" customWidth="1"/>
    <col min="2275" max="2275" width="24" style="2" customWidth="1"/>
    <col min="2276" max="2276" width="20.140625" style="2" customWidth="1"/>
    <col min="2277" max="2277" width="22.7109375" style="2" customWidth="1"/>
    <col min="2278" max="2278" width="29.140625" style="2" customWidth="1"/>
    <col min="2279" max="2279" width="22.7109375" style="2" customWidth="1"/>
    <col min="2280" max="2280" width="7.28515625" style="2" customWidth="1"/>
    <col min="2281" max="2281" width="15" style="2" customWidth="1"/>
    <col min="2282" max="2282" width="17.5703125" style="2" customWidth="1"/>
    <col min="2283" max="2283" width="15" style="2" customWidth="1"/>
    <col min="2284" max="2284" width="16.28515625" style="2" customWidth="1"/>
    <col min="2285" max="2285" width="13.7109375" style="2" customWidth="1"/>
    <col min="2286" max="2286" width="11.140625" style="2" customWidth="1"/>
    <col min="2287" max="2287" width="15" style="2" customWidth="1"/>
    <col min="2288" max="2288" width="20.140625" style="2" customWidth="1"/>
    <col min="2289" max="2289" width="17.5703125" style="2" customWidth="1"/>
    <col min="2290" max="2290" width="27.85546875" style="2" customWidth="1"/>
    <col min="2291" max="2291" width="26.5703125" style="2" customWidth="1"/>
    <col min="2292" max="2292" width="15" style="2" customWidth="1"/>
    <col min="2293" max="2293" width="17.5703125" style="2" customWidth="1"/>
    <col min="2294" max="2296" width="16.28515625" style="2" customWidth="1"/>
    <col min="2297" max="2297" width="20.140625" style="2" customWidth="1"/>
    <col min="2298" max="2298" width="15" style="2" customWidth="1"/>
    <col min="2299" max="2300" width="20.140625" style="2" customWidth="1"/>
    <col min="2301" max="2301" width="17.5703125" style="2" customWidth="1"/>
    <col min="2302" max="2302" width="20.140625" style="2" customWidth="1"/>
    <col min="2303" max="2303" width="12.42578125" style="2" customWidth="1"/>
    <col min="2304" max="2304" width="45.85546875" style="2" customWidth="1"/>
    <col min="2305" max="2305" width="29.140625" style="2" customWidth="1"/>
    <col min="2306" max="2513" width="12.42578125" style="2" customWidth="1"/>
    <col min="2514" max="2514" width="20.140625" style="2" customWidth="1"/>
    <col min="2515" max="2515" width="21.42578125" style="2" customWidth="1"/>
    <col min="2516" max="2516" width="24" style="2" customWidth="1"/>
    <col min="2517" max="2517" width="11.140625" style="2" customWidth="1"/>
    <col min="2518" max="2518" width="15" style="2" customWidth="1"/>
    <col min="2519" max="2519" width="13.7109375" style="2" customWidth="1"/>
    <col min="2520" max="2520" width="24" style="2" customWidth="1"/>
    <col min="2521" max="2521" width="15" style="2" customWidth="1"/>
    <col min="2522" max="2522" width="21.42578125" style="2" customWidth="1"/>
    <col min="2523" max="2523" width="15" style="2" customWidth="1"/>
    <col min="2524" max="2524" width="20.140625" style="2" customWidth="1"/>
    <col min="2525" max="2525" width="12.42578125" style="2" customWidth="1"/>
    <col min="2526" max="2526" width="17.5703125" style="2" customWidth="1"/>
    <col min="2527" max="2527" width="25.28515625" style="2" customWidth="1"/>
    <col min="2528" max="2528" width="17.5703125" style="2" customWidth="1"/>
    <col min="2529" max="2529" width="12.42578125" style="2" customWidth="1"/>
    <col min="2530" max="2530" width="20.140625" style="2" customWidth="1"/>
    <col min="2531" max="2531" width="24" style="2" customWidth="1"/>
    <col min="2532" max="2532" width="20.140625" style="2" customWidth="1"/>
    <col min="2533" max="2533" width="22.7109375" style="2" customWidth="1"/>
    <col min="2534" max="2534" width="29.140625" style="2" customWidth="1"/>
    <col min="2535" max="2535" width="22.7109375" style="2" customWidth="1"/>
    <col min="2536" max="2536" width="7.28515625" style="2" customWidth="1"/>
    <col min="2537" max="2537" width="15" style="2" customWidth="1"/>
    <col min="2538" max="2538" width="17.5703125" style="2" customWidth="1"/>
    <col min="2539" max="2539" width="15" style="2" customWidth="1"/>
    <col min="2540" max="2540" width="16.28515625" style="2" customWidth="1"/>
    <col min="2541" max="2541" width="13.7109375" style="2" customWidth="1"/>
    <col min="2542" max="2542" width="11.140625" style="2" customWidth="1"/>
    <col min="2543" max="2543" width="15" style="2" customWidth="1"/>
    <col min="2544" max="2544" width="20.140625" style="2" customWidth="1"/>
    <col min="2545" max="2545" width="17.5703125" style="2" customWidth="1"/>
    <col min="2546" max="2546" width="27.85546875" style="2" customWidth="1"/>
    <col min="2547" max="2547" width="26.5703125" style="2" customWidth="1"/>
    <col min="2548" max="2548" width="15" style="2" customWidth="1"/>
    <col min="2549" max="2549" width="17.5703125" style="2" customWidth="1"/>
    <col min="2550" max="2552" width="16.28515625" style="2" customWidth="1"/>
    <col min="2553" max="2553" width="20.140625" style="2" customWidth="1"/>
    <col min="2554" max="2554" width="15" style="2" customWidth="1"/>
    <col min="2555" max="2556" width="20.140625" style="2" customWidth="1"/>
    <col min="2557" max="2557" width="17.5703125" style="2" customWidth="1"/>
    <col min="2558" max="2558" width="20.140625" style="2" customWidth="1"/>
    <col min="2559" max="2559" width="12.42578125" style="2" customWidth="1"/>
    <col min="2560" max="2560" width="45.85546875" style="2" customWidth="1"/>
    <col min="2561" max="2561" width="29.140625" style="2" customWidth="1"/>
    <col min="2562" max="2769" width="12.42578125" style="2" customWidth="1"/>
    <col min="2770" max="2770" width="20.140625" style="2" customWidth="1"/>
    <col min="2771" max="2771" width="21.42578125" style="2" customWidth="1"/>
    <col min="2772" max="2772" width="24" style="2" customWidth="1"/>
    <col min="2773" max="2773" width="11.140625" style="2" customWidth="1"/>
    <col min="2774" max="2774" width="15" style="2" customWidth="1"/>
    <col min="2775" max="2775" width="13.7109375" style="2" customWidth="1"/>
    <col min="2776" max="2776" width="24" style="2" customWidth="1"/>
    <col min="2777" max="2777" width="15" style="2" customWidth="1"/>
    <col min="2778" max="2778" width="21.42578125" style="2" customWidth="1"/>
    <col min="2779" max="2779" width="15" style="2" customWidth="1"/>
    <col min="2780" max="2780" width="20.140625" style="2" customWidth="1"/>
    <col min="2781" max="2781" width="12.42578125" style="2" customWidth="1"/>
    <col min="2782" max="2782" width="17.5703125" style="2" customWidth="1"/>
    <col min="2783" max="2783" width="25.28515625" style="2" customWidth="1"/>
    <col min="2784" max="2784" width="17.5703125" style="2" customWidth="1"/>
    <col min="2785" max="2785" width="12.42578125" style="2" customWidth="1"/>
    <col min="2786" max="2786" width="20.140625" style="2" customWidth="1"/>
    <col min="2787" max="2787" width="24" style="2" customWidth="1"/>
    <col min="2788" max="2788" width="20.140625" style="2" customWidth="1"/>
    <col min="2789" max="2789" width="22.7109375" style="2" customWidth="1"/>
    <col min="2790" max="2790" width="29.140625" style="2" customWidth="1"/>
    <col min="2791" max="2791" width="22.7109375" style="2" customWidth="1"/>
    <col min="2792" max="2792" width="7.28515625" style="2" customWidth="1"/>
    <col min="2793" max="2793" width="15" style="2" customWidth="1"/>
    <col min="2794" max="2794" width="17.5703125" style="2" customWidth="1"/>
    <col min="2795" max="2795" width="15" style="2" customWidth="1"/>
    <col min="2796" max="2796" width="16.28515625" style="2" customWidth="1"/>
    <col min="2797" max="2797" width="13.7109375" style="2" customWidth="1"/>
    <col min="2798" max="2798" width="11.140625" style="2" customWidth="1"/>
    <col min="2799" max="2799" width="15" style="2" customWidth="1"/>
    <col min="2800" max="2800" width="20.140625" style="2" customWidth="1"/>
    <col min="2801" max="2801" width="17.5703125" style="2" customWidth="1"/>
    <col min="2802" max="2802" width="27.85546875" style="2" customWidth="1"/>
    <col min="2803" max="2803" width="26.5703125" style="2" customWidth="1"/>
    <col min="2804" max="2804" width="15" style="2" customWidth="1"/>
    <col min="2805" max="2805" width="17.5703125" style="2" customWidth="1"/>
    <col min="2806" max="2808" width="16.28515625" style="2" customWidth="1"/>
    <col min="2809" max="2809" width="20.140625" style="2" customWidth="1"/>
    <col min="2810" max="2810" width="15" style="2" customWidth="1"/>
    <col min="2811" max="2812" width="20.140625" style="2" customWidth="1"/>
    <col min="2813" max="2813" width="17.5703125" style="2" customWidth="1"/>
    <col min="2814" max="2814" width="20.140625" style="2" customWidth="1"/>
    <col min="2815" max="2815" width="12.42578125" style="2" customWidth="1"/>
    <col min="2816" max="2816" width="45.85546875" style="2" customWidth="1"/>
    <col min="2817" max="2817" width="29.140625" style="2" customWidth="1"/>
    <col min="2818" max="3025" width="12.42578125" style="2" customWidth="1"/>
    <col min="3026" max="3026" width="20.140625" style="2" customWidth="1"/>
    <col min="3027" max="3027" width="21.42578125" style="2" customWidth="1"/>
    <col min="3028" max="3028" width="24" style="2" customWidth="1"/>
    <col min="3029" max="3029" width="11.140625" style="2" customWidth="1"/>
    <col min="3030" max="3030" width="15" style="2" customWidth="1"/>
    <col min="3031" max="3031" width="13.7109375" style="2" customWidth="1"/>
    <col min="3032" max="3032" width="24" style="2" customWidth="1"/>
    <col min="3033" max="3033" width="15" style="2" customWidth="1"/>
    <col min="3034" max="3034" width="21.42578125" style="2" customWidth="1"/>
    <col min="3035" max="3035" width="15" style="2" customWidth="1"/>
    <col min="3036" max="3036" width="20.140625" style="2" customWidth="1"/>
    <col min="3037" max="3037" width="12.42578125" style="2" customWidth="1"/>
    <col min="3038" max="3038" width="17.5703125" style="2" customWidth="1"/>
    <col min="3039" max="3039" width="25.28515625" style="2" customWidth="1"/>
    <col min="3040" max="3040" width="17.5703125" style="2" customWidth="1"/>
    <col min="3041" max="3041" width="12.42578125" style="2" customWidth="1"/>
    <col min="3042" max="3042" width="20.140625" style="2" customWidth="1"/>
    <col min="3043" max="3043" width="24" style="2" customWidth="1"/>
    <col min="3044" max="3044" width="20.140625" style="2" customWidth="1"/>
    <col min="3045" max="3045" width="22.7109375" style="2" customWidth="1"/>
    <col min="3046" max="3046" width="29.140625" style="2" customWidth="1"/>
    <col min="3047" max="3047" width="22.7109375" style="2" customWidth="1"/>
    <col min="3048" max="3048" width="7.28515625" style="2" customWidth="1"/>
    <col min="3049" max="3049" width="15" style="2" customWidth="1"/>
    <col min="3050" max="3050" width="17.5703125" style="2" customWidth="1"/>
    <col min="3051" max="3051" width="15" style="2" customWidth="1"/>
    <col min="3052" max="3052" width="16.28515625" style="2" customWidth="1"/>
    <col min="3053" max="3053" width="13.7109375" style="2" customWidth="1"/>
    <col min="3054" max="3054" width="11.140625" style="2" customWidth="1"/>
    <col min="3055" max="3055" width="15" style="2" customWidth="1"/>
    <col min="3056" max="3056" width="20.140625" style="2" customWidth="1"/>
    <col min="3057" max="3057" width="17.5703125" style="2" customWidth="1"/>
    <col min="3058" max="3058" width="27.85546875" style="2" customWidth="1"/>
    <col min="3059" max="3059" width="26.5703125" style="2" customWidth="1"/>
    <col min="3060" max="3060" width="15" style="2" customWidth="1"/>
    <col min="3061" max="3061" width="17.5703125" style="2" customWidth="1"/>
    <col min="3062" max="3064" width="16.28515625" style="2" customWidth="1"/>
    <col min="3065" max="3065" width="20.140625" style="2" customWidth="1"/>
    <col min="3066" max="3066" width="15" style="2" customWidth="1"/>
    <col min="3067" max="3068" width="20.140625" style="2" customWidth="1"/>
    <col min="3069" max="3069" width="17.5703125" style="2" customWidth="1"/>
    <col min="3070" max="3070" width="20.140625" style="2" customWidth="1"/>
    <col min="3071" max="3071" width="12.42578125" style="2" customWidth="1"/>
    <col min="3072" max="3072" width="45.85546875" style="2" customWidth="1"/>
    <col min="3073" max="3073" width="29.140625" style="2" customWidth="1"/>
    <col min="3074" max="3281" width="12.42578125" style="2" customWidth="1"/>
    <col min="3282" max="3282" width="20.140625" style="2" customWidth="1"/>
    <col min="3283" max="3283" width="21.42578125" style="2" customWidth="1"/>
    <col min="3284" max="3284" width="24" style="2" customWidth="1"/>
    <col min="3285" max="3285" width="11.140625" style="2" customWidth="1"/>
    <col min="3286" max="3286" width="15" style="2" customWidth="1"/>
    <col min="3287" max="3287" width="13.7109375" style="2" customWidth="1"/>
    <col min="3288" max="3288" width="24" style="2" customWidth="1"/>
    <col min="3289" max="3289" width="15" style="2" customWidth="1"/>
    <col min="3290" max="3290" width="21.42578125" style="2" customWidth="1"/>
    <col min="3291" max="3291" width="15" style="2" customWidth="1"/>
    <col min="3292" max="3292" width="20.140625" style="2" customWidth="1"/>
    <col min="3293" max="3293" width="12.42578125" style="2" customWidth="1"/>
    <col min="3294" max="3294" width="17.5703125" style="2" customWidth="1"/>
    <col min="3295" max="3295" width="25.28515625" style="2" customWidth="1"/>
    <col min="3296" max="3296" width="17.5703125" style="2" customWidth="1"/>
    <col min="3297" max="3297" width="12.42578125" style="2" customWidth="1"/>
    <col min="3298" max="3298" width="20.140625" style="2" customWidth="1"/>
    <col min="3299" max="3299" width="24" style="2" customWidth="1"/>
    <col min="3300" max="3300" width="20.140625" style="2" customWidth="1"/>
    <col min="3301" max="3301" width="22.7109375" style="2" customWidth="1"/>
    <col min="3302" max="3302" width="29.140625" style="2" customWidth="1"/>
    <col min="3303" max="3303" width="22.7109375" style="2" customWidth="1"/>
    <col min="3304" max="3304" width="7.28515625" style="2" customWidth="1"/>
    <col min="3305" max="3305" width="15" style="2" customWidth="1"/>
    <col min="3306" max="3306" width="17.5703125" style="2" customWidth="1"/>
    <col min="3307" max="3307" width="15" style="2" customWidth="1"/>
    <col min="3308" max="3308" width="16.28515625" style="2" customWidth="1"/>
    <col min="3309" max="3309" width="13.7109375" style="2" customWidth="1"/>
    <col min="3310" max="3310" width="11.140625" style="2" customWidth="1"/>
    <col min="3311" max="3311" width="15" style="2" customWidth="1"/>
    <col min="3312" max="3312" width="20.140625" style="2" customWidth="1"/>
    <col min="3313" max="3313" width="17.5703125" style="2" customWidth="1"/>
    <col min="3314" max="3314" width="27.85546875" style="2" customWidth="1"/>
    <col min="3315" max="3315" width="26.5703125" style="2" customWidth="1"/>
    <col min="3316" max="3316" width="15" style="2" customWidth="1"/>
    <col min="3317" max="3317" width="17.5703125" style="2" customWidth="1"/>
    <col min="3318" max="3320" width="16.28515625" style="2" customWidth="1"/>
    <col min="3321" max="3321" width="20.140625" style="2" customWidth="1"/>
    <col min="3322" max="3322" width="15" style="2" customWidth="1"/>
    <col min="3323" max="3324" width="20.140625" style="2" customWidth="1"/>
    <col min="3325" max="3325" width="17.5703125" style="2" customWidth="1"/>
    <col min="3326" max="3326" width="20.140625" style="2" customWidth="1"/>
    <col min="3327" max="3327" width="12.42578125" style="2" customWidth="1"/>
    <col min="3328" max="3328" width="45.85546875" style="2" customWidth="1"/>
    <col min="3329" max="3329" width="29.140625" style="2" customWidth="1"/>
    <col min="3330" max="3537" width="12.42578125" style="2" customWidth="1"/>
    <col min="3538" max="3538" width="20.140625" style="2" customWidth="1"/>
    <col min="3539" max="3539" width="21.42578125" style="2" customWidth="1"/>
    <col min="3540" max="3540" width="24" style="2" customWidth="1"/>
    <col min="3541" max="3541" width="11.140625" style="2" customWidth="1"/>
    <col min="3542" max="3542" width="15" style="2" customWidth="1"/>
    <col min="3543" max="3543" width="13.7109375" style="2" customWidth="1"/>
    <col min="3544" max="3544" width="24" style="2" customWidth="1"/>
    <col min="3545" max="3545" width="15" style="2" customWidth="1"/>
    <col min="3546" max="3546" width="21.42578125" style="2" customWidth="1"/>
    <col min="3547" max="3547" width="15" style="2" customWidth="1"/>
    <col min="3548" max="3548" width="20.140625" style="2" customWidth="1"/>
    <col min="3549" max="3549" width="12.42578125" style="2" customWidth="1"/>
    <col min="3550" max="3550" width="17.5703125" style="2" customWidth="1"/>
    <col min="3551" max="3551" width="25.28515625" style="2" customWidth="1"/>
    <col min="3552" max="3552" width="17.5703125" style="2" customWidth="1"/>
    <col min="3553" max="3553" width="12.42578125" style="2" customWidth="1"/>
    <col min="3554" max="3554" width="20.140625" style="2" customWidth="1"/>
    <col min="3555" max="3555" width="24" style="2" customWidth="1"/>
    <col min="3556" max="3556" width="20.140625" style="2" customWidth="1"/>
    <col min="3557" max="3557" width="22.7109375" style="2" customWidth="1"/>
    <col min="3558" max="3558" width="29.140625" style="2" customWidth="1"/>
    <col min="3559" max="3559" width="22.7109375" style="2" customWidth="1"/>
    <col min="3560" max="3560" width="7.28515625" style="2" customWidth="1"/>
    <col min="3561" max="3561" width="15" style="2" customWidth="1"/>
    <col min="3562" max="3562" width="17.5703125" style="2" customWidth="1"/>
    <col min="3563" max="3563" width="15" style="2" customWidth="1"/>
    <col min="3564" max="3564" width="16.28515625" style="2" customWidth="1"/>
    <col min="3565" max="3565" width="13.7109375" style="2" customWidth="1"/>
    <col min="3566" max="3566" width="11.140625" style="2" customWidth="1"/>
    <col min="3567" max="3567" width="15" style="2" customWidth="1"/>
    <col min="3568" max="3568" width="20.140625" style="2" customWidth="1"/>
    <col min="3569" max="3569" width="17.5703125" style="2" customWidth="1"/>
    <col min="3570" max="3570" width="27.85546875" style="2" customWidth="1"/>
    <col min="3571" max="3571" width="26.5703125" style="2" customWidth="1"/>
    <col min="3572" max="3572" width="15" style="2" customWidth="1"/>
    <col min="3573" max="3573" width="17.5703125" style="2" customWidth="1"/>
    <col min="3574" max="3576" width="16.28515625" style="2" customWidth="1"/>
    <col min="3577" max="3577" width="20.140625" style="2" customWidth="1"/>
    <col min="3578" max="3578" width="15" style="2" customWidth="1"/>
    <col min="3579" max="3580" width="20.140625" style="2" customWidth="1"/>
    <col min="3581" max="3581" width="17.5703125" style="2" customWidth="1"/>
    <col min="3582" max="3582" width="20.140625" style="2" customWidth="1"/>
    <col min="3583" max="3583" width="12.42578125" style="2" customWidth="1"/>
    <col min="3584" max="3584" width="45.85546875" style="2" customWidth="1"/>
    <col min="3585" max="3585" width="29.140625" style="2" customWidth="1"/>
    <col min="3586" max="3793" width="12.42578125" style="2" customWidth="1"/>
    <col min="3794" max="3794" width="20.140625" style="2" customWidth="1"/>
    <col min="3795" max="3795" width="21.42578125" style="2" customWidth="1"/>
    <col min="3796" max="3796" width="24" style="2" customWidth="1"/>
    <col min="3797" max="3797" width="11.140625" style="2" customWidth="1"/>
    <col min="3798" max="3798" width="15" style="2" customWidth="1"/>
    <col min="3799" max="3799" width="13.7109375" style="2" customWidth="1"/>
    <col min="3800" max="3800" width="24" style="2" customWidth="1"/>
    <col min="3801" max="3801" width="15" style="2" customWidth="1"/>
    <col min="3802" max="3802" width="21.42578125" style="2" customWidth="1"/>
    <col min="3803" max="3803" width="15" style="2" customWidth="1"/>
    <col min="3804" max="3804" width="20.140625" style="2" customWidth="1"/>
    <col min="3805" max="3805" width="12.42578125" style="2" customWidth="1"/>
    <col min="3806" max="3806" width="17.5703125" style="2" customWidth="1"/>
    <col min="3807" max="3807" width="25.28515625" style="2" customWidth="1"/>
    <col min="3808" max="3808" width="17.5703125" style="2" customWidth="1"/>
    <col min="3809" max="3809" width="12.42578125" style="2" customWidth="1"/>
    <col min="3810" max="3810" width="20.140625" style="2" customWidth="1"/>
    <col min="3811" max="3811" width="24" style="2" customWidth="1"/>
    <col min="3812" max="3812" width="20.140625" style="2" customWidth="1"/>
    <col min="3813" max="3813" width="22.7109375" style="2" customWidth="1"/>
    <col min="3814" max="3814" width="29.140625" style="2" customWidth="1"/>
    <col min="3815" max="3815" width="22.7109375" style="2" customWidth="1"/>
    <col min="3816" max="3816" width="7.28515625" style="2" customWidth="1"/>
    <col min="3817" max="3817" width="15" style="2" customWidth="1"/>
    <col min="3818" max="3818" width="17.5703125" style="2" customWidth="1"/>
    <col min="3819" max="3819" width="15" style="2" customWidth="1"/>
    <col min="3820" max="3820" width="16.28515625" style="2" customWidth="1"/>
    <col min="3821" max="3821" width="13.7109375" style="2" customWidth="1"/>
    <col min="3822" max="3822" width="11.140625" style="2" customWidth="1"/>
    <col min="3823" max="3823" width="15" style="2" customWidth="1"/>
    <col min="3824" max="3824" width="20.140625" style="2" customWidth="1"/>
    <col min="3825" max="3825" width="17.5703125" style="2" customWidth="1"/>
    <col min="3826" max="3826" width="27.85546875" style="2" customWidth="1"/>
    <col min="3827" max="3827" width="26.5703125" style="2" customWidth="1"/>
    <col min="3828" max="3828" width="15" style="2" customWidth="1"/>
    <col min="3829" max="3829" width="17.5703125" style="2" customWidth="1"/>
    <col min="3830" max="3832" width="16.28515625" style="2" customWidth="1"/>
    <col min="3833" max="3833" width="20.140625" style="2" customWidth="1"/>
    <col min="3834" max="3834" width="15" style="2" customWidth="1"/>
    <col min="3835" max="3836" width="20.140625" style="2" customWidth="1"/>
    <col min="3837" max="3837" width="17.5703125" style="2" customWidth="1"/>
    <col min="3838" max="3838" width="20.140625" style="2" customWidth="1"/>
    <col min="3839" max="3839" width="12.42578125" style="2" customWidth="1"/>
    <col min="3840" max="3840" width="45.85546875" style="2" customWidth="1"/>
    <col min="3841" max="3841" width="29.140625" style="2" customWidth="1"/>
    <col min="3842" max="4049" width="12.42578125" style="2" customWidth="1"/>
    <col min="4050" max="4050" width="20.140625" style="2" customWidth="1"/>
    <col min="4051" max="4051" width="21.42578125" style="2" customWidth="1"/>
    <col min="4052" max="4052" width="24" style="2" customWidth="1"/>
    <col min="4053" max="4053" width="11.140625" style="2" customWidth="1"/>
    <col min="4054" max="4054" width="15" style="2" customWidth="1"/>
    <col min="4055" max="4055" width="13.7109375" style="2" customWidth="1"/>
    <col min="4056" max="4056" width="24" style="2" customWidth="1"/>
    <col min="4057" max="4057" width="15" style="2" customWidth="1"/>
    <col min="4058" max="4058" width="21.42578125" style="2" customWidth="1"/>
    <col min="4059" max="4059" width="15" style="2" customWidth="1"/>
    <col min="4060" max="4060" width="20.140625" style="2" customWidth="1"/>
    <col min="4061" max="4061" width="12.42578125" style="2" customWidth="1"/>
    <col min="4062" max="4062" width="17.5703125" style="2" customWidth="1"/>
    <col min="4063" max="4063" width="25.28515625" style="2" customWidth="1"/>
    <col min="4064" max="4064" width="17.5703125" style="2" customWidth="1"/>
    <col min="4065" max="4065" width="12.42578125" style="2" customWidth="1"/>
    <col min="4066" max="4066" width="20.140625" style="2" customWidth="1"/>
    <col min="4067" max="4067" width="24" style="2" customWidth="1"/>
    <col min="4068" max="4068" width="20.140625" style="2" customWidth="1"/>
    <col min="4069" max="4069" width="22.7109375" style="2" customWidth="1"/>
    <col min="4070" max="4070" width="29.140625" style="2" customWidth="1"/>
    <col min="4071" max="4071" width="22.7109375" style="2" customWidth="1"/>
    <col min="4072" max="4072" width="7.28515625" style="2" customWidth="1"/>
    <col min="4073" max="4073" width="15" style="2" customWidth="1"/>
    <col min="4074" max="4074" width="17.5703125" style="2" customWidth="1"/>
    <col min="4075" max="4075" width="15" style="2" customWidth="1"/>
    <col min="4076" max="4076" width="16.28515625" style="2" customWidth="1"/>
    <col min="4077" max="4077" width="13.7109375" style="2" customWidth="1"/>
    <col min="4078" max="4078" width="11.140625" style="2" customWidth="1"/>
    <col min="4079" max="4079" width="15" style="2" customWidth="1"/>
    <col min="4080" max="4080" width="20.140625" style="2" customWidth="1"/>
    <col min="4081" max="4081" width="17.5703125" style="2" customWidth="1"/>
    <col min="4082" max="4082" width="27.85546875" style="2" customWidth="1"/>
    <col min="4083" max="4083" width="26.5703125" style="2" customWidth="1"/>
    <col min="4084" max="4084" width="15" style="2" customWidth="1"/>
    <col min="4085" max="4085" width="17.5703125" style="2" customWidth="1"/>
    <col min="4086" max="4088" width="16.28515625" style="2" customWidth="1"/>
    <col min="4089" max="4089" width="20.140625" style="2" customWidth="1"/>
    <col min="4090" max="4090" width="15" style="2" customWidth="1"/>
    <col min="4091" max="4092" width="20.140625" style="2" customWidth="1"/>
    <col min="4093" max="4093" width="17.5703125" style="2" customWidth="1"/>
    <col min="4094" max="4094" width="20.140625" style="2" customWidth="1"/>
    <col min="4095" max="4095" width="12.42578125" style="2" customWidth="1"/>
    <col min="4096" max="4096" width="45.85546875" style="2" customWidth="1"/>
    <col min="4097" max="4097" width="29.140625" style="2" customWidth="1"/>
    <col min="4098" max="4305" width="12.42578125" style="2" customWidth="1"/>
    <col min="4306" max="4306" width="20.140625" style="2" customWidth="1"/>
    <col min="4307" max="4307" width="21.42578125" style="2" customWidth="1"/>
    <col min="4308" max="4308" width="24" style="2" customWidth="1"/>
    <col min="4309" max="4309" width="11.140625" style="2" customWidth="1"/>
    <col min="4310" max="4310" width="15" style="2" customWidth="1"/>
    <col min="4311" max="4311" width="13.7109375" style="2" customWidth="1"/>
    <col min="4312" max="4312" width="24" style="2" customWidth="1"/>
    <col min="4313" max="4313" width="15" style="2" customWidth="1"/>
    <col min="4314" max="4314" width="21.42578125" style="2" customWidth="1"/>
    <col min="4315" max="4315" width="15" style="2" customWidth="1"/>
    <col min="4316" max="4316" width="20.140625" style="2" customWidth="1"/>
    <col min="4317" max="4317" width="12.42578125" style="2" customWidth="1"/>
    <col min="4318" max="4318" width="17.5703125" style="2" customWidth="1"/>
    <col min="4319" max="4319" width="25.28515625" style="2" customWidth="1"/>
    <col min="4320" max="4320" width="17.5703125" style="2" customWidth="1"/>
    <col min="4321" max="4321" width="12.42578125" style="2" customWidth="1"/>
    <col min="4322" max="4322" width="20.140625" style="2" customWidth="1"/>
    <col min="4323" max="4323" width="24" style="2" customWidth="1"/>
    <col min="4324" max="4324" width="20.140625" style="2" customWidth="1"/>
    <col min="4325" max="4325" width="22.7109375" style="2" customWidth="1"/>
    <col min="4326" max="4326" width="29.140625" style="2" customWidth="1"/>
    <col min="4327" max="4327" width="22.7109375" style="2" customWidth="1"/>
    <col min="4328" max="4328" width="7.28515625" style="2" customWidth="1"/>
    <col min="4329" max="4329" width="15" style="2" customWidth="1"/>
    <col min="4330" max="4330" width="17.5703125" style="2" customWidth="1"/>
    <col min="4331" max="4331" width="15" style="2" customWidth="1"/>
    <col min="4332" max="4332" width="16.28515625" style="2" customWidth="1"/>
    <col min="4333" max="4333" width="13.7109375" style="2" customWidth="1"/>
    <col min="4334" max="4334" width="11.140625" style="2" customWidth="1"/>
    <col min="4335" max="4335" width="15" style="2" customWidth="1"/>
    <col min="4336" max="4336" width="20.140625" style="2" customWidth="1"/>
    <col min="4337" max="4337" width="17.5703125" style="2" customWidth="1"/>
    <col min="4338" max="4338" width="27.85546875" style="2" customWidth="1"/>
    <col min="4339" max="4339" width="26.5703125" style="2" customWidth="1"/>
    <col min="4340" max="4340" width="15" style="2" customWidth="1"/>
    <col min="4341" max="4341" width="17.5703125" style="2" customWidth="1"/>
    <col min="4342" max="4344" width="16.28515625" style="2" customWidth="1"/>
    <col min="4345" max="4345" width="20.140625" style="2" customWidth="1"/>
    <col min="4346" max="4346" width="15" style="2" customWidth="1"/>
    <col min="4347" max="4348" width="20.140625" style="2" customWidth="1"/>
    <col min="4349" max="4349" width="17.5703125" style="2" customWidth="1"/>
    <col min="4350" max="4350" width="20.140625" style="2" customWidth="1"/>
    <col min="4351" max="4351" width="12.42578125" style="2" customWidth="1"/>
    <col min="4352" max="4352" width="45.85546875" style="2" customWidth="1"/>
    <col min="4353" max="4353" width="29.140625" style="2" customWidth="1"/>
    <col min="4354" max="4561" width="12.42578125" style="2" customWidth="1"/>
    <col min="4562" max="4562" width="20.140625" style="2" customWidth="1"/>
    <col min="4563" max="4563" width="21.42578125" style="2" customWidth="1"/>
    <col min="4564" max="4564" width="24" style="2" customWidth="1"/>
    <col min="4565" max="4565" width="11.140625" style="2" customWidth="1"/>
    <col min="4566" max="4566" width="15" style="2" customWidth="1"/>
    <col min="4567" max="4567" width="13.7109375" style="2" customWidth="1"/>
    <col min="4568" max="4568" width="24" style="2" customWidth="1"/>
    <col min="4569" max="4569" width="15" style="2" customWidth="1"/>
    <col min="4570" max="4570" width="21.42578125" style="2" customWidth="1"/>
    <col min="4571" max="4571" width="15" style="2" customWidth="1"/>
    <col min="4572" max="4572" width="20.140625" style="2" customWidth="1"/>
    <col min="4573" max="4573" width="12.42578125" style="2" customWidth="1"/>
    <col min="4574" max="4574" width="17.5703125" style="2" customWidth="1"/>
    <col min="4575" max="4575" width="25.28515625" style="2" customWidth="1"/>
    <col min="4576" max="4576" width="17.5703125" style="2" customWidth="1"/>
    <col min="4577" max="4577" width="12.42578125" style="2" customWidth="1"/>
    <col min="4578" max="4578" width="20.140625" style="2" customWidth="1"/>
    <col min="4579" max="4579" width="24" style="2" customWidth="1"/>
    <col min="4580" max="4580" width="20.140625" style="2" customWidth="1"/>
    <col min="4581" max="4581" width="22.7109375" style="2" customWidth="1"/>
    <col min="4582" max="4582" width="29.140625" style="2" customWidth="1"/>
    <col min="4583" max="4583" width="22.7109375" style="2" customWidth="1"/>
    <col min="4584" max="4584" width="7.28515625" style="2" customWidth="1"/>
    <col min="4585" max="4585" width="15" style="2" customWidth="1"/>
    <col min="4586" max="4586" width="17.5703125" style="2" customWidth="1"/>
    <col min="4587" max="4587" width="15" style="2" customWidth="1"/>
    <col min="4588" max="4588" width="16.28515625" style="2" customWidth="1"/>
    <col min="4589" max="4589" width="13.7109375" style="2" customWidth="1"/>
    <col min="4590" max="4590" width="11.140625" style="2" customWidth="1"/>
    <col min="4591" max="4591" width="15" style="2" customWidth="1"/>
    <col min="4592" max="4592" width="20.140625" style="2" customWidth="1"/>
    <col min="4593" max="4593" width="17.5703125" style="2" customWidth="1"/>
    <col min="4594" max="4594" width="27.85546875" style="2" customWidth="1"/>
    <col min="4595" max="4595" width="26.5703125" style="2" customWidth="1"/>
    <col min="4596" max="4596" width="15" style="2" customWidth="1"/>
    <col min="4597" max="4597" width="17.5703125" style="2" customWidth="1"/>
    <col min="4598" max="4600" width="16.28515625" style="2" customWidth="1"/>
    <col min="4601" max="4601" width="20.140625" style="2" customWidth="1"/>
    <col min="4602" max="4602" width="15" style="2" customWidth="1"/>
    <col min="4603" max="4604" width="20.140625" style="2" customWidth="1"/>
    <col min="4605" max="4605" width="17.5703125" style="2" customWidth="1"/>
    <col min="4606" max="4606" width="20.140625" style="2" customWidth="1"/>
    <col min="4607" max="4607" width="12.42578125" style="2" customWidth="1"/>
    <col min="4608" max="4608" width="45.85546875" style="2" customWidth="1"/>
    <col min="4609" max="4609" width="29.140625" style="2" customWidth="1"/>
    <col min="4610" max="4817" width="12.42578125" style="2" customWidth="1"/>
    <col min="4818" max="4818" width="20.140625" style="2" customWidth="1"/>
    <col min="4819" max="4819" width="21.42578125" style="2" customWidth="1"/>
    <col min="4820" max="4820" width="24" style="2" customWidth="1"/>
    <col min="4821" max="4821" width="11.140625" style="2" customWidth="1"/>
    <col min="4822" max="4822" width="15" style="2" customWidth="1"/>
    <col min="4823" max="4823" width="13.7109375" style="2" customWidth="1"/>
    <col min="4824" max="4824" width="24" style="2" customWidth="1"/>
    <col min="4825" max="4825" width="15" style="2" customWidth="1"/>
    <col min="4826" max="4826" width="21.42578125" style="2" customWidth="1"/>
    <col min="4827" max="4827" width="15" style="2" customWidth="1"/>
    <col min="4828" max="4828" width="20.140625" style="2" customWidth="1"/>
    <col min="4829" max="4829" width="12.42578125" style="2" customWidth="1"/>
    <col min="4830" max="4830" width="17.5703125" style="2" customWidth="1"/>
    <col min="4831" max="4831" width="25.28515625" style="2" customWidth="1"/>
    <col min="4832" max="4832" width="17.5703125" style="2" customWidth="1"/>
    <col min="4833" max="4833" width="12.42578125" style="2" customWidth="1"/>
    <col min="4834" max="4834" width="20.140625" style="2" customWidth="1"/>
    <col min="4835" max="4835" width="24" style="2" customWidth="1"/>
    <col min="4836" max="4836" width="20.140625" style="2" customWidth="1"/>
    <col min="4837" max="4837" width="22.7109375" style="2" customWidth="1"/>
    <col min="4838" max="4838" width="29.140625" style="2" customWidth="1"/>
    <col min="4839" max="4839" width="22.7109375" style="2" customWidth="1"/>
    <col min="4840" max="4840" width="7.28515625" style="2" customWidth="1"/>
    <col min="4841" max="4841" width="15" style="2" customWidth="1"/>
    <col min="4842" max="4842" width="17.5703125" style="2" customWidth="1"/>
    <col min="4843" max="4843" width="15" style="2" customWidth="1"/>
    <col min="4844" max="4844" width="16.28515625" style="2" customWidth="1"/>
    <col min="4845" max="4845" width="13.7109375" style="2" customWidth="1"/>
    <col min="4846" max="4846" width="11.140625" style="2" customWidth="1"/>
    <col min="4847" max="4847" width="15" style="2" customWidth="1"/>
    <col min="4848" max="4848" width="20.140625" style="2" customWidth="1"/>
    <col min="4849" max="4849" width="17.5703125" style="2" customWidth="1"/>
    <col min="4850" max="4850" width="27.85546875" style="2" customWidth="1"/>
    <col min="4851" max="4851" width="26.5703125" style="2" customWidth="1"/>
    <col min="4852" max="4852" width="15" style="2" customWidth="1"/>
    <col min="4853" max="4853" width="17.5703125" style="2" customWidth="1"/>
    <col min="4854" max="4856" width="16.28515625" style="2" customWidth="1"/>
    <col min="4857" max="4857" width="20.140625" style="2" customWidth="1"/>
    <col min="4858" max="4858" width="15" style="2" customWidth="1"/>
    <col min="4859" max="4860" width="20.140625" style="2" customWidth="1"/>
    <col min="4861" max="4861" width="17.5703125" style="2" customWidth="1"/>
    <col min="4862" max="4862" width="20.140625" style="2" customWidth="1"/>
    <col min="4863" max="4863" width="12.42578125" style="2" customWidth="1"/>
    <col min="4864" max="4864" width="45.85546875" style="2" customWidth="1"/>
    <col min="4865" max="4865" width="29.140625" style="2" customWidth="1"/>
    <col min="4866" max="5073" width="12.42578125" style="2" customWidth="1"/>
    <col min="5074" max="5074" width="20.140625" style="2" customWidth="1"/>
    <col min="5075" max="5075" width="21.42578125" style="2" customWidth="1"/>
    <col min="5076" max="5076" width="24" style="2" customWidth="1"/>
    <col min="5077" max="5077" width="11.140625" style="2" customWidth="1"/>
    <col min="5078" max="5078" width="15" style="2" customWidth="1"/>
    <col min="5079" max="5079" width="13.7109375" style="2" customWidth="1"/>
    <col min="5080" max="5080" width="24" style="2" customWidth="1"/>
    <col min="5081" max="5081" width="15" style="2" customWidth="1"/>
    <col min="5082" max="5082" width="21.42578125" style="2" customWidth="1"/>
    <col min="5083" max="5083" width="15" style="2" customWidth="1"/>
    <col min="5084" max="5084" width="20.140625" style="2" customWidth="1"/>
    <col min="5085" max="5085" width="12.42578125" style="2" customWidth="1"/>
    <col min="5086" max="5086" width="17.5703125" style="2" customWidth="1"/>
    <col min="5087" max="5087" width="25.28515625" style="2" customWidth="1"/>
    <col min="5088" max="5088" width="17.5703125" style="2" customWidth="1"/>
    <col min="5089" max="5089" width="12.42578125" style="2" customWidth="1"/>
    <col min="5090" max="5090" width="20.140625" style="2" customWidth="1"/>
    <col min="5091" max="5091" width="24" style="2" customWidth="1"/>
    <col min="5092" max="5092" width="20.140625" style="2" customWidth="1"/>
    <col min="5093" max="5093" width="22.7109375" style="2" customWidth="1"/>
    <col min="5094" max="5094" width="29.140625" style="2" customWidth="1"/>
    <col min="5095" max="5095" width="22.7109375" style="2" customWidth="1"/>
    <col min="5096" max="5096" width="7.28515625" style="2" customWidth="1"/>
    <col min="5097" max="5097" width="15" style="2" customWidth="1"/>
    <col min="5098" max="5098" width="17.5703125" style="2" customWidth="1"/>
    <col min="5099" max="5099" width="15" style="2" customWidth="1"/>
    <col min="5100" max="5100" width="16.28515625" style="2" customWidth="1"/>
    <col min="5101" max="5101" width="13.7109375" style="2" customWidth="1"/>
    <col min="5102" max="5102" width="11.140625" style="2" customWidth="1"/>
    <col min="5103" max="5103" width="15" style="2" customWidth="1"/>
    <col min="5104" max="5104" width="20.140625" style="2" customWidth="1"/>
    <col min="5105" max="5105" width="17.5703125" style="2" customWidth="1"/>
    <col min="5106" max="5106" width="27.85546875" style="2" customWidth="1"/>
    <col min="5107" max="5107" width="26.5703125" style="2" customWidth="1"/>
    <col min="5108" max="5108" width="15" style="2" customWidth="1"/>
    <col min="5109" max="5109" width="17.5703125" style="2" customWidth="1"/>
    <col min="5110" max="5112" width="16.28515625" style="2" customWidth="1"/>
    <col min="5113" max="5113" width="20.140625" style="2" customWidth="1"/>
    <col min="5114" max="5114" width="15" style="2" customWidth="1"/>
    <col min="5115" max="5116" width="20.140625" style="2" customWidth="1"/>
    <col min="5117" max="5117" width="17.5703125" style="2" customWidth="1"/>
    <col min="5118" max="5118" width="20.140625" style="2" customWidth="1"/>
    <col min="5119" max="5119" width="12.42578125" style="2" customWidth="1"/>
    <col min="5120" max="5120" width="45.85546875" style="2" customWidth="1"/>
    <col min="5121" max="5121" width="29.140625" style="2" customWidth="1"/>
    <col min="5122" max="5329" width="12.42578125" style="2" customWidth="1"/>
    <col min="5330" max="5330" width="20.140625" style="2" customWidth="1"/>
    <col min="5331" max="5331" width="21.42578125" style="2" customWidth="1"/>
    <col min="5332" max="5332" width="24" style="2" customWidth="1"/>
    <col min="5333" max="5333" width="11.140625" style="2" customWidth="1"/>
    <col min="5334" max="5334" width="15" style="2" customWidth="1"/>
    <col min="5335" max="5335" width="13.7109375" style="2" customWidth="1"/>
    <col min="5336" max="5336" width="24" style="2" customWidth="1"/>
    <col min="5337" max="5337" width="15" style="2" customWidth="1"/>
    <col min="5338" max="5338" width="21.42578125" style="2" customWidth="1"/>
    <col min="5339" max="5339" width="15" style="2" customWidth="1"/>
    <col min="5340" max="5340" width="20.140625" style="2" customWidth="1"/>
    <col min="5341" max="5341" width="12.42578125" style="2" customWidth="1"/>
    <col min="5342" max="5342" width="17.5703125" style="2" customWidth="1"/>
    <col min="5343" max="5343" width="25.28515625" style="2" customWidth="1"/>
    <col min="5344" max="5344" width="17.5703125" style="2" customWidth="1"/>
    <col min="5345" max="5345" width="12.42578125" style="2" customWidth="1"/>
    <col min="5346" max="5346" width="20.140625" style="2" customWidth="1"/>
    <col min="5347" max="5347" width="24" style="2" customWidth="1"/>
    <col min="5348" max="5348" width="20.140625" style="2" customWidth="1"/>
    <col min="5349" max="5349" width="22.7109375" style="2" customWidth="1"/>
    <col min="5350" max="5350" width="29.140625" style="2" customWidth="1"/>
    <col min="5351" max="5351" width="22.7109375" style="2" customWidth="1"/>
    <col min="5352" max="5352" width="7.28515625" style="2" customWidth="1"/>
    <col min="5353" max="5353" width="15" style="2" customWidth="1"/>
    <col min="5354" max="5354" width="17.5703125" style="2" customWidth="1"/>
    <col min="5355" max="5355" width="15" style="2" customWidth="1"/>
    <col min="5356" max="5356" width="16.28515625" style="2" customWidth="1"/>
    <col min="5357" max="5357" width="13.7109375" style="2" customWidth="1"/>
    <col min="5358" max="5358" width="11.140625" style="2" customWidth="1"/>
    <col min="5359" max="5359" width="15" style="2" customWidth="1"/>
    <col min="5360" max="5360" width="20.140625" style="2" customWidth="1"/>
    <col min="5361" max="5361" width="17.5703125" style="2" customWidth="1"/>
    <col min="5362" max="5362" width="27.85546875" style="2" customWidth="1"/>
    <col min="5363" max="5363" width="26.5703125" style="2" customWidth="1"/>
    <col min="5364" max="5364" width="15" style="2" customWidth="1"/>
    <col min="5365" max="5365" width="17.5703125" style="2" customWidth="1"/>
    <col min="5366" max="5368" width="16.28515625" style="2" customWidth="1"/>
    <col min="5369" max="5369" width="20.140625" style="2" customWidth="1"/>
    <col min="5370" max="5370" width="15" style="2" customWidth="1"/>
    <col min="5371" max="5372" width="20.140625" style="2" customWidth="1"/>
    <col min="5373" max="5373" width="17.5703125" style="2" customWidth="1"/>
    <col min="5374" max="5374" width="20.140625" style="2" customWidth="1"/>
    <col min="5375" max="5375" width="12.42578125" style="2" customWidth="1"/>
    <col min="5376" max="5376" width="45.85546875" style="2" customWidth="1"/>
    <col min="5377" max="5377" width="29.140625" style="2" customWidth="1"/>
    <col min="5378" max="5585" width="12.42578125" style="2" customWidth="1"/>
    <col min="5586" max="5586" width="20.140625" style="2" customWidth="1"/>
    <col min="5587" max="5587" width="21.42578125" style="2" customWidth="1"/>
    <col min="5588" max="5588" width="24" style="2" customWidth="1"/>
    <col min="5589" max="5589" width="11.140625" style="2" customWidth="1"/>
    <col min="5590" max="5590" width="15" style="2" customWidth="1"/>
    <col min="5591" max="5591" width="13.7109375" style="2" customWidth="1"/>
    <col min="5592" max="5592" width="24" style="2" customWidth="1"/>
    <col min="5593" max="5593" width="15" style="2" customWidth="1"/>
    <col min="5594" max="5594" width="21.42578125" style="2" customWidth="1"/>
    <col min="5595" max="5595" width="15" style="2" customWidth="1"/>
    <col min="5596" max="5596" width="20.140625" style="2" customWidth="1"/>
    <col min="5597" max="5597" width="12.42578125" style="2" customWidth="1"/>
    <col min="5598" max="5598" width="17.5703125" style="2" customWidth="1"/>
    <col min="5599" max="5599" width="25.28515625" style="2" customWidth="1"/>
    <col min="5600" max="5600" width="17.5703125" style="2" customWidth="1"/>
    <col min="5601" max="5601" width="12.42578125" style="2" customWidth="1"/>
    <col min="5602" max="5602" width="20.140625" style="2" customWidth="1"/>
    <col min="5603" max="5603" width="24" style="2" customWidth="1"/>
    <col min="5604" max="5604" width="20.140625" style="2" customWidth="1"/>
    <col min="5605" max="5605" width="22.7109375" style="2" customWidth="1"/>
    <col min="5606" max="5606" width="29.140625" style="2" customWidth="1"/>
    <col min="5607" max="5607" width="22.7109375" style="2" customWidth="1"/>
    <col min="5608" max="5608" width="7.28515625" style="2" customWidth="1"/>
    <col min="5609" max="5609" width="15" style="2" customWidth="1"/>
    <col min="5610" max="5610" width="17.5703125" style="2" customWidth="1"/>
    <col min="5611" max="5611" width="15" style="2" customWidth="1"/>
    <col min="5612" max="5612" width="16.28515625" style="2" customWidth="1"/>
    <col min="5613" max="5613" width="13.7109375" style="2" customWidth="1"/>
    <col min="5614" max="5614" width="11.140625" style="2" customWidth="1"/>
    <col min="5615" max="5615" width="15" style="2" customWidth="1"/>
    <col min="5616" max="5616" width="20.140625" style="2" customWidth="1"/>
    <col min="5617" max="5617" width="17.5703125" style="2" customWidth="1"/>
    <col min="5618" max="5618" width="27.85546875" style="2" customWidth="1"/>
    <col min="5619" max="5619" width="26.5703125" style="2" customWidth="1"/>
    <col min="5620" max="5620" width="15" style="2" customWidth="1"/>
    <col min="5621" max="5621" width="17.5703125" style="2" customWidth="1"/>
    <col min="5622" max="5624" width="16.28515625" style="2" customWidth="1"/>
    <col min="5625" max="5625" width="20.140625" style="2" customWidth="1"/>
    <col min="5626" max="5626" width="15" style="2" customWidth="1"/>
    <col min="5627" max="5628" width="20.140625" style="2" customWidth="1"/>
    <col min="5629" max="5629" width="17.5703125" style="2" customWidth="1"/>
    <col min="5630" max="5630" width="20.140625" style="2" customWidth="1"/>
    <col min="5631" max="5631" width="12.42578125" style="2" customWidth="1"/>
    <col min="5632" max="5632" width="45.85546875" style="2" customWidth="1"/>
    <col min="5633" max="5633" width="29.140625" style="2" customWidth="1"/>
    <col min="5634" max="5841" width="12.42578125" style="2" customWidth="1"/>
    <col min="5842" max="5842" width="20.140625" style="2" customWidth="1"/>
    <col min="5843" max="5843" width="21.42578125" style="2" customWidth="1"/>
    <col min="5844" max="5844" width="24" style="2" customWidth="1"/>
    <col min="5845" max="5845" width="11.140625" style="2" customWidth="1"/>
    <col min="5846" max="5846" width="15" style="2" customWidth="1"/>
    <col min="5847" max="5847" width="13.7109375" style="2" customWidth="1"/>
    <col min="5848" max="5848" width="24" style="2" customWidth="1"/>
    <col min="5849" max="5849" width="15" style="2" customWidth="1"/>
    <col min="5850" max="5850" width="21.42578125" style="2" customWidth="1"/>
    <col min="5851" max="5851" width="15" style="2" customWidth="1"/>
    <col min="5852" max="5852" width="20.140625" style="2" customWidth="1"/>
    <col min="5853" max="5853" width="12.42578125" style="2" customWidth="1"/>
    <col min="5854" max="5854" width="17.5703125" style="2" customWidth="1"/>
    <col min="5855" max="5855" width="25.28515625" style="2" customWidth="1"/>
    <col min="5856" max="5856" width="17.5703125" style="2" customWidth="1"/>
    <col min="5857" max="5857" width="12.42578125" style="2" customWidth="1"/>
    <col min="5858" max="5858" width="20.140625" style="2" customWidth="1"/>
    <col min="5859" max="5859" width="24" style="2" customWidth="1"/>
    <col min="5860" max="5860" width="20.140625" style="2" customWidth="1"/>
    <col min="5861" max="5861" width="22.7109375" style="2" customWidth="1"/>
    <col min="5862" max="5862" width="29.140625" style="2" customWidth="1"/>
    <col min="5863" max="5863" width="22.7109375" style="2" customWidth="1"/>
    <col min="5864" max="5864" width="7.28515625" style="2" customWidth="1"/>
    <col min="5865" max="5865" width="15" style="2" customWidth="1"/>
    <col min="5866" max="5866" width="17.5703125" style="2" customWidth="1"/>
    <col min="5867" max="5867" width="15" style="2" customWidth="1"/>
    <col min="5868" max="5868" width="16.28515625" style="2" customWidth="1"/>
    <col min="5869" max="5869" width="13.7109375" style="2" customWidth="1"/>
    <col min="5870" max="5870" width="11.140625" style="2" customWidth="1"/>
    <col min="5871" max="5871" width="15" style="2" customWidth="1"/>
    <col min="5872" max="5872" width="20.140625" style="2" customWidth="1"/>
    <col min="5873" max="5873" width="17.5703125" style="2" customWidth="1"/>
    <col min="5874" max="5874" width="27.85546875" style="2" customWidth="1"/>
    <col min="5875" max="5875" width="26.5703125" style="2" customWidth="1"/>
    <col min="5876" max="5876" width="15" style="2" customWidth="1"/>
    <col min="5877" max="5877" width="17.5703125" style="2" customWidth="1"/>
    <col min="5878" max="5880" width="16.28515625" style="2" customWidth="1"/>
    <col min="5881" max="5881" width="20.140625" style="2" customWidth="1"/>
    <col min="5882" max="5882" width="15" style="2" customWidth="1"/>
    <col min="5883" max="5884" width="20.140625" style="2" customWidth="1"/>
    <col min="5885" max="5885" width="17.5703125" style="2" customWidth="1"/>
    <col min="5886" max="5886" width="20.140625" style="2" customWidth="1"/>
    <col min="5887" max="5887" width="12.42578125" style="2" customWidth="1"/>
    <col min="5888" max="5888" width="45.85546875" style="2" customWidth="1"/>
    <col min="5889" max="5889" width="29.140625" style="2" customWidth="1"/>
    <col min="5890" max="6097" width="12.42578125" style="2" customWidth="1"/>
    <col min="6098" max="6098" width="20.140625" style="2" customWidth="1"/>
    <col min="6099" max="6099" width="21.42578125" style="2" customWidth="1"/>
    <col min="6100" max="6100" width="24" style="2" customWidth="1"/>
    <col min="6101" max="6101" width="11.140625" style="2" customWidth="1"/>
    <col min="6102" max="6102" width="15" style="2" customWidth="1"/>
    <col min="6103" max="6103" width="13.7109375" style="2" customWidth="1"/>
    <col min="6104" max="6104" width="24" style="2" customWidth="1"/>
    <col min="6105" max="6105" width="15" style="2" customWidth="1"/>
    <col min="6106" max="6106" width="21.42578125" style="2" customWidth="1"/>
    <col min="6107" max="6107" width="15" style="2" customWidth="1"/>
    <col min="6108" max="6108" width="20.140625" style="2" customWidth="1"/>
    <col min="6109" max="6109" width="12.42578125" style="2" customWidth="1"/>
    <col min="6110" max="6110" width="17.5703125" style="2" customWidth="1"/>
    <col min="6111" max="6111" width="25.28515625" style="2" customWidth="1"/>
    <col min="6112" max="6112" width="17.5703125" style="2" customWidth="1"/>
    <col min="6113" max="6113" width="12.42578125" style="2" customWidth="1"/>
    <col min="6114" max="6114" width="20.140625" style="2" customWidth="1"/>
    <col min="6115" max="6115" width="24" style="2" customWidth="1"/>
    <col min="6116" max="6116" width="20.140625" style="2" customWidth="1"/>
    <col min="6117" max="6117" width="22.7109375" style="2" customWidth="1"/>
    <col min="6118" max="6118" width="29.140625" style="2" customWidth="1"/>
    <col min="6119" max="6119" width="22.7109375" style="2" customWidth="1"/>
    <col min="6120" max="6120" width="7.28515625" style="2" customWidth="1"/>
    <col min="6121" max="6121" width="15" style="2" customWidth="1"/>
    <col min="6122" max="6122" width="17.5703125" style="2" customWidth="1"/>
    <col min="6123" max="6123" width="15" style="2" customWidth="1"/>
    <col min="6124" max="6124" width="16.28515625" style="2" customWidth="1"/>
    <col min="6125" max="6125" width="13.7109375" style="2" customWidth="1"/>
    <col min="6126" max="6126" width="11.140625" style="2" customWidth="1"/>
    <col min="6127" max="6127" width="15" style="2" customWidth="1"/>
    <col min="6128" max="6128" width="20.140625" style="2" customWidth="1"/>
    <col min="6129" max="6129" width="17.5703125" style="2" customWidth="1"/>
    <col min="6130" max="6130" width="27.85546875" style="2" customWidth="1"/>
    <col min="6131" max="6131" width="26.5703125" style="2" customWidth="1"/>
    <col min="6132" max="6132" width="15" style="2" customWidth="1"/>
    <col min="6133" max="6133" width="17.5703125" style="2" customWidth="1"/>
    <col min="6134" max="6136" width="16.28515625" style="2" customWidth="1"/>
    <col min="6137" max="6137" width="20.140625" style="2" customWidth="1"/>
    <col min="6138" max="6138" width="15" style="2" customWidth="1"/>
    <col min="6139" max="6140" width="20.140625" style="2" customWidth="1"/>
    <col min="6141" max="6141" width="17.5703125" style="2" customWidth="1"/>
    <col min="6142" max="6142" width="20.140625" style="2" customWidth="1"/>
    <col min="6143" max="6143" width="12.42578125" style="2" customWidth="1"/>
    <col min="6144" max="6144" width="45.85546875" style="2" customWidth="1"/>
    <col min="6145" max="6145" width="29.140625" style="2" customWidth="1"/>
    <col min="6146" max="6353" width="12.42578125" style="2" customWidth="1"/>
    <col min="6354" max="6354" width="20.140625" style="2" customWidth="1"/>
    <col min="6355" max="6355" width="21.42578125" style="2" customWidth="1"/>
    <col min="6356" max="6356" width="24" style="2" customWidth="1"/>
    <col min="6357" max="6357" width="11.140625" style="2" customWidth="1"/>
    <col min="6358" max="6358" width="15" style="2" customWidth="1"/>
    <col min="6359" max="6359" width="13.7109375" style="2" customWidth="1"/>
    <col min="6360" max="6360" width="24" style="2" customWidth="1"/>
    <col min="6361" max="6361" width="15" style="2" customWidth="1"/>
    <col min="6362" max="6362" width="21.42578125" style="2" customWidth="1"/>
    <col min="6363" max="6363" width="15" style="2" customWidth="1"/>
    <col min="6364" max="6364" width="20.140625" style="2" customWidth="1"/>
    <col min="6365" max="6365" width="12.42578125" style="2" customWidth="1"/>
    <col min="6366" max="6366" width="17.5703125" style="2" customWidth="1"/>
    <col min="6367" max="6367" width="25.28515625" style="2" customWidth="1"/>
    <col min="6368" max="6368" width="17.5703125" style="2" customWidth="1"/>
    <col min="6369" max="6369" width="12.42578125" style="2" customWidth="1"/>
    <col min="6370" max="6370" width="20.140625" style="2" customWidth="1"/>
    <col min="6371" max="6371" width="24" style="2" customWidth="1"/>
    <col min="6372" max="6372" width="20.140625" style="2" customWidth="1"/>
    <col min="6373" max="6373" width="22.7109375" style="2" customWidth="1"/>
    <col min="6374" max="6374" width="29.140625" style="2" customWidth="1"/>
    <col min="6375" max="6375" width="22.7109375" style="2" customWidth="1"/>
    <col min="6376" max="6376" width="7.28515625" style="2" customWidth="1"/>
    <col min="6377" max="6377" width="15" style="2" customWidth="1"/>
    <col min="6378" max="6378" width="17.5703125" style="2" customWidth="1"/>
    <col min="6379" max="6379" width="15" style="2" customWidth="1"/>
    <col min="6380" max="6380" width="16.28515625" style="2" customWidth="1"/>
    <col min="6381" max="6381" width="13.7109375" style="2" customWidth="1"/>
    <col min="6382" max="6382" width="11.140625" style="2" customWidth="1"/>
    <col min="6383" max="6383" width="15" style="2" customWidth="1"/>
    <col min="6384" max="6384" width="20.140625" style="2" customWidth="1"/>
    <col min="6385" max="6385" width="17.5703125" style="2" customWidth="1"/>
    <col min="6386" max="6386" width="27.85546875" style="2" customWidth="1"/>
    <col min="6387" max="6387" width="26.5703125" style="2" customWidth="1"/>
    <col min="6388" max="6388" width="15" style="2" customWidth="1"/>
    <col min="6389" max="6389" width="17.5703125" style="2" customWidth="1"/>
    <col min="6390" max="6392" width="16.28515625" style="2" customWidth="1"/>
    <col min="6393" max="6393" width="20.140625" style="2" customWidth="1"/>
    <col min="6394" max="6394" width="15" style="2" customWidth="1"/>
    <col min="6395" max="6396" width="20.140625" style="2" customWidth="1"/>
    <col min="6397" max="6397" width="17.5703125" style="2" customWidth="1"/>
    <col min="6398" max="6398" width="20.140625" style="2" customWidth="1"/>
    <col min="6399" max="6399" width="12.42578125" style="2" customWidth="1"/>
    <col min="6400" max="6400" width="45.85546875" style="2" customWidth="1"/>
    <col min="6401" max="6401" width="29.140625" style="2" customWidth="1"/>
    <col min="6402" max="6609" width="12.42578125" style="2" customWidth="1"/>
    <col min="6610" max="6610" width="20.140625" style="2" customWidth="1"/>
    <col min="6611" max="6611" width="21.42578125" style="2" customWidth="1"/>
    <col min="6612" max="6612" width="24" style="2" customWidth="1"/>
    <col min="6613" max="6613" width="11.140625" style="2" customWidth="1"/>
    <col min="6614" max="6614" width="15" style="2" customWidth="1"/>
    <col min="6615" max="6615" width="13.7109375" style="2" customWidth="1"/>
    <col min="6616" max="6616" width="24" style="2" customWidth="1"/>
    <col min="6617" max="6617" width="15" style="2" customWidth="1"/>
    <col min="6618" max="6618" width="21.42578125" style="2" customWidth="1"/>
    <col min="6619" max="6619" width="15" style="2" customWidth="1"/>
    <col min="6620" max="6620" width="20.140625" style="2" customWidth="1"/>
    <col min="6621" max="6621" width="12.42578125" style="2" customWidth="1"/>
    <col min="6622" max="6622" width="17.5703125" style="2" customWidth="1"/>
    <col min="6623" max="6623" width="25.28515625" style="2" customWidth="1"/>
    <col min="6624" max="6624" width="17.5703125" style="2" customWidth="1"/>
    <col min="6625" max="6625" width="12.42578125" style="2" customWidth="1"/>
    <col min="6626" max="6626" width="20.140625" style="2" customWidth="1"/>
    <col min="6627" max="6627" width="24" style="2" customWidth="1"/>
    <col min="6628" max="6628" width="20.140625" style="2" customWidth="1"/>
    <col min="6629" max="6629" width="22.7109375" style="2" customWidth="1"/>
    <col min="6630" max="6630" width="29.140625" style="2" customWidth="1"/>
    <col min="6631" max="6631" width="22.7109375" style="2" customWidth="1"/>
    <col min="6632" max="6632" width="7.28515625" style="2" customWidth="1"/>
    <col min="6633" max="6633" width="15" style="2" customWidth="1"/>
    <col min="6634" max="6634" width="17.5703125" style="2" customWidth="1"/>
    <col min="6635" max="6635" width="15" style="2" customWidth="1"/>
    <col min="6636" max="6636" width="16.28515625" style="2" customWidth="1"/>
    <col min="6637" max="6637" width="13.7109375" style="2" customWidth="1"/>
    <col min="6638" max="6638" width="11.140625" style="2" customWidth="1"/>
    <col min="6639" max="6639" width="15" style="2" customWidth="1"/>
    <col min="6640" max="6640" width="20.140625" style="2" customWidth="1"/>
    <col min="6641" max="6641" width="17.5703125" style="2" customWidth="1"/>
    <col min="6642" max="6642" width="27.85546875" style="2" customWidth="1"/>
    <col min="6643" max="6643" width="26.5703125" style="2" customWidth="1"/>
    <col min="6644" max="6644" width="15" style="2" customWidth="1"/>
    <col min="6645" max="6645" width="17.5703125" style="2" customWidth="1"/>
    <col min="6646" max="6648" width="16.28515625" style="2" customWidth="1"/>
    <col min="6649" max="6649" width="20.140625" style="2" customWidth="1"/>
    <col min="6650" max="6650" width="15" style="2" customWidth="1"/>
    <col min="6651" max="6652" width="20.140625" style="2" customWidth="1"/>
    <col min="6653" max="6653" width="17.5703125" style="2" customWidth="1"/>
    <col min="6654" max="6654" width="20.140625" style="2" customWidth="1"/>
    <col min="6655" max="6655" width="12.42578125" style="2" customWidth="1"/>
    <col min="6656" max="6656" width="45.85546875" style="2" customWidth="1"/>
    <col min="6657" max="6657" width="29.140625" style="2" customWidth="1"/>
    <col min="6658" max="6865" width="12.42578125" style="2" customWidth="1"/>
    <col min="6866" max="6866" width="20.140625" style="2" customWidth="1"/>
    <col min="6867" max="6867" width="21.42578125" style="2" customWidth="1"/>
    <col min="6868" max="6868" width="24" style="2" customWidth="1"/>
    <col min="6869" max="6869" width="11.140625" style="2" customWidth="1"/>
    <col min="6870" max="6870" width="15" style="2" customWidth="1"/>
    <col min="6871" max="6871" width="13.7109375" style="2" customWidth="1"/>
    <col min="6872" max="6872" width="24" style="2" customWidth="1"/>
    <col min="6873" max="6873" width="15" style="2" customWidth="1"/>
    <col min="6874" max="6874" width="21.42578125" style="2" customWidth="1"/>
    <col min="6875" max="6875" width="15" style="2" customWidth="1"/>
    <col min="6876" max="6876" width="20.140625" style="2" customWidth="1"/>
    <col min="6877" max="6877" width="12.42578125" style="2" customWidth="1"/>
    <col min="6878" max="6878" width="17.5703125" style="2" customWidth="1"/>
    <col min="6879" max="6879" width="25.28515625" style="2" customWidth="1"/>
    <col min="6880" max="6880" width="17.5703125" style="2" customWidth="1"/>
    <col min="6881" max="6881" width="12.42578125" style="2" customWidth="1"/>
    <col min="6882" max="6882" width="20.140625" style="2" customWidth="1"/>
    <col min="6883" max="6883" width="24" style="2" customWidth="1"/>
    <col min="6884" max="6884" width="20.140625" style="2" customWidth="1"/>
    <col min="6885" max="6885" width="22.7109375" style="2" customWidth="1"/>
    <col min="6886" max="6886" width="29.140625" style="2" customWidth="1"/>
    <col min="6887" max="6887" width="22.7109375" style="2" customWidth="1"/>
    <col min="6888" max="6888" width="7.28515625" style="2" customWidth="1"/>
    <col min="6889" max="6889" width="15" style="2" customWidth="1"/>
    <col min="6890" max="6890" width="17.5703125" style="2" customWidth="1"/>
    <col min="6891" max="6891" width="15" style="2" customWidth="1"/>
    <col min="6892" max="6892" width="16.28515625" style="2" customWidth="1"/>
    <col min="6893" max="6893" width="13.7109375" style="2" customWidth="1"/>
    <col min="6894" max="6894" width="11.140625" style="2" customWidth="1"/>
    <col min="6895" max="6895" width="15" style="2" customWidth="1"/>
    <col min="6896" max="6896" width="20.140625" style="2" customWidth="1"/>
    <col min="6897" max="6897" width="17.5703125" style="2" customWidth="1"/>
    <col min="6898" max="6898" width="27.85546875" style="2" customWidth="1"/>
    <col min="6899" max="6899" width="26.5703125" style="2" customWidth="1"/>
    <col min="6900" max="6900" width="15" style="2" customWidth="1"/>
    <col min="6901" max="6901" width="17.5703125" style="2" customWidth="1"/>
    <col min="6902" max="6904" width="16.28515625" style="2" customWidth="1"/>
    <col min="6905" max="6905" width="20.140625" style="2" customWidth="1"/>
    <col min="6906" max="6906" width="15" style="2" customWidth="1"/>
    <col min="6907" max="6908" width="20.140625" style="2" customWidth="1"/>
    <col min="6909" max="6909" width="17.5703125" style="2" customWidth="1"/>
    <col min="6910" max="6910" width="20.140625" style="2" customWidth="1"/>
    <col min="6911" max="6911" width="12.42578125" style="2" customWidth="1"/>
    <col min="6912" max="6912" width="45.85546875" style="2" customWidth="1"/>
    <col min="6913" max="6913" width="29.140625" style="2" customWidth="1"/>
    <col min="6914" max="7121" width="12.42578125" style="2" customWidth="1"/>
    <col min="7122" max="7122" width="20.140625" style="2" customWidth="1"/>
    <col min="7123" max="7123" width="21.42578125" style="2" customWidth="1"/>
    <col min="7124" max="7124" width="24" style="2" customWidth="1"/>
    <col min="7125" max="7125" width="11.140625" style="2" customWidth="1"/>
    <col min="7126" max="7126" width="15" style="2" customWidth="1"/>
    <col min="7127" max="7127" width="13.7109375" style="2" customWidth="1"/>
    <col min="7128" max="7128" width="24" style="2" customWidth="1"/>
    <col min="7129" max="7129" width="15" style="2" customWidth="1"/>
    <col min="7130" max="7130" width="21.42578125" style="2" customWidth="1"/>
    <col min="7131" max="7131" width="15" style="2" customWidth="1"/>
    <col min="7132" max="7132" width="20.140625" style="2" customWidth="1"/>
    <col min="7133" max="7133" width="12.42578125" style="2" customWidth="1"/>
    <col min="7134" max="7134" width="17.5703125" style="2" customWidth="1"/>
    <col min="7135" max="7135" width="25.28515625" style="2" customWidth="1"/>
    <col min="7136" max="7136" width="17.5703125" style="2" customWidth="1"/>
    <col min="7137" max="7137" width="12.42578125" style="2" customWidth="1"/>
    <col min="7138" max="7138" width="20.140625" style="2" customWidth="1"/>
    <col min="7139" max="7139" width="24" style="2" customWidth="1"/>
    <col min="7140" max="7140" width="20.140625" style="2" customWidth="1"/>
    <col min="7141" max="7141" width="22.7109375" style="2" customWidth="1"/>
    <col min="7142" max="7142" width="29.140625" style="2" customWidth="1"/>
    <col min="7143" max="7143" width="22.7109375" style="2" customWidth="1"/>
    <col min="7144" max="7144" width="7.28515625" style="2" customWidth="1"/>
    <col min="7145" max="7145" width="15" style="2" customWidth="1"/>
    <col min="7146" max="7146" width="17.5703125" style="2" customWidth="1"/>
    <col min="7147" max="7147" width="15" style="2" customWidth="1"/>
    <col min="7148" max="7148" width="16.28515625" style="2" customWidth="1"/>
    <col min="7149" max="7149" width="13.7109375" style="2" customWidth="1"/>
    <col min="7150" max="7150" width="11.140625" style="2" customWidth="1"/>
    <col min="7151" max="7151" width="15" style="2" customWidth="1"/>
    <col min="7152" max="7152" width="20.140625" style="2" customWidth="1"/>
    <col min="7153" max="7153" width="17.5703125" style="2" customWidth="1"/>
    <col min="7154" max="7154" width="27.85546875" style="2" customWidth="1"/>
    <col min="7155" max="7155" width="26.5703125" style="2" customWidth="1"/>
    <col min="7156" max="7156" width="15" style="2" customWidth="1"/>
    <col min="7157" max="7157" width="17.5703125" style="2" customWidth="1"/>
    <col min="7158" max="7160" width="16.28515625" style="2" customWidth="1"/>
    <col min="7161" max="7161" width="20.140625" style="2" customWidth="1"/>
    <col min="7162" max="7162" width="15" style="2" customWidth="1"/>
    <col min="7163" max="7164" width="20.140625" style="2" customWidth="1"/>
    <col min="7165" max="7165" width="17.5703125" style="2" customWidth="1"/>
    <col min="7166" max="7166" width="20.140625" style="2" customWidth="1"/>
    <col min="7167" max="7167" width="12.42578125" style="2" customWidth="1"/>
    <col min="7168" max="7168" width="45.85546875" style="2" customWidth="1"/>
    <col min="7169" max="7169" width="29.140625" style="2" customWidth="1"/>
    <col min="7170" max="7377" width="12.42578125" style="2" customWidth="1"/>
    <col min="7378" max="7378" width="20.140625" style="2" customWidth="1"/>
    <col min="7379" max="7379" width="21.42578125" style="2" customWidth="1"/>
    <col min="7380" max="7380" width="24" style="2" customWidth="1"/>
    <col min="7381" max="7381" width="11.140625" style="2" customWidth="1"/>
    <col min="7382" max="7382" width="15" style="2" customWidth="1"/>
    <col min="7383" max="7383" width="13.7109375" style="2" customWidth="1"/>
    <col min="7384" max="7384" width="24" style="2" customWidth="1"/>
    <col min="7385" max="7385" width="15" style="2" customWidth="1"/>
    <col min="7386" max="7386" width="21.42578125" style="2" customWidth="1"/>
    <col min="7387" max="7387" width="15" style="2" customWidth="1"/>
    <col min="7388" max="7388" width="20.140625" style="2" customWidth="1"/>
    <col min="7389" max="7389" width="12.42578125" style="2" customWidth="1"/>
    <col min="7390" max="7390" width="17.5703125" style="2" customWidth="1"/>
    <col min="7391" max="7391" width="25.28515625" style="2" customWidth="1"/>
    <col min="7392" max="7392" width="17.5703125" style="2" customWidth="1"/>
    <col min="7393" max="7393" width="12.42578125" style="2" customWidth="1"/>
    <col min="7394" max="7394" width="20.140625" style="2" customWidth="1"/>
    <col min="7395" max="7395" width="24" style="2" customWidth="1"/>
    <col min="7396" max="7396" width="20.140625" style="2" customWidth="1"/>
    <col min="7397" max="7397" width="22.7109375" style="2" customWidth="1"/>
    <col min="7398" max="7398" width="29.140625" style="2" customWidth="1"/>
    <col min="7399" max="7399" width="22.7109375" style="2" customWidth="1"/>
    <col min="7400" max="7400" width="7.28515625" style="2" customWidth="1"/>
    <col min="7401" max="7401" width="15" style="2" customWidth="1"/>
    <col min="7402" max="7402" width="17.5703125" style="2" customWidth="1"/>
    <col min="7403" max="7403" width="15" style="2" customWidth="1"/>
    <col min="7404" max="7404" width="16.28515625" style="2" customWidth="1"/>
    <col min="7405" max="7405" width="13.7109375" style="2" customWidth="1"/>
    <col min="7406" max="7406" width="11.140625" style="2" customWidth="1"/>
    <col min="7407" max="7407" width="15" style="2" customWidth="1"/>
    <col min="7408" max="7408" width="20.140625" style="2" customWidth="1"/>
    <col min="7409" max="7409" width="17.5703125" style="2" customWidth="1"/>
    <col min="7410" max="7410" width="27.85546875" style="2" customWidth="1"/>
    <col min="7411" max="7411" width="26.5703125" style="2" customWidth="1"/>
    <col min="7412" max="7412" width="15" style="2" customWidth="1"/>
    <col min="7413" max="7413" width="17.5703125" style="2" customWidth="1"/>
    <col min="7414" max="7416" width="16.28515625" style="2" customWidth="1"/>
    <col min="7417" max="7417" width="20.140625" style="2" customWidth="1"/>
    <col min="7418" max="7418" width="15" style="2" customWidth="1"/>
    <col min="7419" max="7420" width="20.140625" style="2" customWidth="1"/>
    <col min="7421" max="7421" width="17.5703125" style="2" customWidth="1"/>
    <col min="7422" max="7422" width="20.140625" style="2" customWidth="1"/>
    <col min="7423" max="7423" width="12.42578125" style="2" customWidth="1"/>
    <col min="7424" max="7424" width="45.85546875" style="2" customWidth="1"/>
    <col min="7425" max="7425" width="29.140625" style="2" customWidth="1"/>
    <col min="7426" max="7633" width="12.42578125" style="2" customWidth="1"/>
    <col min="7634" max="7634" width="20.140625" style="2" customWidth="1"/>
    <col min="7635" max="7635" width="21.42578125" style="2" customWidth="1"/>
    <col min="7636" max="7636" width="24" style="2" customWidth="1"/>
    <col min="7637" max="7637" width="11.140625" style="2" customWidth="1"/>
    <col min="7638" max="7638" width="15" style="2" customWidth="1"/>
    <col min="7639" max="7639" width="13.7109375" style="2" customWidth="1"/>
    <col min="7640" max="7640" width="24" style="2" customWidth="1"/>
    <col min="7641" max="7641" width="15" style="2" customWidth="1"/>
    <col min="7642" max="7642" width="21.42578125" style="2" customWidth="1"/>
    <col min="7643" max="7643" width="15" style="2" customWidth="1"/>
    <col min="7644" max="7644" width="20.140625" style="2" customWidth="1"/>
    <col min="7645" max="7645" width="12.42578125" style="2" customWidth="1"/>
    <col min="7646" max="7646" width="17.5703125" style="2" customWidth="1"/>
    <col min="7647" max="7647" width="25.28515625" style="2" customWidth="1"/>
    <col min="7648" max="7648" width="17.5703125" style="2" customWidth="1"/>
    <col min="7649" max="7649" width="12.42578125" style="2" customWidth="1"/>
    <col min="7650" max="7650" width="20.140625" style="2" customWidth="1"/>
    <col min="7651" max="7651" width="24" style="2" customWidth="1"/>
    <col min="7652" max="7652" width="20.140625" style="2" customWidth="1"/>
    <col min="7653" max="7653" width="22.7109375" style="2" customWidth="1"/>
    <col min="7654" max="7654" width="29.140625" style="2" customWidth="1"/>
    <col min="7655" max="7655" width="22.7109375" style="2" customWidth="1"/>
    <col min="7656" max="7656" width="7.28515625" style="2" customWidth="1"/>
    <col min="7657" max="7657" width="15" style="2" customWidth="1"/>
    <col min="7658" max="7658" width="17.5703125" style="2" customWidth="1"/>
    <col min="7659" max="7659" width="15" style="2" customWidth="1"/>
    <col min="7660" max="7660" width="16.28515625" style="2" customWidth="1"/>
    <col min="7661" max="7661" width="13.7109375" style="2" customWidth="1"/>
    <col min="7662" max="7662" width="11.140625" style="2" customWidth="1"/>
    <col min="7663" max="7663" width="15" style="2" customWidth="1"/>
    <col min="7664" max="7664" width="20.140625" style="2" customWidth="1"/>
    <col min="7665" max="7665" width="17.5703125" style="2" customWidth="1"/>
    <col min="7666" max="7666" width="27.85546875" style="2" customWidth="1"/>
    <col min="7667" max="7667" width="26.5703125" style="2" customWidth="1"/>
    <col min="7668" max="7668" width="15" style="2" customWidth="1"/>
    <col min="7669" max="7669" width="17.5703125" style="2" customWidth="1"/>
    <col min="7670" max="7672" width="16.28515625" style="2" customWidth="1"/>
    <col min="7673" max="7673" width="20.140625" style="2" customWidth="1"/>
    <col min="7674" max="7674" width="15" style="2" customWidth="1"/>
    <col min="7675" max="7676" width="20.140625" style="2" customWidth="1"/>
    <col min="7677" max="7677" width="17.5703125" style="2" customWidth="1"/>
    <col min="7678" max="7678" width="20.140625" style="2" customWidth="1"/>
    <col min="7679" max="7679" width="12.42578125" style="2" customWidth="1"/>
    <col min="7680" max="7680" width="45.85546875" style="2" customWidth="1"/>
    <col min="7681" max="7681" width="29.140625" style="2" customWidth="1"/>
    <col min="7682" max="7889" width="12.42578125" style="2" customWidth="1"/>
    <col min="7890" max="7890" width="20.140625" style="2" customWidth="1"/>
    <col min="7891" max="7891" width="21.42578125" style="2" customWidth="1"/>
    <col min="7892" max="7892" width="24" style="2" customWidth="1"/>
    <col min="7893" max="7893" width="11.140625" style="2" customWidth="1"/>
    <col min="7894" max="7894" width="15" style="2" customWidth="1"/>
    <col min="7895" max="7895" width="13.7109375" style="2" customWidth="1"/>
    <col min="7896" max="7896" width="24" style="2" customWidth="1"/>
    <col min="7897" max="7897" width="15" style="2" customWidth="1"/>
    <col min="7898" max="7898" width="21.42578125" style="2" customWidth="1"/>
    <col min="7899" max="7899" width="15" style="2" customWidth="1"/>
    <col min="7900" max="7900" width="20.140625" style="2" customWidth="1"/>
    <col min="7901" max="7901" width="12.42578125" style="2" customWidth="1"/>
    <col min="7902" max="7902" width="17.5703125" style="2" customWidth="1"/>
    <col min="7903" max="7903" width="25.28515625" style="2" customWidth="1"/>
    <col min="7904" max="7904" width="17.5703125" style="2" customWidth="1"/>
    <col min="7905" max="7905" width="12.42578125" style="2" customWidth="1"/>
    <col min="7906" max="7906" width="20.140625" style="2" customWidth="1"/>
    <col min="7907" max="7907" width="24" style="2" customWidth="1"/>
    <col min="7908" max="7908" width="20.140625" style="2" customWidth="1"/>
    <col min="7909" max="7909" width="22.7109375" style="2" customWidth="1"/>
    <col min="7910" max="7910" width="29.140625" style="2" customWidth="1"/>
    <col min="7911" max="7911" width="22.7109375" style="2" customWidth="1"/>
    <col min="7912" max="7912" width="7.28515625" style="2" customWidth="1"/>
    <col min="7913" max="7913" width="15" style="2" customWidth="1"/>
    <col min="7914" max="7914" width="17.5703125" style="2" customWidth="1"/>
    <col min="7915" max="7915" width="15" style="2" customWidth="1"/>
    <col min="7916" max="7916" width="16.28515625" style="2" customWidth="1"/>
    <col min="7917" max="7917" width="13.7109375" style="2" customWidth="1"/>
    <col min="7918" max="7918" width="11.140625" style="2" customWidth="1"/>
    <col min="7919" max="7919" width="15" style="2" customWidth="1"/>
    <col min="7920" max="7920" width="20.140625" style="2" customWidth="1"/>
    <col min="7921" max="7921" width="17.5703125" style="2" customWidth="1"/>
    <col min="7922" max="7922" width="27.85546875" style="2" customWidth="1"/>
    <col min="7923" max="7923" width="26.5703125" style="2" customWidth="1"/>
    <col min="7924" max="7924" width="15" style="2" customWidth="1"/>
    <col min="7925" max="7925" width="17.5703125" style="2" customWidth="1"/>
    <col min="7926" max="7928" width="16.28515625" style="2" customWidth="1"/>
    <col min="7929" max="7929" width="20.140625" style="2" customWidth="1"/>
    <col min="7930" max="7930" width="15" style="2" customWidth="1"/>
    <col min="7931" max="7932" width="20.140625" style="2" customWidth="1"/>
    <col min="7933" max="7933" width="17.5703125" style="2" customWidth="1"/>
    <col min="7934" max="7934" width="20.140625" style="2" customWidth="1"/>
    <col min="7935" max="7935" width="12.42578125" style="2" customWidth="1"/>
    <col min="7936" max="7936" width="45.85546875" style="2" customWidth="1"/>
    <col min="7937" max="7937" width="29.140625" style="2" customWidth="1"/>
    <col min="7938" max="8145" width="12.42578125" style="2" customWidth="1"/>
    <col min="8146" max="8146" width="20.140625" style="2" customWidth="1"/>
    <col min="8147" max="8147" width="21.42578125" style="2" customWidth="1"/>
    <col min="8148" max="8148" width="24" style="2" customWidth="1"/>
    <col min="8149" max="8149" width="11.140625" style="2" customWidth="1"/>
    <col min="8150" max="8150" width="15" style="2" customWidth="1"/>
    <col min="8151" max="8151" width="13.7109375" style="2" customWidth="1"/>
    <col min="8152" max="8152" width="24" style="2" customWidth="1"/>
    <col min="8153" max="8153" width="15" style="2" customWidth="1"/>
    <col min="8154" max="8154" width="21.42578125" style="2" customWidth="1"/>
    <col min="8155" max="8155" width="15" style="2" customWidth="1"/>
    <col min="8156" max="8156" width="20.140625" style="2" customWidth="1"/>
    <col min="8157" max="8157" width="12.42578125" style="2" customWidth="1"/>
    <col min="8158" max="8158" width="17.5703125" style="2" customWidth="1"/>
    <col min="8159" max="8159" width="25.28515625" style="2" customWidth="1"/>
    <col min="8160" max="8160" width="17.5703125" style="2" customWidth="1"/>
    <col min="8161" max="8161" width="12.42578125" style="2" customWidth="1"/>
    <col min="8162" max="8162" width="20.140625" style="2" customWidth="1"/>
    <col min="8163" max="8163" width="24" style="2" customWidth="1"/>
    <col min="8164" max="8164" width="20.140625" style="2" customWidth="1"/>
    <col min="8165" max="8165" width="22.7109375" style="2" customWidth="1"/>
    <col min="8166" max="8166" width="29.140625" style="2" customWidth="1"/>
    <col min="8167" max="8167" width="22.7109375" style="2" customWidth="1"/>
    <col min="8168" max="8168" width="7.28515625" style="2" customWidth="1"/>
    <col min="8169" max="8169" width="15" style="2" customWidth="1"/>
    <col min="8170" max="8170" width="17.5703125" style="2" customWidth="1"/>
    <col min="8171" max="8171" width="15" style="2" customWidth="1"/>
    <col min="8172" max="8172" width="16.28515625" style="2" customWidth="1"/>
    <col min="8173" max="8173" width="13.7109375" style="2" customWidth="1"/>
    <col min="8174" max="8174" width="11.140625" style="2" customWidth="1"/>
    <col min="8175" max="8175" width="15" style="2" customWidth="1"/>
    <col min="8176" max="8176" width="20.140625" style="2" customWidth="1"/>
    <col min="8177" max="8177" width="17.5703125" style="2" customWidth="1"/>
    <col min="8178" max="8178" width="27.85546875" style="2" customWidth="1"/>
    <col min="8179" max="8179" width="26.5703125" style="2" customWidth="1"/>
    <col min="8180" max="8180" width="15" style="2" customWidth="1"/>
    <col min="8181" max="8181" width="17.5703125" style="2" customWidth="1"/>
    <col min="8182" max="8184" width="16.28515625" style="2" customWidth="1"/>
    <col min="8185" max="8185" width="20.140625" style="2" customWidth="1"/>
    <col min="8186" max="8186" width="15" style="2" customWidth="1"/>
    <col min="8187" max="8188" width="20.140625" style="2" customWidth="1"/>
    <col min="8189" max="8189" width="17.5703125" style="2" customWidth="1"/>
    <col min="8190" max="8190" width="20.140625" style="2" customWidth="1"/>
    <col min="8191" max="8191" width="12.42578125" style="2" customWidth="1"/>
    <col min="8192" max="8192" width="45.85546875" style="2" customWidth="1"/>
    <col min="8193" max="8193" width="29.140625" style="2" customWidth="1"/>
    <col min="8194" max="8401" width="12.42578125" style="2" customWidth="1"/>
    <col min="8402" max="8402" width="20.140625" style="2" customWidth="1"/>
    <col min="8403" max="8403" width="21.42578125" style="2" customWidth="1"/>
    <col min="8404" max="8404" width="24" style="2" customWidth="1"/>
    <col min="8405" max="8405" width="11.140625" style="2" customWidth="1"/>
    <col min="8406" max="8406" width="15" style="2" customWidth="1"/>
    <col min="8407" max="8407" width="13.7109375" style="2" customWidth="1"/>
    <col min="8408" max="8408" width="24" style="2" customWidth="1"/>
    <col min="8409" max="8409" width="15" style="2" customWidth="1"/>
    <col min="8410" max="8410" width="21.42578125" style="2" customWidth="1"/>
    <col min="8411" max="8411" width="15" style="2" customWidth="1"/>
    <col min="8412" max="8412" width="20.140625" style="2" customWidth="1"/>
    <col min="8413" max="8413" width="12.42578125" style="2" customWidth="1"/>
    <col min="8414" max="8414" width="17.5703125" style="2" customWidth="1"/>
    <col min="8415" max="8415" width="25.28515625" style="2" customWidth="1"/>
    <col min="8416" max="8416" width="17.5703125" style="2" customWidth="1"/>
    <col min="8417" max="8417" width="12.42578125" style="2" customWidth="1"/>
    <col min="8418" max="8418" width="20.140625" style="2" customWidth="1"/>
    <col min="8419" max="8419" width="24" style="2" customWidth="1"/>
    <col min="8420" max="8420" width="20.140625" style="2" customWidth="1"/>
    <col min="8421" max="8421" width="22.7109375" style="2" customWidth="1"/>
    <col min="8422" max="8422" width="29.140625" style="2" customWidth="1"/>
    <col min="8423" max="8423" width="22.7109375" style="2" customWidth="1"/>
    <col min="8424" max="8424" width="7.28515625" style="2" customWidth="1"/>
    <col min="8425" max="8425" width="15" style="2" customWidth="1"/>
    <col min="8426" max="8426" width="17.5703125" style="2" customWidth="1"/>
    <col min="8427" max="8427" width="15" style="2" customWidth="1"/>
    <col min="8428" max="8428" width="16.28515625" style="2" customWidth="1"/>
    <col min="8429" max="8429" width="13.7109375" style="2" customWidth="1"/>
    <col min="8430" max="8430" width="11.140625" style="2" customWidth="1"/>
    <col min="8431" max="8431" width="15" style="2" customWidth="1"/>
    <col min="8432" max="8432" width="20.140625" style="2" customWidth="1"/>
    <col min="8433" max="8433" width="17.5703125" style="2" customWidth="1"/>
    <col min="8434" max="8434" width="27.85546875" style="2" customWidth="1"/>
    <col min="8435" max="8435" width="26.5703125" style="2" customWidth="1"/>
    <col min="8436" max="8436" width="15" style="2" customWidth="1"/>
    <col min="8437" max="8437" width="17.5703125" style="2" customWidth="1"/>
    <col min="8438" max="8440" width="16.28515625" style="2" customWidth="1"/>
    <col min="8441" max="8441" width="20.140625" style="2" customWidth="1"/>
    <col min="8442" max="8442" width="15" style="2" customWidth="1"/>
    <col min="8443" max="8444" width="20.140625" style="2" customWidth="1"/>
    <col min="8445" max="8445" width="17.5703125" style="2" customWidth="1"/>
    <col min="8446" max="8446" width="20.140625" style="2" customWidth="1"/>
    <col min="8447" max="8447" width="12.42578125" style="2" customWidth="1"/>
    <col min="8448" max="8448" width="45.85546875" style="2" customWidth="1"/>
    <col min="8449" max="8449" width="29.140625" style="2" customWidth="1"/>
    <col min="8450" max="8657" width="12.42578125" style="2" customWidth="1"/>
    <col min="8658" max="8658" width="20.140625" style="2" customWidth="1"/>
    <col min="8659" max="8659" width="21.42578125" style="2" customWidth="1"/>
    <col min="8660" max="8660" width="24" style="2" customWidth="1"/>
    <col min="8661" max="8661" width="11.140625" style="2" customWidth="1"/>
    <col min="8662" max="8662" width="15" style="2" customWidth="1"/>
    <col min="8663" max="8663" width="13.7109375" style="2" customWidth="1"/>
    <col min="8664" max="8664" width="24" style="2" customWidth="1"/>
    <col min="8665" max="8665" width="15" style="2" customWidth="1"/>
    <col min="8666" max="8666" width="21.42578125" style="2" customWidth="1"/>
    <col min="8667" max="8667" width="15" style="2" customWidth="1"/>
    <col min="8668" max="8668" width="20.140625" style="2" customWidth="1"/>
    <col min="8669" max="8669" width="12.42578125" style="2" customWidth="1"/>
    <col min="8670" max="8670" width="17.5703125" style="2" customWidth="1"/>
    <col min="8671" max="8671" width="25.28515625" style="2" customWidth="1"/>
    <col min="8672" max="8672" width="17.5703125" style="2" customWidth="1"/>
    <col min="8673" max="8673" width="12.42578125" style="2" customWidth="1"/>
    <col min="8674" max="8674" width="20.140625" style="2" customWidth="1"/>
    <col min="8675" max="8675" width="24" style="2" customWidth="1"/>
    <col min="8676" max="8676" width="20.140625" style="2" customWidth="1"/>
    <col min="8677" max="8677" width="22.7109375" style="2" customWidth="1"/>
    <col min="8678" max="8678" width="29.140625" style="2" customWidth="1"/>
    <col min="8679" max="8679" width="22.7109375" style="2" customWidth="1"/>
    <col min="8680" max="8680" width="7.28515625" style="2" customWidth="1"/>
    <col min="8681" max="8681" width="15" style="2" customWidth="1"/>
    <col min="8682" max="8682" width="17.5703125" style="2" customWidth="1"/>
    <col min="8683" max="8683" width="15" style="2" customWidth="1"/>
    <col min="8684" max="8684" width="16.28515625" style="2" customWidth="1"/>
    <col min="8685" max="8685" width="13.7109375" style="2" customWidth="1"/>
    <col min="8686" max="8686" width="11.140625" style="2" customWidth="1"/>
    <col min="8687" max="8687" width="15" style="2" customWidth="1"/>
    <col min="8688" max="8688" width="20.140625" style="2" customWidth="1"/>
    <col min="8689" max="8689" width="17.5703125" style="2" customWidth="1"/>
    <col min="8690" max="8690" width="27.85546875" style="2" customWidth="1"/>
    <col min="8691" max="8691" width="26.5703125" style="2" customWidth="1"/>
    <col min="8692" max="8692" width="15" style="2" customWidth="1"/>
    <col min="8693" max="8693" width="17.5703125" style="2" customWidth="1"/>
    <col min="8694" max="8696" width="16.28515625" style="2" customWidth="1"/>
    <col min="8697" max="8697" width="20.140625" style="2" customWidth="1"/>
    <col min="8698" max="8698" width="15" style="2" customWidth="1"/>
    <col min="8699" max="8700" width="20.140625" style="2" customWidth="1"/>
    <col min="8701" max="8701" width="17.5703125" style="2" customWidth="1"/>
    <col min="8702" max="8702" width="20.140625" style="2" customWidth="1"/>
    <col min="8703" max="8703" width="12.42578125" style="2" customWidth="1"/>
    <col min="8704" max="8704" width="45.85546875" style="2" customWidth="1"/>
    <col min="8705" max="8705" width="29.140625" style="2" customWidth="1"/>
    <col min="8706" max="8913" width="12.42578125" style="2" customWidth="1"/>
    <col min="8914" max="8914" width="20.140625" style="2" customWidth="1"/>
    <col min="8915" max="8915" width="21.42578125" style="2" customWidth="1"/>
    <col min="8916" max="8916" width="24" style="2" customWidth="1"/>
    <col min="8917" max="8917" width="11.140625" style="2" customWidth="1"/>
    <col min="8918" max="8918" width="15" style="2" customWidth="1"/>
    <col min="8919" max="8919" width="13.7109375" style="2" customWidth="1"/>
    <col min="8920" max="8920" width="24" style="2" customWidth="1"/>
    <col min="8921" max="8921" width="15" style="2" customWidth="1"/>
    <col min="8922" max="8922" width="21.42578125" style="2" customWidth="1"/>
    <col min="8923" max="8923" width="15" style="2" customWidth="1"/>
    <col min="8924" max="8924" width="20.140625" style="2" customWidth="1"/>
    <col min="8925" max="8925" width="12.42578125" style="2" customWidth="1"/>
    <col min="8926" max="8926" width="17.5703125" style="2" customWidth="1"/>
    <col min="8927" max="8927" width="25.28515625" style="2" customWidth="1"/>
    <col min="8928" max="8928" width="17.5703125" style="2" customWidth="1"/>
    <col min="8929" max="8929" width="12.42578125" style="2" customWidth="1"/>
    <col min="8930" max="8930" width="20.140625" style="2" customWidth="1"/>
    <col min="8931" max="8931" width="24" style="2" customWidth="1"/>
    <col min="8932" max="8932" width="20.140625" style="2" customWidth="1"/>
    <col min="8933" max="8933" width="22.7109375" style="2" customWidth="1"/>
    <col min="8934" max="8934" width="29.140625" style="2" customWidth="1"/>
    <col min="8935" max="8935" width="22.7109375" style="2" customWidth="1"/>
    <col min="8936" max="8936" width="7.28515625" style="2" customWidth="1"/>
    <col min="8937" max="8937" width="15" style="2" customWidth="1"/>
    <col min="8938" max="8938" width="17.5703125" style="2" customWidth="1"/>
    <col min="8939" max="8939" width="15" style="2" customWidth="1"/>
    <col min="8940" max="8940" width="16.28515625" style="2" customWidth="1"/>
    <col min="8941" max="8941" width="13.7109375" style="2" customWidth="1"/>
    <col min="8942" max="8942" width="11.140625" style="2" customWidth="1"/>
    <col min="8943" max="8943" width="15" style="2" customWidth="1"/>
    <col min="8944" max="8944" width="20.140625" style="2" customWidth="1"/>
    <col min="8945" max="8945" width="17.5703125" style="2" customWidth="1"/>
    <col min="8946" max="8946" width="27.85546875" style="2" customWidth="1"/>
    <col min="8947" max="8947" width="26.5703125" style="2" customWidth="1"/>
    <col min="8948" max="8948" width="15" style="2" customWidth="1"/>
    <col min="8949" max="8949" width="17.5703125" style="2" customWidth="1"/>
    <col min="8950" max="8952" width="16.28515625" style="2" customWidth="1"/>
    <col min="8953" max="8953" width="20.140625" style="2" customWidth="1"/>
    <col min="8954" max="8954" width="15" style="2" customWidth="1"/>
    <col min="8955" max="8956" width="20.140625" style="2" customWidth="1"/>
    <col min="8957" max="8957" width="17.5703125" style="2" customWidth="1"/>
    <col min="8958" max="8958" width="20.140625" style="2" customWidth="1"/>
    <col min="8959" max="8959" width="12.42578125" style="2" customWidth="1"/>
    <col min="8960" max="8960" width="45.85546875" style="2" customWidth="1"/>
    <col min="8961" max="8961" width="29.140625" style="2" customWidth="1"/>
    <col min="8962" max="9169" width="12.42578125" style="2" customWidth="1"/>
    <col min="9170" max="9170" width="20.140625" style="2" customWidth="1"/>
    <col min="9171" max="9171" width="21.42578125" style="2" customWidth="1"/>
    <col min="9172" max="9172" width="24" style="2" customWidth="1"/>
    <col min="9173" max="9173" width="11.140625" style="2" customWidth="1"/>
    <col min="9174" max="9174" width="15" style="2" customWidth="1"/>
    <col min="9175" max="9175" width="13.7109375" style="2" customWidth="1"/>
    <col min="9176" max="9176" width="24" style="2" customWidth="1"/>
    <col min="9177" max="9177" width="15" style="2" customWidth="1"/>
    <col min="9178" max="9178" width="21.42578125" style="2" customWidth="1"/>
    <col min="9179" max="9179" width="15" style="2" customWidth="1"/>
    <col min="9180" max="9180" width="20.140625" style="2" customWidth="1"/>
    <col min="9181" max="9181" width="12.42578125" style="2" customWidth="1"/>
    <col min="9182" max="9182" width="17.5703125" style="2" customWidth="1"/>
    <col min="9183" max="9183" width="25.28515625" style="2" customWidth="1"/>
    <col min="9184" max="9184" width="17.5703125" style="2" customWidth="1"/>
    <col min="9185" max="9185" width="12.42578125" style="2" customWidth="1"/>
    <col min="9186" max="9186" width="20.140625" style="2" customWidth="1"/>
    <col min="9187" max="9187" width="24" style="2" customWidth="1"/>
    <col min="9188" max="9188" width="20.140625" style="2" customWidth="1"/>
    <col min="9189" max="9189" width="22.7109375" style="2" customWidth="1"/>
    <col min="9190" max="9190" width="29.140625" style="2" customWidth="1"/>
    <col min="9191" max="9191" width="22.7109375" style="2" customWidth="1"/>
    <col min="9192" max="9192" width="7.28515625" style="2" customWidth="1"/>
    <col min="9193" max="9193" width="15" style="2" customWidth="1"/>
    <col min="9194" max="9194" width="17.5703125" style="2" customWidth="1"/>
    <col min="9195" max="9195" width="15" style="2" customWidth="1"/>
    <col min="9196" max="9196" width="16.28515625" style="2" customWidth="1"/>
    <col min="9197" max="9197" width="13.7109375" style="2" customWidth="1"/>
    <col min="9198" max="9198" width="11.140625" style="2" customWidth="1"/>
    <col min="9199" max="9199" width="15" style="2" customWidth="1"/>
    <col min="9200" max="9200" width="20.140625" style="2" customWidth="1"/>
    <col min="9201" max="9201" width="17.5703125" style="2" customWidth="1"/>
    <col min="9202" max="9202" width="27.85546875" style="2" customWidth="1"/>
    <col min="9203" max="9203" width="26.5703125" style="2" customWidth="1"/>
    <col min="9204" max="9204" width="15" style="2" customWidth="1"/>
    <col min="9205" max="9205" width="17.5703125" style="2" customWidth="1"/>
    <col min="9206" max="9208" width="16.28515625" style="2" customWidth="1"/>
    <col min="9209" max="9209" width="20.140625" style="2" customWidth="1"/>
    <col min="9210" max="9210" width="15" style="2" customWidth="1"/>
    <col min="9211" max="9212" width="20.140625" style="2" customWidth="1"/>
    <col min="9213" max="9213" width="17.5703125" style="2" customWidth="1"/>
    <col min="9214" max="9214" width="20.140625" style="2" customWidth="1"/>
    <col min="9215" max="9215" width="12.42578125" style="2" customWidth="1"/>
    <col min="9216" max="9216" width="45.85546875" style="2" customWidth="1"/>
    <col min="9217" max="9217" width="29.140625" style="2" customWidth="1"/>
    <col min="9218" max="9425" width="12.42578125" style="2" customWidth="1"/>
    <col min="9426" max="9426" width="20.140625" style="2" customWidth="1"/>
    <col min="9427" max="9427" width="21.42578125" style="2" customWidth="1"/>
    <col min="9428" max="9428" width="24" style="2" customWidth="1"/>
    <col min="9429" max="9429" width="11.140625" style="2" customWidth="1"/>
    <col min="9430" max="9430" width="15" style="2" customWidth="1"/>
    <col min="9431" max="9431" width="13.7109375" style="2" customWidth="1"/>
    <col min="9432" max="9432" width="24" style="2" customWidth="1"/>
    <col min="9433" max="9433" width="15" style="2" customWidth="1"/>
    <col min="9434" max="9434" width="21.42578125" style="2" customWidth="1"/>
    <col min="9435" max="9435" width="15" style="2" customWidth="1"/>
    <col min="9436" max="9436" width="20.140625" style="2" customWidth="1"/>
    <col min="9437" max="9437" width="12.42578125" style="2" customWidth="1"/>
    <col min="9438" max="9438" width="17.5703125" style="2" customWidth="1"/>
    <col min="9439" max="9439" width="25.28515625" style="2" customWidth="1"/>
    <col min="9440" max="9440" width="17.5703125" style="2" customWidth="1"/>
    <col min="9441" max="9441" width="12.42578125" style="2" customWidth="1"/>
    <col min="9442" max="9442" width="20.140625" style="2" customWidth="1"/>
    <col min="9443" max="9443" width="24" style="2" customWidth="1"/>
    <col min="9444" max="9444" width="20.140625" style="2" customWidth="1"/>
    <col min="9445" max="9445" width="22.7109375" style="2" customWidth="1"/>
    <col min="9446" max="9446" width="29.140625" style="2" customWidth="1"/>
    <col min="9447" max="9447" width="22.7109375" style="2" customWidth="1"/>
    <col min="9448" max="9448" width="7.28515625" style="2" customWidth="1"/>
    <col min="9449" max="9449" width="15" style="2" customWidth="1"/>
    <col min="9450" max="9450" width="17.5703125" style="2" customWidth="1"/>
    <col min="9451" max="9451" width="15" style="2" customWidth="1"/>
    <col min="9452" max="9452" width="16.28515625" style="2" customWidth="1"/>
    <col min="9453" max="9453" width="13.7109375" style="2" customWidth="1"/>
    <col min="9454" max="9454" width="11.140625" style="2" customWidth="1"/>
    <col min="9455" max="9455" width="15" style="2" customWidth="1"/>
    <col min="9456" max="9456" width="20.140625" style="2" customWidth="1"/>
    <col min="9457" max="9457" width="17.5703125" style="2" customWidth="1"/>
    <col min="9458" max="9458" width="27.85546875" style="2" customWidth="1"/>
    <col min="9459" max="9459" width="26.5703125" style="2" customWidth="1"/>
    <col min="9460" max="9460" width="15" style="2" customWidth="1"/>
    <col min="9461" max="9461" width="17.5703125" style="2" customWidth="1"/>
    <col min="9462" max="9464" width="16.28515625" style="2" customWidth="1"/>
    <col min="9465" max="9465" width="20.140625" style="2" customWidth="1"/>
    <col min="9466" max="9466" width="15" style="2" customWidth="1"/>
    <col min="9467" max="9468" width="20.140625" style="2" customWidth="1"/>
    <col min="9469" max="9469" width="17.5703125" style="2" customWidth="1"/>
    <col min="9470" max="9470" width="20.140625" style="2" customWidth="1"/>
    <col min="9471" max="9471" width="12.42578125" style="2" customWidth="1"/>
    <col min="9472" max="9472" width="45.85546875" style="2" customWidth="1"/>
    <col min="9473" max="9473" width="29.140625" style="2" customWidth="1"/>
    <col min="9474" max="9681" width="12.42578125" style="2" customWidth="1"/>
    <col min="9682" max="9682" width="20.140625" style="2" customWidth="1"/>
    <col min="9683" max="9683" width="21.42578125" style="2" customWidth="1"/>
    <col min="9684" max="9684" width="24" style="2" customWidth="1"/>
    <col min="9685" max="9685" width="11.140625" style="2" customWidth="1"/>
    <col min="9686" max="9686" width="15" style="2" customWidth="1"/>
    <col min="9687" max="9687" width="13.7109375" style="2" customWidth="1"/>
    <col min="9688" max="9688" width="24" style="2" customWidth="1"/>
    <col min="9689" max="9689" width="15" style="2" customWidth="1"/>
    <col min="9690" max="9690" width="21.42578125" style="2" customWidth="1"/>
    <col min="9691" max="9691" width="15" style="2" customWidth="1"/>
    <col min="9692" max="9692" width="20.140625" style="2" customWidth="1"/>
    <col min="9693" max="9693" width="12.42578125" style="2" customWidth="1"/>
    <col min="9694" max="9694" width="17.5703125" style="2" customWidth="1"/>
    <col min="9695" max="9695" width="25.28515625" style="2" customWidth="1"/>
    <col min="9696" max="9696" width="17.5703125" style="2" customWidth="1"/>
    <col min="9697" max="9697" width="12.42578125" style="2" customWidth="1"/>
    <col min="9698" max="9698" width="20.140625" style="2" customWidth="1"/>
    <col min="9699" max="9699" width="24" style="2" customWidth="1"/>
    <col min="9700" max="9700" width="20.140625" style="2" customWidth="1"/>
    <col min="9701" max="9701" width="22.7109375" style="2" customWidth="1"/>
    <col min="9702" max="9702" width="29.140625" style="2" customWidth="1"/>
    <col min="9703" max="9703" width="22.7109375" style="2" customWidth="1"/>
    <col min="9704" max="9704" width="7.28515625" style="2" customWidth="1"/>
    <col min="9705" max="9705" width="15" style="2" customWidth="1"/>
    <col min="9706" max="9706" width="17.5703125" style="2" customWidth="1"/>
    <col min="9707" max="9707" width="15" style="2" customWidth="1"/>
    <col min="9708" max="9708" width="16.28515625" style="2" customWidth="1"/>
    <col min="9709" max="9709" width="13.7109375" style="2" customWidth="1"/>
    <col min="9710" max="9710" width="11.140625" style="2" customWidth="1"/>
    <col min="9711" max="9711" width="15" style="2" customWidth="1"/>
    <col min="9712" max="9712" width="20.140625" style="2" customWidth="1"/>
    <col min="9713" max="9713" width="17.5703125" style="2" customWidth="1"/>
    <col min="9714" max="9714" width="27.85546875" style="2" customWidth="1"/>
    <col min="9715" max="9715" width="26.5703125" style="2" customWidth="1"/>
    <col min="9716" max="9716" width="15" style="2" customWidth="1"/>
    <col min="9717" max="9717" width="17.5703125" style="2" customWidth="1"/>
    <col min="9718" max="9720" width="16.28515625" style="2" customWidth="1"/>
    <col min="9721" max="9721" width="20.140625" style="2" customWidth="1"/>
    <col min="9722" max="9722" width="15" style="2" customWidth="1"/>
    <col min="9723" max="9724" width="20.140625" style="2" customWidth="1"/>
    <col min="9725" max="9725" width="17.5703125" style="2" customWidth="1"/>
    <col min="9726" max="9726" width="20.140625" style="2" customWidth="1"/>
    <col min="9727" max="9727" width="12.42578125" style="2" customWidth="1"/>
    <col min="9728" max="9728" width="45.85546875" style="2" customWidth="1"/>
    <col min="9729" max="9729" width="29.140625" style="2" customWidth="1"/>
    <col min="9730" max="9937" width="12.42578125" style="2" customWidth="1"/>
    <col min="9938" max="9938" width="20.140625" style="2" customWidth="1"/>
    <col min="9939" max="9939" width="21.42578125" style="2" customWidth="1"/>
    <col min="9940" max="9940" width="24" style="2" customWidth="1"/>
    <col min="9941" max="9941" width="11.140625" style="2" customWidth="1"/>
    <col min="9942" max="9942" width="15" style="2" customWidth="1"/>
    <col min="9943" max="9943" width="13.7109375" style="2" customWidth="1"/>
    <col min="9944" max="9944" width="24" style="2" customWidth="1"/>
    <col min="9945" max="9945" width="15" style="2" customWidth="1"/>
    <col min="9946" max="9946" width="21.42578125" style="2" customWidth="1"/>
    <col min="9947" max="9947" width="15" style="2" customWidth="1"/>
    <col min="9948" max="9948" width="20.140625" style="2" customWidth="1"/>
    <col min="9949" max="9949" width="12.42578125" style="2" customWidth="1"/>
    <col min="9950" max="9950" width="17.5703125" style="2" customWidth="1"/>
    <col min="9951" max="9951" width="25.28515625" style="2" customWidth="1"/>
    <col min="9952" max="9952" width="17.5703125" style="2" customWidth="1"/>
    <col min="9953" max="9953" width="12.42578125" style="2" customWidth="1"/>
    <col min="9954" max="9954" width="20.140625" style="2" customWidth="1"/>
    <col min="9955" max="9955" width="24" style="2" customWidth="1"/>
    <col min="9956" max="9956" width="20.140625" style="2" customWidth="1"/>
    <col min="9957" max="9957" width="22.7109375" style="2" customWidth="1"/>
    <col min="9958" max="9958" width="29.140625" style="2" customWidth="1"/>
    <col min="9959" max="9959" width="22.7109375" style="2" customWidth="1"/>
    <col min="9960" max="9960" width="7.28515625" style="2" customWidth="1"/>
    <col min="9961" max="9961" width="15" style="2" customWidth="1"/>
    <col min="9962" max="9962" width="17.5703125" style="2" customWidth="1"/>
    <col min="9963" max="9963" width="15" style="2" customWidth="1"/>
    <col min="9964" max="9964" width="16.28515625" style="2" customWidth="1"/>
    <col min="9965" max="9965" width="13.7109375" style="2" customWidth="1"/>
    <col min="9966" max="9966" width="11.140625" style="2" customWidth="1"/>
    <col min="9967" max="9967" width="15" style="2" customWidth="1"/>
    <col min="9968" max="9968" width="20.140625" style="2" customWidth="1"/>
    <col min="9969" max="9969" width="17.5703125" style="2" customWidth="1"/>
    <col min="9970" max="9970" width="27.85546875" style="2" customWidth="1"/>
    <col min="9971" max="9971" width="26.5703125" style="2" customWidth="1"/>
    <col min="9972" max="9972" width="15" style="2" customWidth="1"/>
    <col min="9973" max="9973" width="17.5703125" style="2" customWidth="1"/>
    <col min="9974" max="9976" width="16.28515625" style="2" customWidth="1"/>
    <col min="9977" max="9977" width="20.140625" style="2" customWidth="1"/>
    <col min="9978" max="9978" width="15" style="2" customWidth="1"/>
    <col min="9979" max="9980" width="20.140625" style="2" customWidth="1"/>
    <col min="9981" max="9981" width="17.5703125" style="2" customWidth="1"/>
    <col min="9982" max="9982" width="20.140625" style="2" customWidth="1"/>
    <col min="9983" max="9983" width="12.42578125" style="2" customWidth="1"/>
    <col min="9984" max="9984" width="45.85546875" style="2" customWidth="1"/>
    <col min="9985" max="9985" width="29.140625" style="2" customWidth="1"/>
    <col min="9986" max="10193" width="12.42578125" style="2" customWidth="1"/>
    <col min="10194" max="10194" width="20.140625" style="2" customWidth="1"/>
    <col min="10195" max="10195" width="21.42578125" style="2" customWidth="1"/>
    <col min="10196" max="10196" width="24" style="2" customWidth="1"/>
    <col min="10197" max="10197" width="11.140625" style="2" customWidth="1"/>
    <col min="10198" max="10198" width="15" style="2" customWidth="1"/>
    <col min="10199" max="10199" width="13.7109375" style="2" customWidth="1"/>
    <col min="10200" max="10200" width="24" style="2" customWidth="1"/>
    <col min="10201" max="10201" width="15" style="2" customWidth="1"/>
    <col min="10202" max="10202" width="21.42578125" style="2" customWidth="1"/>
    <col min="10203" max="10203" width="15" style="2" customWidth="1"/>
    <col min="10204" max="10204" width="20.140625" style="2" customWidth="1"/>
    <col min="10205" max="10205" width="12.42578125" style="2" customWidth="1"/>
    <col min="10206" max="10206" width="17.5703125" style="2" customWidth="1"/>
    <col min="10207" max="10207" width="25.28515625" style="2" customWidth="1"/>
    <col min="10208" max="10208" width="17.5703125" style="2" customWidth="1"/>
    <col min="10209" max="10209" width="12.42578125" style="2" customWidth="1"/>
    <col min="10210" max="10210" width="20.140625" style="2" customWidth="1"/>
    <col min="10211" max="10211" width="24" style="2" customWidth="1"/>
    <col min="10212" max="10212" width="20.140625" style="2" customWidth="1"/>
    <col min="10213" max="10213" width="22.7109375" style="2" customWidth="1"/>
    <col min="10214" max="10214" width="29.140625" style="2" customWidth="1"/>
    <col min="10215" max="10215" width="22.7109375" style="2" customWidth="1"/>
    <col min="10216" max="10216" width="7.28515625" style="2" customWidth="1"/>
    <col min="10217" max="10217" width="15" style="2" customWidth="1"/>
    <col min="10218" max="10218" width="17.5703125" style="2" customWidth="1"/>
    <col min="10219" max="10219" width="15" style="2" customWidth="1"/>
    <col min="10220" max="10220" width="16.28515625" style="2" customWidth="1"/>
    <col min="10221" max="10221" width="13.7109375" style="2" customWidth="1"/>
    <col min="10222" max="10222" width="11.140625" style="2" customWidth="1"/>
    <col min="10223" max="10223" width="15" style="2" customWidth="1"/>
    <col min="10224" max="10224" width="20.140625" style="2" customWidth="1"/>
    <col min="10225" max="10225" width="17.5703125" style="2" customWidth="1"/>
    <col min="10226" max="10226" width="27.85546875" style="2" customWidth="1"/>
    <col min="10227" max="10227" width="26.5703125" style="2" customWidth="1"/>
    <col min="10228" max="10228" width="15" style="2" customWidth="1"/>
    <col min="10229" max="10229" width="17.5703125" style="2" customWidth="1"/>
    <col min="10230" max="10232" width="16.28515625" style="2" customWidth="1"/>
    <col min="10233" max="10233" width="20.140625" style="2" customWidth="1"/>
    <col min="10234" max="10234" width="15" style="2" customWidth="1"/>
    <col min="10235" max="10236" width="20.140625" style="2" customWidth="1"/>
    <col min="10237" max="10237" width="17.5703125" style="2" customWidth="1"/>
    <col min="10238" max="10238" width="20.140625" style="2" customWidth="1"/>
    <col min="10239" max="10239" width="12.42578125" style="2" customWidth="1"/>
    <col min="10240" max="10240" width="45.85546875" style="2" customWidth="1"/>
    <col min="10241" max="10241" width="29.140625" style="2" customWidth="1"/>
    <col min="10242" max="10449" width="12.42578125" style="2" customWidth="1"/>
    <col min="10450" max="10450" width="20.140625" style="2" customWidth="1"/>
    <col min="10451" max="10451" width="21.42578125" style="2" customWidth="1"/>
    <col min="10452" max="10452" width="24" style="2" customWidth="1"/>
    <col min="10453" max="10453" width="11.140625" style="2" customWidth="1"/>
    <col min="10454" max="10454" width="15" style="2" customWidth="1"/>
    <col min="10455" max="10455" width="13.7109375" style="2" customWidth="1"/>
    <col min="10456" max="10456" width="24" style="2" customWidth="1"/>
    <col min="10457" max="10457" width="15" style="2" customWidth="1"/>
    <col min="10458" max="10458" width="21.42578125" style="2" customWidth="1"/>
    <col min="10459" max="10459" width="15" style="2" customWidth="1"/>
    <col min="10460" max="10460" width="20.140625" style="2" customWidth="1"/>
    <col min="10461" max="10461" width="12.42578125" style="2" customWidth="1"/>
    <col min="10462" max="10462" width="17.5703125" style="2" customWidth="1"/>
    <col min="10463" max="10463" width="25.28515625" style="2" customWidth="1"/>
    <col min="10464" max="10464" width="17.5703125" style="2" customWidth="1"/>
    <col min="10465" max="10465" width="12.42578125" style="2" customWidth="1"/>
    <col min="10466" max="10466" width="20.140625" style="2" customWidth="1"/>
    <col min="10467" max="10467" width="24" style="2" customWidth="1"/>
    <col min="10468" max="10468" width="20.140625" style="2" customWidth="1"/>
    <col min="10469" max="10469" width="22.7109375" style="2" customWidth="1"/>
    <col min="10470" max="10470" width="29.140625" style="2" customWidth="1"/>
    <col min="10471" max="10471" width="22.7109375" style="2" customWidth="1"/>
    <col min="10472" max="10472" width="7.28515625" style="2" customWidth="1"/>
    <col min="10473" max="10473" width="15" style="2" customWidth="1"/>
    <col min="10474" max="10474" width="17.5703125" style="2" customWidth="1"/>
    <col min="10475" max="10475" width="15" style="2" customWidth="1"/>
    <col min="10476" max="10476" width="16.28515625" style="2" customWidth="1"/>
    <col min="10477" max="10477" width="13.7109375" style="2" customWidth="1"/>
    <col min="10478" max="10478" width="11.140625" style="2" customWidth="1"/>
    <col min="10479" max="10479" width="15" style="2" customWidth="1"/>
    <col min="10480" max="10480" width="20.140625" style="2" customWidth="1"/>
    <col min="10481" max="10481" width="17.5703125" style="2" customWidth="1"/>
    <col min="10482" max="10482" width="27.85546875" style="2" customWidth="1"/>
    <col min="10483" max="10483" width="26.5703125" style="2" customWidth="1"/>
    <col min="10484" max="10484" width="15" style="2" customWidth="1"/>
    <col min="10485" max="10485" width="17.5703125" style="2" customWidth="1"/>
    <col min="10486" max="10488" width="16.28515625" style="2" customWidth="1"/>
    <col min="10489" max="10489" width="20.140625" style="2" customWidth="1"/>
    <col min="10490" max="10490" width="15" style="2" customWidth="1"/>
    <col min="10491" max="10492" width="20.140625" style="2" customWidth="1"/>
    <col min="10493" max="10493" width="17.5703125" style="2" customWidth="1"/>
    <col min="10494" max="10494" width="20.140625" style="2" customWidth="1"/>
    <col min="10495" max="10495" width="12.42578125" style="2" customWidth="1"/>
    <col min="10496" max="10496" width="45.85546875" style="2" customWidth="1"/>
    <col min="10497" max="10497" width="29.140625" style="2" customWidth="1"/>
    <col min="10498" max="10705" width="12.42578125" style="2" customWidth="1"/>
    <col min="10706" max="10706" width="20.140625" style="2" customWidth="1"/>
    <col min="10707" max="10707" width="21.42578125" style="2" customWidth="1"/>
    <col min="10708" max="10708" width="24" style="2" customWidth="1"/>
    <col min="10709" max="10709" width="11.140625" style="2" customWidth="1"/>
    <col min="10710" max="10710" width="15" style="2" customWidth="1"/>
    <col min="10711" max="10711" width="13.7109375" style="2" customWidth="1"/>
    <col min="10712" max="10712" width="24" style="2" customWidth="1"/>
    <col min="10713" max="10713" width="15" style="2" customWidth="1"/>
    <col min="10714" max="10714" width="21.42578125" style="2" customWidth="1"/>
    <col min="10715" max="10715" width="15" style="2" customWidth="1"/>
    <col min="10716" max="10716" width="20.140625" style="2" customWidth="1"/>
    <col min="10717" max="10717" width="12.42578125" style="2" customWidth="1"/>
    <col min="10718" max="10718" width="17.5703125" style="2" customWidth="1"/>
    <col min="10719" max="10719" width="25.28515625" style="2" customWidth="1"/>
    <col min="10720" max="10720" width="17.5703125" style="2" customWidth="1"/>
    <col min="10721" max="10721" width="12.42578125" style="2" customWidth="1"/>
    <col min="10722" max="10722" width="20.140625" style="2" customWidth="1"/>
    <col min="10723" max="10723" width="24" style="2" customWidth="1"/>
    <col min="10724" max="10724" width="20.140625" style="2" customWidth="1"/>
    <col min="10725" max="10725" width="22.7109375" style="2" customWidth="1"/>
    <col min="10726" max="10726" width="29.140625" style="2" customWidth="1"/>
    <col min="10727" max="10727" width="22.7109375" style="2" customWidth="1"/>
    <col min="10728" max="10728" width="7.28515625" style="2" customWidth="1"/>
    <col min="10729" max="10729" width="15" style="2" customWidth="1"/>
    <col min="10730" max="10730" width="17.5703125" style="2" customWidth="1"/>
    <col min="10731" max="10731" width="15" style="2" customWidth="1"/>
    <col min="10732" max="10732" width="16.28515625" style="2" customWidth="1"/>
    <col min="10733" max="10733" width="13.7109375" style="2" customWidth="1"/>
    <col min="10734" max="10734" width="11.140625" style="2" customWidth="1"/>
    <col min="10735" max="10735" width="15" style="2" customWidth="1"/>
    <col min="10736" max="10736" width="20.140625" style="2" customWidth="1"/>
    <col min="10737" max="10737" width="17.5703125" style="2" customWidth="1"/>
    <col min="10738" max="10738" width="27.85546875" style="2" customWidth="1"/>
    <col min="10739" max="10739" width="26.5703125" style="2" customWidth="1"/>
    <col min="10740" max="10740" width="15" style="2" customWidth="1"/>
    <col min="10741" max="10741" width="17.5703125" style="2" customWidth="1"/>
    <col min="10742" max="10744" width="16.28515625" style="2" customWidth="1"/>
    <col min="10745" max="10745" width="20.140625" style="2" customWidth="1"/>
    <col min="10746" max="10746" width="15" style="2" customWidth="1"/>
    <col min="10747" max="10748" width="20.140625" style="2" customWidth="1"/>
    <col min="10749" max="10749" width="17.5703125" style="2" customWidth="1"/>
    <col min="10750" max="10750" width="20.140625" style="2" customWidth="1"/>
    <col min="10751" max="10751" width="12.42578125" style="2" customWidth="1"/>
    <col min="10752" max="10752" width="45.85546875" style="2" customWidth="1"/>
    <col min="10753" max="10753" width="29.140625" style="2" customWidth="1"/>
    <col min="10754" max="10961" width="12.42578125" style="2" customWidth="1"/>
    <col min="10962" max="10962" width="20.140625" style="2" customWidth="1"/>
    <col min="10963" max="10963" width="21.42578125" style="2" customWidth="1"/>
    <col min="10964" max="10964" width="24" style="2" customWidth="1"/>
    <col min="10965" max="10965" width="11.140625" style="2" customWidth="1"/>
    <col min="10966" max="10966" width="15" style="2" customWidth="1"/>
    <col min="10967" max="10967" width="13.7109375" style="2" customWidth="1"/>
    <col min="10968" max="10968" width="24" style="2" customWidth="1"/>
    <col min="10969" max="10969" width="15" style="2" customWidth="1"/>
    <col min="10970" max="10970" width="21.42578125" style="2" customWidth="1"/>
    <col min="10971" max="10971" width="15" style="2" customWidth="1"/>
    <col min="10972" max="10972" width="20.140625" style="2" customWidth="1"/>
    <col min="10973" max="10973" width="12.42578125" style="2" customWidth="1"/>
    <col min="10974" max="10974" width="17.5703125" style="2" customWidth="1"/>
    <col min="10975" max="10975" width="25.28515625" style="2" customWidth="1"/>
    <col min="10976" max="10976" width="17.5703125" style="2" customWidth="1"/>
    <col min="10977" max="10977" width="12.42578125" style="2" customWidth="1"/>
    <col min="10978" max="10978" width="20.140625" style="2" customWidth="1"/>
    <col min="10979" max="10979" width="24" style="2" customWidth="1"/>
    <col min="10980" max="10980" width="20.140625" style="2" customWidth="1"/>
    <col min="10981" max="10981" width="22.7109375" style="2" customWidth="1"/>
    <col min="10982" max="10982" width="29.140625" style="2" customWidth="1"/>
    <col min="10983" max="10983" width="22.7109375" style="2" customWidth="1"/>
    <col min="10984" max="10984" width="7.28515625" style="2" customWidth="1"/>
    <col min="10985" max="10985" width="15" style="2" customWidth="1"/>
    <col min="10986" max="10986" width="17.5703125" style="2" customWidth="1"/>
    <col min="10987" max="10987" width="15" style="2" customWidth="1"/>
    <col min="10988" max="10988" width="16.28515625" style="2" customWidth="1"/>
    <col min="10989" max="10989" width="13.7109375" style="2" customWidth="1"/>
    <col min="10990" max="10990" width="11.140625" style="2" customWidth="1"/>
    <col min="10991" max="10991" width="15" style="2" customWidth="1"/>
    <col min="10992" max="10992" width="20.140625" style="2" customWidth="1"/>
    <col min="10993" max="10993" width="17.5703125" style="2" customWidth="1"/>
    <col min="10994" max="10994" width="27.85546875" style="2" customWidth="1"/>
    <col min="10995" max="10995" width="26.5703125" style="2" customWidth="1"/>
    <col min="10996" max="10996" width="15" style="2" customWidth="1"/>
    <col min="10997" max="10997" width="17.5703125" style="2" customWidth="1"/>
    <col min="10998" max="11000" width="16.28515625" style="2" customWidth="1"/>
    <col min="11001" max="11001" width="20.140625" style="2" customWidth="1"/>
    <col min="11002" max="11002" width="15" style="2" customWidth="1"/>
    <col min="11003" max="11004" width="20.140625" style="2" customWidth="1"/>
    <col min="11005" max="11005" width="17.5703125" style="2" customWidth="1"/>
    <col min="11006" max="11006" width="20.140625" style="2" customWidth="1"/>
    <col min="11007" max="11007" width="12.42578125" style="2" customWidth="1"/>
    <col min="11008" max="11008" width="45.85546875" style="2" customWidth="1"/>
    <col min="11009" max="11009" width="29.140625" style="2" customWidth="1"/>
    <col min="11010" max="11217" width="12.42578125" style="2" customWidth="1"/>
    <col min="11218" max="11218" width="20.140625" style="2" customWidth="1"/>
    <col min="11219" max="11219" width="21.42578125" style="2" customWidth="1"/>
    <col min="11220" max="11220" width="24" style="2" customWidth="1"/>
    <col min="11221" max="11221" width="11.140625" style="2" customWidth="1"/>
    <col min="11222" max="11222" width="15" style="2" customWidth="1"/>
    <col min="11223" max="11223" width="13.7109375" style="2" customWidth="1"/>
    <col min="11224" max="11224" width="24" style="2" customWidth="1"/>
    <col min="11225" max="11225" width="15" style="2" customWidth="1"/>
    <col min="11226" max="11226" width="21.42578125" style="2" customWidth="1"/>
    <col min="11227" max="11227" width="15" style="2" customWidth="1"/>
    <col min="11228" max="11228" width="20.140625" style="2" customWidth="1"/>
    <col min="11229" max="11229" width="12.42578125" style="2" customWidth="1"/>
    <col min="11230" max="11230" width="17.5703125" style="2" customWidth="1"/>
    <col min="11231" max="11231" width="25.28515625" style="2" customWidth="1"/>
    <col min="11232" max="11232" width="17.5703125" style="2" customWidth="1"/>
    <col min="11233" max="11233" width="12.42578125" style="2" customWidth="1"/>
    <col min="11234" max="11234" width="20.140625" style="2" customWidth="1"/>
    <col min="11235" max="11235" width="24" style="2" customWidth="1"/>
    <col min="11236" max="11236" width="20.140625" style="2" customWidth="1"/>
    <col min="11237" max="11237" width="22.7109375" style="2" customWidth="1"/>
    <col min="11238" max="11238" width="29.140625" style="2" customWidth="1"/>
    <col min="11239" max="11239" width="22.7109375" style="2" customWidth="1"/>
    <col min="11240" max="11240" width="7.28515625" style="2" customWidth="1"/>
    <col min="11241" max="11241" width="15" style="2" customWidth="1"/>
    <col min="11242" max="11242" width="17.5703125" style="2" customWidth="1"/>
    <col min="11243" max="11243" width="15" style="2" customWidth="1"/>
    <col min="11244" max="11244" width="16.28515625" style="2" customWidth="1"/>
    <col min="11245" max="11245" width="13.7109375" style="2" customWidth="1"/>
    <col min="11246" max="11246" width="11.140625" style="2" customWidth="1"/>
    <col min="11247" max="11247" width="15" style="2" customWidth="1"/>
    <col min="11248" max="11248" width="20.140625" style="2" customWidth="1"/>
    <col min="11249" max="11249" width="17.5703125" style="2" customWidth="1"/>
    <col min="11250" max="11250" width="27.85546875" style="2" customWidth="1"/>
    <col min="11251" max="11251" width="26.5703125" style="2" customWidth="1"/>
    <col min="11252" max="11252" width="15" style="2" customWidth="1"/>
    <col min="11253" max="11253" width="17.5703125" style="2" customWidth="1"/>
    <col min="11254" max="11256" width="16.28515625" style="2" customWidth="1"/>
    <col min="11257" max="11257" width="20.140625" style="2" customWidth="1"/>
    <col min="11258" max="11258" width="15" style="2" customWidth="1"/>
    <col min="11259" max="11260" width="20.140625" style="2" customWidth="1"/>
    <col min="11261" max="11261" width="17.5703125" style="2" customWidth="1"/>
    <col min="11262" max="11262" width="20.140625" style="2" customWidth="1"/>
    <col min="11263" max="11263" width="12.42578125" style="2" customWidth="1"/>
    <col min="11264" max="11264" width="45.85546875" style="2" customWidth="1"/>
    <col min="11265" max="11265" width="29.140625" style="2" customWidth="1"/>
    <col min="11266" max="11473" width="12.42578125" style="2" customWidth="1"/>
    <col min="11474" max="11474" width="20.140625" style="2" customWidth="1"/>
    <col min="11475" max="11475" width="21.42578125" style="2" customWidth="1"/>
    <col min="11476" max="11476" width="24" style="2" customWidth="1"/>
    <col min="11477" max="11477" width="11.140625" style="2" customWidth="1"/>
    <col min="11478" max="11478" width="15" style="2" customWidth="1"/>
    <col min="11479" max="11479" width="13.7109375" style="2" customWidth="1"/>
    <col min="11480" max="11480" width="24" style="2" customWidth="1"/>
    <col min="11481" max="11481" width="15" style="2" customWidth="1"/>
    <col min="11482" max="11482" width="21.42578125" style="2" customWidth="1"/>
    <col min="11483" max="11483" width="15" style="2" customWidth="1"/>
    <col min="11484" max="11484" width="20.140625" style="2" customWidth="1"/>
    <col min="11485" max="11485" width="12.42578125" style="2" customWidth="1"/>
    <col min="11486" max="11486" width="17.5703125" style="2" customWidth="1"/>
    <col min="11487" max="11487" width="25.28515625" style="2" customWidth="1"/>
    <col min="11488" max="11488" width="17.5703125" style="2" customWidth="1"/>
    <col min="11489" max="11489" width="12.42578125" style="2" customWidth="1"/>
    <col min="11490" max="11490" width="20.140625" style="2" customWidth="1"/>
    <col min="11491" max="11491" width="24" style="2" customWidth="1"/>
    <col min="11492" max="11492" width="20.140625" style="2" customWidth="1"/>
    <col min="11493" max="11493" width="22.7109375" style="2" customWidth="1"/>
    <col min="11494" max="11494" width="29.140625" style="2" customWidth="1"/>
    <col min="11495" max="11495" width="22.7109375" style="2" customWidth="1"/>
    <col min="11496" max="11496" width="7.28515625" style="2" customWidth="1"/>
    <col min="11497" max="11497" width="15" style="2" customWidth="1"/>
    <col min="11498" max="11498" width="17.5703125" style="2" customWidth="1"/>
    <col min="11499" max="11499" width="15" style="2" customWidth="1"/>
    <col min="11500" max="11500" width="16.28515625" style="2" customWidth="1"/>
    <col min="11501" max="11501" width="13.7109375" style="2" customWidth="1"/>
    <col min="11502" max="11502" width="11.140625" style="2" customWidth="1"/>
    <col min="11503" max="11503" width="15" style="2" customWidth="1"/>
    <col min="11504" max="11504" width="20.140625" style="2" customWidth="1"/>
    <col min="11505" max="11505" width="17.5703125" style="2" customWidth="1"/>
    <col min="11506" max="11506" width="27.85546875" style="2" customWidth="1"/>
    <col min="11507" max="11507" width="26.5703125" style="2" customWidth="1"/>
    <col min="11508" max="11508" width="15" style="2" customWidth="1"/>
    <col min="11509" max="11509" width="17.5703125" style="2" customWidth="1"/>
    <col min="11510" max="11512" width="16.28515625" style="2" customWidth="1"/>
    <col min="11513" max="11513" width="20.140625" style="2" customWidth="1"/>
    <col min="11514" max="11514" width="15" style="2" customWidth="1"/>
    <col min="11515" max="11516" width="20.140625" style="2" customWidth="1"/>
    <col min="11517" max="11517" width="17.5703125" style="2" customWidth="1"/>
    <col min="11518" max="11518" width="20.140625" style="2" customWidth="1"/>
    <col min="11519" max="11519" width="12.42578125" style="2" customWidth="1"/>
    <col min="11520" max="11520" width="45.85546875" style="2" customWidth="1"/>
    <col min="11521" max="11521" width="29.140625" style="2" customWidth="1"/>
    <col min="11522" max="11729" width="12.42578125" style="2" customWidth="1"/>
    <col min="11730" max="11730" width="20.140625" style="2" customWidth="1"/>
    <col min="11731" max="11731" width="21.42578125" style="2" customWidth="1"/>
    <col min="11732" max="11732" width="24" style="2" customWidth="1"/>
    <col min="11733" max="11733" width="11.140625" style="2" customWidth="1"/>
    <col min="11734" max="11734" width="15" style="2" customWidth="1"/>
    <col min="11735" max="11735" width="13.7109375" style="2" customWidth="1"/>
    <col min="11736" max="11736" width="24" style="2" customWidth="1"/>
    <col min="11737" max="11737" width="15" style="2" customWidth="1"/>
    <col min="11738" max="11738" width="21.42578125" style="2" customWidth="1"/>
    <col min="11739" max="11739" width="15" style="2" customWidth="1"/>
    <col min="11740" max="11740" width="20.140625" style="2" customWidth="1"/>
    <col min="11741" max="11741" width="12.42578125" style="2" customWidth="1"/>
    <col min="11742" max="11742" width="17.5703125" style="2" customWidth="1"/>
    <col min="11743" max="11743" width="25.28515625" style="2" customWidth="1"/>
    <col min="11744" max="11744" width="17.5703125" style="2" customWidth="1"/>
    <col min="11745" max="11745" width="12.42578125" style="2" customWidth="1"/>
    <col min="11746" max="11746" width="20.140625" style="2" customWidth="1"/>
    <col min="11747" max="11747" width="24" style="2" customWidth="1"/>
    <col min="11748" max="11748" width="20.140625" style="2" customWidth="1"/>
    <col min="11749" max="11749" width="22.7109375" style="2" customWidth="1"/>
    <col min="11750" max="11750" width="29.140625" style="2" customWidth="1"/>
    <col min="11751" max="11751" width="22.7109375" style="2" customWidth="1"/>
    <col min="11752" max="11752" width="7.28515625" style="2" customWidth="1"/>
    <col min="11753" max="11753" width="15" style="2" customWidth="1"/>
    <col min="11754" max="11754" width="17.5703125" style="2" customWidth="1"/>
    <col min="11755" max="11755" width="15" style="2" customWidth="1"/>
    <col min="11756" max="11756" width="16.28515625" style="2" customWidth="1"/>
    <col min="11757" max="11757" width="13.7109375" style="2" customWidth="1"/>
    <col min="11758" max="11758" width="11.140625" style="2" customWidth="1"/>
    <col min="11759" max="11759" width="15" style="2" customWidth="1"/>
    <col min="11760" max="11760" width="20.140625" style="2" customWidth="1"/>
    <col min="11761" max="11761" width="17.5703125" style="2" customWidth="1"/>
    <col min="11762" max="11762" width="27.85546875" style="2" customWidth="1"/>
    <col min="11763" max="11763" width="26.5703125" style="2" customWidth="1"/>
    <col min="11764" max="11764" width="15" style="2" customWidth="1"/>
    <col min="11765" max="11765" width="17.5703125" style="2" customWidth="1"/>
    <col min="11766" max="11768" width="16.28515625" style="2" customWidth="1"/>
    <col min="11769" max="11769" width="20.140625" style="2" customWidth="1"/>
    <col min="11770" max="11770" width="15" style="2" customWidth="1"/>
    <col min="11771" max="11772" width="20.140625" style="2" customWidth="1"/>
    <col min="11773" max="11773" width="17.5703125" style="2" customWidth="1"/>
    <col min="11774" max="11774" width="20.140625" style="2" customWidth="1"/>
    <col min="11775" max="11775" width="12.42578125" style="2" customWidth="1"/>
    <col min="11776" max="11776" width="45.85546875" style="2" customWidth="1"/>
    <col min="11777" max="11777" width="29.140625" style="2" customWidth="1"/>
    <col min="11778" max="11985" width="12.42578125" style="2" customWidth="1"/>
    <col min="11986" max="11986" width="20.140625" style="2" customWidth="1"/>
    <col min="11987" max="11987" width="21.42578125" style="2" customWidth="1"/>
    <col min="11988" max="11988" width="24" style="2" customWidth="1"/>
    <col min="11989" max="11989" width="11.140625" style="2" customWidth="1"/>
    <col min="11990" max="11990" width="15" style="2" customWidth="1"/>
    <col min="11991" max="11991" width="13.7109375" style="2" customWidth="1"/>
    <col min="11992" max="11992" width="24" style="2" customWidth="1"/>
    <col min="11993" max="11993" width="15" style="2" customWidth="1"/>
    <col min="11994" max="11994" width="21.42578125" style="2" customWidth="1"/>
    <col min="11995" max="11995" width="15" style="2" customWidth="1"/>
    <col min="11996" max="11996" width="20.140625" style="2" customWidth="1"/>
    <col min="11997" max="11997" width="12.42578125" style="2" customWidth="1"/>
    <col min="11998" max="11998" width="17.5703125" style="2" customWidth="1"/>
    <col min="11999" max="11999" width="25.28515625" style="2" customWidth="1"/>
    <col min="12000" max="12000" width="17.5703125" style="2" customWidth="1"/>
    <col min="12001" max="12001" width="12.42578125" style="2" customWidth="1"/>
    <col min="12002" max="12002" width="20.140625" style="2" customWidth="1"/>
    <col min="12003" max="12003" width="24" style="2" customWidth="1"/>
    <col min="12004" max="12004" width="20.140625" style="2" customWidth="1"/>
    <col min="12005" max="12005" width="22.7109375" style="2" customWidth="1"/>
    <col min="12006" max="12006" width="29.140625" style="2" customWidth="1"/>
    <col min="12007" max="12007" width="22.7109375" style="2" customWidth="1"/>
    <col min="12008" max="12008" width="7.28515625" style="2" customWidth="1"/>
    <col min="12009" max="12009" width="15" style="2" customWidth="1"/>
    <col min="12010" max="12010" width="17.5703125" style="2" customWidth="1"/>
    <col min="12011" max="12011" width="15" style="2" customWidth="1"/>
    <col min="12012" max="12012" width="16.28515625" style="2" customWidth="1"/>
    <col min="12013" max="12013" width="13.7109375" style="2" customWidth="1"/>
    <col min="12014" max="12014" width="11.140625" style="2" customWidth="1"/>
    <col min="12015" max="12015" width="15" style="2" customWidth="1"/>
    <col min="12016" max="12016" width="20.140625" style="2" customWidth="1"/>
    <col min="12017" max="12017" width="17.5703125" style="2" customWidth="1"/>
    <col min="12018" max="12018" width="27.85546875" style="2" customWidth="1"/>
    <col min="12019" max="12019" width="26.5703125" style="2" customWidth="1"/>
    <col min="12020" max="12020" width="15" style="2" customWidth="1"/>
    <col min="12021" max="12021" width="17.5703125" style="2" customWidth="1"/>
    <col min="12022" max="12024" width="16.28515625" style="2" customWidth="1"/>
    <col min="12025" max="12025" width="20.140625" style="2" customWidth="1"/>
    <col min="12026" max="12026" width="15" style="2" customWidth="1"/>
    <col min="12027" max="12028" width="20.140625" style="2" customWidth="1"/>
    <col min="12029" max="12029" width="17.5703125" style="2" customWidth="1"/>
    <col min="12030" max="12030" width="20.140625" style="2" customWidth="1"/>
    <col min="12031" max="12031" width="12.42578125" style="2" customWidth="1"/>
    <col min="12032" max="12032" width="45.85546875" style="2" customWidth="1"/>
    <col min="12033" max="12033" width="29.140625" style="2" customWidth="1"/>
    <col min="12034" max="12241" width="12.42578125" style="2" customWidth="1"/>
    <col min="12242" max="12242" width="20.140625" style="2" customWidth="1"/>
    <col min="12243" max="12243" width="21.42578125" style="2" customWidth="1"/>
    <col min="12244" max="12244" width="24" style="2" customWidth="1"/>
    <col min="12245" max="12245" width="11.140625" style="2" customWidth="1"/>
    <col min="12246" max="12246" width="15" style="2" customWidth="1"/>
    <col min="12247" max="12247" width="13.7109375" style="2" customWidth="1"/>
    <col min="12248" max="12248" width="24" style="2" customWidth="1"/>
    <col min="12249" max="12249" width="15" style="2" customWidth="1"/>
    <col min="12250" max="12250" width="21.42578125" style="2" customWidth="1"/>
    <col min="12251" max="12251" width="15" style="2" customWidth="1"/>
    <col min="12252" max="12252" width="20.140625" style="2" customWidth="1"/>
    <col min="12253" max="12253" width="12.42578125" style="2" customWidth="1"/>
    <col min="12254" max="12254" width="17.5703125" style="2" customWidth="1"/>
    <col min="12255" max="12255" width="25.28515625" style="2" customWidth="1"/>
    <col min="12256" max="12256" width="17.5703125" style="2" customWidth="1"/>
    <col min="12257" max="12257" width="12.42578125" style="2" customWidth="1"/>
    <col min="12258" max="12258" width="20.140625" style="2" customWidth="1"/>
    <col min="12259" max="12259" width="24" style="2" customWidth="1"/>
    <col min="12260" max="12260" width="20.140625" style="2" customWidth="1"/>
    <col min="12261" max="12261" width="22.7109375" style="2" customWidth="1"/>
    <col min="12262" max="12262" width="29.140625" style="2" customWidth="1"/>
    <col min="12263" max="12263" width="22.7109375" style="2" customWidth="1"/>
    <col min="12264" max="12264" width="7.28515625" style="2" customWidth="1"/>
    <col min="12265" max="12265" width="15" style="2" customWidth="1"/>
    <col min="12266" max="12266" width="17.5703125" style="2" customWidth="1"/>
    <col min="12267" max="12267" width="15" style="2" customWidth="1"/>
    <col min="12268" max="12268" width="16.28515625" style="2" customWidth="1"/>
    <col min="12269" max="12269" width="13.7109375" style="2" customWidth="1"/>
    <col min="12270" max="12270" width="11.140625" style="2" customWidth="1"/>
    <col min="12271" max="12271" width="15" style="2" customWidth="1"/>
    <col min="12272" max="12272" width="20.140625" style="2" customWidth="1"/>
    <col min="12273" max="12273" width="17.5703125" style="2" customWidth="1"/>
    <col min="12274" max="12274" width="27.85546875" style="2" customWidth="1"/>
    <col min="12275" max="12275" width="26.5703125" style="2" customWidth="1"/>
    <col min="12276" max="12276" width="15" style="2" customWidth="1"/>
    <col min="12277" max="12277" width="17.5703125" style="2" customWidth="1"/>
    <col min="12278" max="12280" width="16.28515625" style="2" customWidth="1"/>
    <col min="12281" max="12281" width="20.140625" style="2" customWidth="1"/>
    <col min="12282" max="12282" width="15" style="2" customWidth="1"/>
    <col min="12283" max="12284" width="20.140625" style="2" customWidth="1"/>
    <col min="12285" max="12285" width="17.5703125" style="2" customWidth="1"/>
    <col min="12286" max="12286" width="20.140625" style="2" customWidth="1"/>
    <col min="12287" max="12287" width="12.42578125" style="2" customWidth="1"/>
    <col min="12288" max="12288" width="45.85546875" style="2" customWidth="1"/>
    <col min="12289" max="12289" width="29.140625" style="2" customWidth="1"/>
    <col min="12290" max="12497" width="12.42578125" style="2" customWidth="1"/>
    <col min="12498" max="12498" width="20.140625" style="2" customWidth="1"/>
    <col min="12499" max="12499" width="21.42578125" style="2" customWidth="1"/>
    <col min="12500" max="12500" width="24" style="2" customWidth="1"/>
    <col min="12501" max="12501" width="11.140625" style="2" customWidth="1"/>
    <col min="12502" max="12502" width="15" style="2" customWidth="1"/>
    <col min="12503" max="12503" width="13.7109375" style="2" customWidth="1"/>
    <col min="12504" max="12504" width="24" style="2" customWidth="1"/>
    <col min="12505" max="12505" width="15" style="2" customWidth="1"/>
    <col min="12506" max="12506" width="21.42578125" style="2" customWidth="1"/>
    <col min="12507" max="12507" width="15" style="2" customWidth="1"/>
    <col min="12508" max="12508" width="20.140625" style="2" customWidth="1"/>
    <col min="12509" max="12509" width="12.42578125" style="2" customWidth="1"/>
    <col min="12510" max="12510" width="17.5703125" style="2" customWidth="1"/>
    <col min="12511" max="12511" width="25.28515625" style="2" customWidth="1"/>
    <col min="12512" max="12512" width="17.5703125" style="2" customWidth="1"/>
    <col min="12513" max="12513" width="12.42578125" style="2" customWidth="1"/>
    <col min="12514" max="12514" width="20.140625" style="2" customWidth="1"/>
    <col min="12515" max="12515" width="24" style="2" customWidth="1"/>
    <col min="12516" max="12516" width="20.140625" style="2" customWidth="1"/>
    <col min="12517" max="12517" width="22.7109375" style="2" customWidth="1"/>
    <col min="12518" max="12518" width="29.140625" style="2" customWidth="1"/>
    <col min="12519" max="12519" width="22.7109375" style="2" customWidth="1"/>
    <col min="12520" max="12520" width="7.28515625" style="2" customWidth="1"/>
    <col min="12521" max="12521" width="15" style="2" customWidth="1"/>
    <col min="12522" max="12522" width="17.5703125" style="2" customWidth="1"/>
    <col min="12523" max="12523" width="15" style="2" customWidth="1"/>
    <col min="12524" max="12524" width="16.28515625" style="2" customWidth="1"/>
    <col min="12525" max="12525" width="13.7109375" style="2" customWidth="1"/>
    <col min="12526" max="12526" width="11.140625" style="2" customWidth="1"/>
    <col min="12527" max="12527" width="15" style="2" customWidth="1"/>
    <col min="12528" max="12528" width="20.140625" style="2" customWidth="1"/>
    <col min="12529" max="12529" width="17.5703125" style="2" customWidth="1"/>
    <col min="12530" max="12530" width="27.85546875" style="2" customWidth="1"/>
    <col min="12531" max="12531" width="26.5703125" style="2" customWidth="1"/>
    <col min="12532" max="12532" width="15" style="2" customWidth="1"/>
    <col min="12533" max="12533" width="17.5703125" style="2" customWidth="1"/>
    <col min="12534" max="12536" width="16.28515625" style="2" customWidth="1"/>
    <col min="12537" max="12537" width="20.140625" style="2" customWidth="1"/>
    <col min="12538" max="12538" width="15" style="2" customWidth="1"/>
    <col min="12539" max="12540" width="20.140625" style="2" customWidth="1"/>
    <col min="12541" max="12541" width="17.5703125" style="2" customWidth="1"/>
    <col min="12542" max="12542" width="20.140625" style="2" customWidth="1"/>
    <col min="12543" max="12543" width="12.42578125" style="2" customWidth="1"/>
    <col min="12544" max="12544" width="45.85546875" style="2" customWidth="1"/>
    <col min="12545" max="12545" width="29.140625" style="2" customWidth="1"/>
    <col min="12546" max="12753" width="12.42578125" style="2" customWidth="1"/>
    <col min="12754" max="12754" width="20.140625" style="2" customWidth="1"/>
    <col min="12755" max="12755" width="21.42578125" style="2" customWidth="1"/>
    <col min="12756" max="12756" width="24" style="2" customWidth="1"/>
    <col min="12757" max="12757" width="11.140625" style="2" customWidth="1"/>
    <col min="12758" max="12758" width="15" style="2" customWidth="1"/>
    <col min="12759" max="12759" width="13.7109375" style="2" customWidth="1"/>
    <col min="12760" max="12760" width="24" style="2" customWidth="1"/>
    <col min="12761" max="12761" width="15" style="2" customWidth="1"/>
    <col min="12762" max="12762" width="21.42578125" style="2" customWidth="1"/>
    <col min="12763" max="12763" width="15" style="2" customWidth="1"/>
    <col min="12764" max="12764" width="20.140625" style="2" customWidth="1"/>
    <col min="12765" max="12765" width="12.42578125" style="2" customWidth="1"/>
    <col min="12766" max="12766" width="17.5703125" style="2" customWidth="1"/>
    <col min="12767" max="12767" width="25.28515625" style="2" customWidth="1"/>
    <col min="12768" max="12768" width="17.5703125" style="2" customWidth="1"/>
    <col min="12769" max="12769" width="12.42578125" style="2" customWidth="1"/>
    <col min="12770" max="12770" width="20.140625" style="2" customWidth="1"/>
    <col min="12771" max="12771" width="24" style="2" customWidth="1"/>
    <col min="12772" max="12772" width="20.140625" style="2" customWidth="1"/>
    <col min="12773" max="12773" width="22.7109375" style="2" customWidth="1"/>
    <col min="12774" max="12774" width="29.140625" style="2" customWidth="1"/>
    <col min="12775" max="12775" width="22.7109375" style="2" customWidth="1"/>
    <col min="12776" max="12776" width="7.28515625" style="2" customWidth="1"/>
    <col min="12777" max="12777" width="15" style="2" customWidth="1"/>
    <col min="12778" max="12778" width="17.5703125" style="2" customWidth="1"/>
    <col min="12779" max="12779" width="15" style="2" customWidth="1"/>
    <col min="12780" max="12780" width="16.28515625" style="2" customWidth="1"/>
    <col min="12781" max="12781" width="13.7109375" style="2" customWidth="1"/>
    <col min="12782" max="12782" width="11.140625" style="2" customWidth="1"/>
    <col min="12783" max="12783" width="15" style="2" customWidth="1"/>
    <col min="12784" max="12784" width="20.140625" style="2" customWidth="1"/>
    <col min="12785" max="12785" width="17.5703125" style="2" customWidth="1"/>
    <col min="12786" max="12786" width="27.85546875" style="2" customWidth="1"/>
    <col min="12787" max="12787" width="26.5703125" style="2" customWidth="1"/>
    <col min="12788" max="12788" width="15" style="2" customWidth="1"/>
    <col min="12789" max="12789" width="17.5703125" style="2" customWidth="1"/>
    <col min="12790" max="12792" width="16.28515625" style="2" customWidth="1"/>
    <col min="12793" max="12793" width="20.140625" style="2" customWidth="1"/>
    <col min="12794" max="12794" width="15" style="2" customWidth="1"/>
    <col min="12795" max="12796" width="20.140625" style="2" customWidth="1"/>
    <col min="12797" max="12797" width="17.5703125" style="2" customWidth="1"/>
    <col min="12798" max="12798" width="20.140625" style="2" customWidth="1"/>
    <col min="12799" max="12799" width="12.42578125" style="2" customWidth="1"/>
    <col min="12800" max="12800" width="45.85546875" style="2" customWidth="1"/>
    <col min="12801" max="12801" width="29.140625" style="2" customWidth="1"/>
    <col min="12802" max="13009" width="12.42578125" style="2" customWidth="1"/>
    <col min="13010" max="13010" width="20.140625" style="2" customWidth="1"/>
    <col min="13011" max="13011" width="21.42578125" style="2" customWidth="1"/>
    <col min="13012" max="13012" width="24" style="2" customWidth="1"/>
    <col min="13013" max="13013" width="11.140625" style="2" customWidth="1"/>
    <col min="13014" max="13014" width="15" style="2" customWidth="1"/>
    <col min="13015" max="13015" width="13.7109375" style="2" customWidth="1"/>
    <col min="13016" max="13016" width="24" style="2" customWidth="1"/>
    <col min="13017" max="13017" width="15" style="2" customWidth="1"/>
    <col min="13018" max="13018" width="21.42578125" style="2" customWidth="1"/>
    <col min="13019" max="13019" width="15" style="2" customWidth="1"/>
    <col min="13020" max="13020" width="20.140625" style="2" customWidth="1"/>
    <col min="13021" max="13021" width="12.42578125" style="2" customWidth="1"/>
    <col min="13022" max="13022" width="17.5703125" style="2" customWidth="1"/>
    <col min="13023" max="13023" width="25.28515625" style="2" customWidth="1"/>
    <col min="13024" max="13024" width="17.5703125" style="2" customWidth="1"/>
    <col min="13025" max="13025" width="12.42578125" style="2" customWidth="1"/>
    <col min="13026" max="13026" width="20.140625" style="2" customWidth="1"/>
    <col min="13027" max="13027" width="24" style="2" customWidth="1"/>
    <col min="13028" max="13028" width="20.140625" style="2" customWidth="1"/>
    <col min="13029" max="13029" width="22.7109375" style="2" customWidth="1"/>
    <col min="13030" max="13030" width="29.140625" style="2" customWidth="1"/>
    <col min="13031" max="13031" width="22.7109375" style="2" customWidth="1"/>
    <col min="13032" max="13032" width="7.28515625" style="2" customWidth="1"/>
    <col min="13033" max="13033" width="15" style="2" customWidth="1"/>
    <col min="13034" max="13034" width="17.5703125" style="2" customWidth="1"/>
    <col min="13035" max="13035" width="15" style="2" customWidth="1"/>
    <col min="13036" max="13036" width="16.28515625" style="2" customWidth="1"/>
    <col min="13037" max="13037" width="13.7109375" style="2" customWidth="1"/>
    <col min="13038" max="13038" width="11.140625" style="2" customWidth="1"/>
    <col min="13039" max="13039" width="15" style="2" customWidth="1"/>
    <col min="13040" max="13040" width="20.140625" style="2" customWidth="1"/>
    <col min="13041" max="13041" width="17.5703125" style="2" customWidth="1"/>
    <col min="13042" max="13042" width="27.85546875" style="2" customWidth="1"/>
    <col min="13043" max="13043" width="26.5703125" style="2" customWidth="1"/>
    <col min="13044" max="13044" width="15" style="2" customWidth="1"/>
    <col min="13045" max="13045" width="17.5703125" style="2" customWidth="1"/>
    <col min="13046" max="13048" width="16.28515625" style="2" customWidth="1"/>
    <col min="13049" max="13049" width="20.140625" style="2" customWidth="1"/>
    <col min="13050" max="13050" width="15" style="2" customWidth="1"/>
    <col min="13051" max="13052" width="20.140625" style="2" customWidth="1"/>
    <col min="13053" max="13053" width="17.5703125" style="2" customWidth="1"/>
    <col min="13054" max="13054" width="20.140625" style="2" customWidth="1"/>
    <col min="13055" max="13055" width="12.42578125" style="2" customWidth="1"/>
    <col min="13056" max="13056" width="45.85546875" style="2" customWidth="1"/>
    <col min="13057" max="13057" width="29.140625" style="2" customWidth="1"/>
    <col min="13058" max="13265" width="12.42578125" style="2" customWidth="1"/>
    <col min="13266" max="13266" width="20.140625" style="2" customWidth="1"/>
    <col min="13267" max="13267" width="21.42578125" style="2" customWidth="1"/>
    <col min="13268" max="13268" width="24" style="2" customWidth="1"/>
    <col min="13269" max="13269" width="11.140625" style="2" customWidth="1"/>
    <col min="13270" max="13270" width="15" style="2" customWidth="1"/>
    <col min="13271" max="13271" width="13.7109375" style="2" customWidth="1"/>
    <col min="13272" max="13272" width="24" style="2" customWidth="1"/>
    <col min="13273" max="13273" width="15" style="2" customWidth="1"/>
    <col min="13274" max="13274" width="21.42578125" style="2" customWidth="1"/>
    <col min="13275" max="13275" width="15" style="2" customWidth="1"/>
    <col min="13276" max="13276" width="20.140625" style="2" customWidth="1"/>
    <col min="13277" max="13277" width="12.42578125" style="2" customWidth="1"/>
    <col min="13278" max="13278" width="17.5703125" style="2" customWidth="1"/>
    <col min="13279" max="13279" width="25.28515625" style="2" customWidth="1"/>
    <col min="13280" max="13280" width="17.5703125" style="2" customWidth="1"/>
    <col min="13281" max="13281" width="12.42578125" style="2" customWidth="1"/>
    <col min="13282" max="13282" width="20.140625" style="2" customWidth="1"/>
    <col min="13283" max="13283" width="24" style="2" customWidth="1"/>
    <col min="13284" max="13284" width="20.140625" style="2" customWidth="1"/>
    <col min="13285" max="13285" width="22.7109375" style="2" customWidth="1"/>
    <col min="13286" max="13286" width="29.140625" style="2" customWidth="1"/>
    <col min="13287" max="13287" width="22.7109375" style="2" customWidth="1"/>
    <col min="13288" max="13288" width="7.28515625" style="2" customWidth="1"/>
    <col min="13289" max="13289" width="15" style="2" customWidth="1"/>
    <col min="13290" max="13290" width="17.5703125" style="2" customWidth="1"/>
    <col min="13291" max="13291" width="15" style="2" customWidth="1"/>
    <col min="13292" max="13292" width="16.28515625" style="2" customWidth="1"/>
    <col min="13293" max="13293" width="13.7109375" style="2" customWidth="1"/>
    <col min="13294" max="13294" width="11.140625" style="2" customWidth="1"/>
    <col min="13295" max="13295" width="15" style="2" customWidth="1"/>
    <col min="13296" max="13296" width="20.140625" style="2" customWidth="1"/>
    <col min="13297" max="13297" width="17.5703125" style="2" customWidth="1"/>
    <col min="13298" max="13298" width="27.85546875" style="2" customWidth="1"/>
    <col min="13299" max="13299" width="26.5703125" style="2" customWidth="1"/>
    <col min="13300" max="13300" width="15" style="2" customWidth="1"/>
    <col min="13301" max="13301" width="17.5703125" style="2" customWidth="1"/>
    <col min="13302" max="13304" width="16.28515625" style="2" customWidth="1"/>
    <col min="13305" max="13305" width="20.140625" style="2" customWidth="1"/>
    <col min="13306" max="13306" width="15" style="2" customWidth="1"/>
    <col min="13307" max="13308" width="20.140625" style="2" customWidth="1"/>
    <col min="13309" max="13309" width="17.5703125" style="2" customWidth="1"/>
    <col min="13310" max="13310" width="20.140625" style="2" customWidth="1"/>
    <col min="13311" max="13311" width="12.42578125" style="2" customWidth="1"/>
    <col min="13312" max="13312" width="45.85546875" style="2" customWidth="1"/>
    <col min="13313" max="13313" width="29.140625" style="2" customWidth="1"/>
    <col min="13314" max="13521" width="12.42578125" style="2" customWidth="1"/>
    <col min="13522" max="13522" width="20.140625" style="2" customWidth="1"/>
    <col min="13523" max="13523" width="21.42578125" style="2" customWidth="1"/>
    <col min="13524" max="13524" width="24" style="2" customWidth="1"/>
    <col min="13525" max="13525" width="11.140625" style="2" customWidth="1"/>
    <col min="13526" max="13526" width="15" style="2" customWidth="1"/>
    <col min="13527" max="13527" width="13.7109375" style="2" customWidth="1"/>
    <col min="13528" max="13528" width="24" style="2" customWidth="1"/>
    <col min="13529" max="13529" width="15" style="2" customWidth="1"/>
    <col min="13530" max="13530" width="21.42578125" style="2" customWidth="1"/>
    <col min="13531" max="13531" width="15" style="2" customWidth="1"/>
    <col min="13532" max="13532" width="20.140625" style="2" customWidth="1"/>
    <col min="13533" max="13533" width="12.42578125" style="2" customWidth="1"/>
    <col min="13534" max="13534" width="17.5703125" style="2" customWidth="1"/>
    <col min="13535" max="13535" width="25.28515625" style="2" customWidth="1"/>
    <col min="13536" max="13536" width="17.5703125" style="2" customWidth="1"/>
    <col min="13537" max="13537" width="12.42578125" style="2" customWidth="1"/>
    <col min="13538" max="13538" width="20.140625" style="2" customWidth="1"/>
    <col min="13539" max="13539" width="24" style="2" customWidth="1"/>
    <col min="13540" max="13540" width="20.140625" style="2" customWidth="1"/>
    <col min="13541" max="13541" width="22.7109375" style="2" customWidth="1"/>
    <col min="13542" max="13542" width="29.140625" style="2" customWidth="1"/>
    <col min="13543" max="13543" width="22.7109375" style="2" customWidth="1"/>
    <col min="13544" max="13544" width="7.28515625" style="2" customWidth="1"/>
    <col min="13545" max="13545" width="15" style="2" customWidth="1"/>
    <col min="13546" max="13546" width="17.5703125" style="2" customWidth="1"/>
    <col min="13547" max="13547" width="15" style="2" customWidth="1"/>
    <col min="13548" max="13548" width="16.28515625" style="2" customWidth="1"/>
    <col min="13549" max="13549" width="13.7109375" style="2" customWidth="1"/>
    <col min="13550" max="13550" width="11.140625" style="2" customWidth="1"/>
    <col min="13551" max="13551" width="15" style="2" customWidth="1"/>
    <col min="13552" max="13552" width="20.140625" style="2" customWidth="1"/>
    <col min="13553" max="13553" width="17.5703125" style="2" customWidth="1"/>
    <col min="13554" max="13554" width="27.85546875" style="2" customWidth="1"/>
    <col min="13555" max="13555" width="26.5703125" style="2" customWidth="1"/>
    <col min="13556" max="13556" width="15" style="2" customWidth="1"/>
    <col min="13557" max="13557" width="17.5703125" style="2" customWidth="1"/>
    <col min="13558" max="13560" width="16.28515625" style="2" customWidth="1"/>
    <col min="13561" max="13561" width="20.140625" style="2" customWidth="1"/>
    <col min="13562" max="13562" width="15" style="2" customWidth="1"/>
    <col min="13563" max="13564" width="20.140625" style="2" customWidth="1"/>
    <col min="13565" max="13565" width="17.5703125" style="2" customWidth="1"/>
    <col min="13566" max="13566" width="20.140625" style="2" customWidth="1"/>
    <col min="13567" max="13567" width="12.42578125" style="2" customWidth="1"/>
    <col min="13568" max="13568" width="45.85546875" style="2" customWidth="1"/>
    <col min="13569" max="13569" width="29.140625" style="2" customWidth="1"/>
    <col min="13570" max="13777" width="12.42578125" style="2" customWidth="1"/>
    <col min="13778" max="13778" width="20.140625" style="2" customWidth="1"/>
    <col min="13779" max="13779" width="21.42578125" style="2" customWidth="1"/>
    <col min="13780" max="13780" width="24" style="2" customWidth="1"/>
    <col min="13781" max="13781" width="11.140625" style="2" customWidth="1"/>
    <col min="13782" max="13782" width="15" style="2" customWidth="1"/>
    <col min="13783" max="13783" width="13.7109375" style="2" customWidth="1"/>
    <col min="13784" max="13784" width="24" style="2" customWidth="1"/>
    <col min="13785" max="13785" width="15" style="2" customWidth="1"/>
    <col min="13786" max="13786" width="21.42578125" style="2" customWidth="1"/>
    <col min="13787" max="13787" width="15" style="2" customWidth="1"/>
    <col min="13788" max="13788" width="20.140625" style="2" customWidth="1"/>
    <col min="13789" max="13789" width="12.42578125" style="2" customWidth="1"/>
    <col min="13790" max="13790" width="17.5703125" style="2" customWidth="1"/>
    <col min="13791" max="13791" width="25.28515625" style="2" customWidth="1"/>
    <col min="13792" max="13792" width="17.5703125" style="2" customWidth="1"/>
    <col min="13793" max="13793" width="12.42578125" style="2" customWidth="1"/>
    <col min="13794" max="13794" width="20.140625" style="2" customWidth="1"/>
    <col min="13795" max="13795" width="24" style="2" customWidth="1"/>
    <col min="13796" max="13796" width="20.140625" style="2" customWidth="1"/>
    <col min="13797" max="13797" width="22.7109375" style="2" customWidth="1"/>
    <col min="13798" max="13798" width="29.140625" style="2" customWidth="1"/>
    <col min="13799" max="13799" width="22.7109375" style="2" customWidth="1"/>
    <col min="13800" max="13800" width="7.28515625" style="2" customWidth="1"/>
    <col min="13801" max="13801" width="15" style="2" customWidth="1"/>
    <col min="13802" max="13802" width="17.5703125" style="2" customWidth="1"/>
    <col min="13803" max="13803" width="15" style="2" customWidth="1"/>
    <col min="13804" max="13804" width="16.28515625" style="2" customWidth="1"/>
    <col min="13805" max="13805" width="13.7109375" style="2" customWidth="1"/>
    <col min="13806" max="13806" width="11.140625" style="2" customWidth="1"/>
    <col min="13807" max="13807" width="15" style="2" customWidth="1"/>
    <col min="13808" max="13808" width="20.140625" style="2" customWidth="1"/>
    <col min="13809" max="13809" width="17.5703125" style="2" customWidth="1"/>
    <col min="13810" max="13810" width="27.85546875" style="2" customWidth="1"/>
    <col min="13811" max="13811" width="26.5703125" style="2" customWidth="1"/>
    <col min="13812" max="13812" width="15" style="2" customWidth="1"/>
    <col min="13813" max="13813" width="17.5703125" style="2" customWidth="1"/>
    <col min="13814" max="13816" width="16.28515625" style="2" customWidth="1"/>
    <col min="13817" max="13817" width="20.140625" style="2" customWidth="1"/>
    <col min="13818" max="13818" width="15" style="2" customWidth="1"/>
    <col min="13819" max="13820" width="20.140625" style="2" customWidth="1"/>
    <col min="13821" max="13821" width="17.5703125" style="2" customWidth="1"/>
    <col min="13822" max="13822" width="20.140625" style="2" customWidth="1"/>
    <col min="13823" max="13823" width="12.42578125" style="2" customWidth="1"/>
    <col min="13824" max="13824" width="45.85546875" style="2" customWidth="1"/>
    <col min="13825" max="13825" width="29.140625" style="2" customWidth="1"/>
    <col min="13826" max="14033" width="12.42578125" style="2" customWidth="1"/>
    <col min="14034" max="14034" width="20.140625" style="2" customWidth="1"/>
    <col min="14035" max="14035" width="21.42578125" style="2" customWidth="1"/>
    <col min="14036" max="14036" width="24" style="2" customWidth="1"/>
    <col min="14037" max="14037" width="11.140625" style="2" customWidth="1"/>
    <col min="14038" max="14038" width="15" style="2" customWidth="1"/>
    <col min="14039" max="14039" width="13.7109375" style="2" customWidth="1"/>
    <col min="14040" max="14040" width="24" style="2" customWidth="1"/>
    <col min="14041" max="14041" width="15" style="2" customWidth="1"/>
    <col min="14042" max="14042" width="21.42578125" style="2" customWidth="1"/>
    <col min="14043" max="14043" width="15" style="2" customWidth="1"/>
    <col min="14044" max="14044" width="20.140625" style="2" customWidth="1"/>
    <col min="14045" max="14045" width="12.42578125" style="2" customWidth="1"/>
    <col min="14046" max="14046" width="17.5703125" style="2" customWidth="1"/>
    <col min="14047" max="14047" width="25.28515625" style="2" customWidth="1"/>
    <col min="14048" max="14048" width="17.5703125" style="2" customWidth="1"/>
    <col min="14049" max="14049" width="12.42578125" style="2" customWidth="1"/>
    <col min="14050" max="14050" width="20.140625" style="2" customWidth="1"/>
    <col min="14051" max="14051" width="24" style="2" customWidth="1"/>
    <col min="14052" max="14052" width="20.140625" style="2" customWidth="1"/>
    <col min="14053" max="14053" width="22.7109375" style="2" customWidth="1"/>
    <col min="14054" max="14054" width="29.140625" style="2" customWidth="1"/>
    <col min="14055" max="14055" width="22.7109375" style="2" customWidth="1"/>
    <col min="14056" max="14056" width="7.28515625" style="2" customWidth="1"/>
    <col min="14057" max="14057" width="15" style="2" customWidth="1"/>
    <col min="14058" max="14058" width="17.5703125" style="2" customWidth="1"/>
    <col min="14059" max="14059" width="15" style="2" customWidth="1"/>
    <col min="14060" max="14060" width="16.28515625" style="2" customWidth="1"/>
    <col min="14061" max="14061" width="13.7109375" style="2" customWidth="1"/>
    <col min="14062" max="14062" width="11.140625" style="2" customWidth="1"/>
    <col min="14063" max="14063" width="15" style="2" customWidth="1"/>
    <col min="14064" max="14064" width="20.140625" style="2" customWidth="1"/>
    <col min="14065" max="14065" width="17.5703125" style="2" customWidth="1"/>
    <col min="14066" max="14066" width="27.85546875" style="2" customWidth="1"/>
    <col min="14067" max="14067" width="26.5703125" style="2" customWidth="1"/>
    <col min="14068" max="14068" width="15" style="2" customWidth="1"/>
    <col min="14069" max="14069" width="17.5703125" style="2" customWidth="1"/>
    <col min="14070" max="14072" width="16.28515625" style="2" customWidth="1"/>
    <col min="14073" max="14073" width="20.140625" style="2" customWidth="1"/>
    <col min="14074" max="14074" width="15" style="2" customWidth="1"/>
    <col min="14075" max="14076" width="20.140625" style="2" customWidth="1"/>
    <col min="14077" max="14077" width="17.5703125" style="2" customWidth="1"/>
    <col min="14078" max="14078" width="20.140625" style="2" customWidth="1"/>
    <col min="14079" max="14079" width="12.42578125" style="2" customWidth="1"/>
    <col min="14080" max="14080" width="45.85546875" style="2" customWidth="1"/>
    <col min="14081" max="14081" width="29.140625" style="2" customWidth="1"/>
    <col min="14082" max="14289" width="12.42578125" style="2" customWidth="1"/>
    <col min="14290" max="14290" width="20.140625" style="2" customWidth="1"/>
    <col min="14291" max="14291" width="21.42578125" style="2" customWidth="1"/>
    <col min="14292" max="14292" width="24" style="2" customWidth="1"/>
    <col min="14293" max="14293" width="11.140625" style="2" customWidth="1"/>
    <col min="14294" max="14294" width="15" style="2" customWidth="1"/>
    <col min="14295" max="14295" width="13.7109375" style="2" customWidth="1"/>
    <col min="14296" max="14296" width="24" style="2" customWidth="1"/>
    <col min="14297" max="14297" width="15" style="2" customWidth="1"/>
    <col min="14298" max="14298" width="21.42578125" style="2" customWidth="1"/>
    <col min="14299" max="14299" width="15" style="2" customWidth="1"/>
    <col min="14300" max="14300" width="20.140625" style="2" customWidth="1"/>
    <col min="14301" max="14301" width="12.42578125" style="2" customWidth="1"/>
    <col min="14302" max="14302" width="17.5703125" style="2" customWidth="1"/>
    <col min="14303" max="14303" width="25.28515625" style="2" customWidth="1"/>
    <col min="14304" max="14304" width="17.5703125" style="2" customWidth="1"/>
    <col min="14305" max="14305" width="12.42578125" style="2" customWidth="1"/>
    <col min="14306" max="14306" width="20.140625" style="2" customWidth="1"/>
    <col min="14307" max="14307" width="24" style="2" customWidth="1"/>
    <col min="14308" max="14308" width="20.140625" style="2" customWidth="1"/>
    <col min="14309" max="14309" width="22.7109375" style="2" customWidth="1"/>
    <col min="14310" max="14310" width="29.140625" style="2" customWidth="1"/>
    <col min="14311" max="14311" width="22.7109375" style="2" customWidth="1"/>
    <col min="14312" max="14312" width="7.28515625" style="2" customWidth="1"/>
    <col min="14313" max="14313" width="15" style="2" customWidth="1"/>
    <col min="14314" max="14314" width="17.5703125" style="2" customWidth="1"/>
    <col min="14315" max="14315" width="15" style="2" customWidth="1"/>
    <col min="14316" max="14316" width="16.28515625" style="2" customWidth="1"/>
    <col min="14317" max="14317" width="13.7109375" style="2" customWidth="1"/>
    <col min="14318" max="14318" width="11.140625" style="2" customWidth="1"/>
    <col min="14319" max="14319" width="15" style="2" customWidth="1"/>
    <col min="14320" max="14320" width="20.140625" style="2" customWidth="1"/>
    <col min="14321" max="14321" width="17.5703125" style="2" customWidth="1"/>
    <col min="14322" max="14322" width="27.85546875" style="2" customWidth="1"/>
    <col min="14323" max="14323" width="26.5703125" style="2" customWidth="1"/>
    <col min="14324" max="14324" width="15" style="2" customWidth="1"/>
    <col min="14325" max="14325" width="17.5703125" style="2" customWidth="1"/>
    <col min="14326" max="14328" width="16.28515625" style="2" customWidth="1"/>
    <col min="14329" max="14329" width="20.140625" style="2" customWidth="1"/>
    <col min="14330" max="14330" width="15" style="2" customWidth="1"/>
    <col min="14331" max="14332" width="20.140625" style="2" customWidth="1"/>
    <col min="14333" max="14333" width="17.5703125" style="2" customWidth="1"/>
    <col min="14334" max="14334" width="20.140625" style="2" customWidth="1"/>
    <col min="14335" max="14335" width="12.42578125" style="2" customWidth="1"/>
    <col min="14336" max="14336" width="45.85546875" style="2" customWidth="1"/>
    <col min="14337" max="14337" width="29.140625" style="2" customWidth="1"/>
    <col min="14338" max="14545" width="12.42578125" style="2" customWidth="1"/>
    <col min="14546" max="14546" width="20.140625" style="2" customWidth="1"/>
    <col min="14547" max="14547" width="21.42578125" style="2" customWidth="1"/>
    <col min="14548" max="14548" width="24" style="2" customWidth="1"/>
    <col min="14549" max="14549" width="11.140625" style="2" customWidth="1"/>
    <col min="14550" max="14550" width="15" style="2" customWidth="1"/>
    <col min="14551" max="14551" width="13.7109375" style="2" customWidth="1"/>
    <col min="14552" max="14552" width="24" style="2" customWidth="1"/>
    <col min="14553" max="14553" width="15" style="2" customWidth="1"/>
    <col min="14554" max="14554" width="21.42578125" style="2" customWidth="1"/>
    <col min="14555" max="14555" width="15" style="2" customWidth="1"/>
    <col min="14556" max="14556" width="20.140625" style="2" customWidth="1"/>
    <col min="14557" max="14557" width="12.42578125" style="2" customWidth="1"/>
    <col min="14558" max="14558" width="17.5703125" style="2" customWidth="1"/>
    <col min="14559" max="14559" width="25.28515625" style="2" customWidth="1"/>
    <col min="14560" max="14560" width="17.5703125" style="2" customWidth="1"/>
    <col min="14561" max="14561" width="12.42578125" style="2" customWidth="1"/>
    <col min="14562" max="14562" width="20.140625" style="2" customWidth="1"/>
    <col min="14563" max="14563" width="24" style="2" customWidth="1"/>
    <col min="14564" max="14564" width="20.140625" style="2" customWidth="1"/>
    <col min="14565" max="14565" width="22.7109375" style="2" customWidth="1"/>
    <col min="14566" max="14566" width="29.140625" style="2" customWidth="1"/>
    <col min="14567" max="14567" width="22.7109375" style="2" customWidth="1"/>
    <col min="14568" max="14568" width="7.28515625" style="2" customWidth="1"/>
    <col min="14569" max="14569" width="15" style="2" customWidth="1"/>
    <col min="14570" max="14570" width="17.5703125" style="2" customWidth="1"/>
    <col min="14571" max="14571" width="15" style="2" customWidth="1"/>
    <col min="14572" max="14572" width="16.28515625" style="2" customWidth="1"/>
    <col min="14573" max="14573" width="13.7109375" style="2" customWidth="1"/>
    <col min="14574" max="14574" width="11.140625" style="2" customWidth="1"/>
    <col min="14575" max="14575" width="15" style="2" customWidth="1"/>
    <col min="14576" max="14576" width="20.140625" style="2" customWidth="1"/>
    <col min="14577" max="14577" width="17.5703125" style="2" customWidth="1"/>
    <col min="14578" max="14578" width="27.85546875" style="2" customWidth="1"/>
    <col min="14579" max="14579" width="26.5703125" style="2" customWidth="1"/>
    <col min="14580" max="14580" width="15" style="2" customWidth="1"/>
    <col min="14581" max="14581" width="17.5703125" style="2" customWidth="1"/>
    <col min="14582" max="14584" width="16.28515625" style="2" customWidth="1"/>
    <col min="14585" max="14585" width="20.140625" style="2" customWidth="1"/>
    <col min="14586" max="14586" width="15" style="2" customWidth="1"/>
    <col min="14587" max="14588" width="20.140625" style="2" customWidth="1"/>
    <col min="14589" max="14589" width="17.5703125" style="2" customWidth="1"/>
    <col min="14590" max="14590" width="20.140625" style="2" customWidth="1"/>
    <col min="14591" max="14591" width="12.42578125" style="2" customWidth="1"/>
    <col min="14592" max="14592" width="45.85546875" style="2" customWidth="1"/>
    <col min="14593" max="14593" width="29.140625" style="2" customWidth="1"/>
    <col min="14594" max="14801" width="12.42578125" style="2" customWidth="1"/>
    <col min="14802" max="14802" width="20.140625" style="2" customWidth="1"/>
    <col min="14803" max="14803" width="21.42578125" style="2" customWidth="1"/>
    <col min="14804" max="14804" width="24" style="2" customWidth="1"/>
    <col min="14805" max="14805" width="11.140625" style="2" customWidth="1"/>
    <col min="14806" max="14806" width="15" style="2" customWidth="1"/>
    <col min="14807" max="14807" width="13.7109375" style="2" customWidth="1"/>
    <col min="14808" max="14808" width="24" style="2" customWidth="1"/>
    <col min="14809" max="14809" width="15" style="2" customWidth="1"/>
    <col min="14810" max="14810" width="21.42578125" style="2" customWidth="1"/>
    <col min="14811" max="14811" width="15" style="2" customWidth="1"/>
    <col min="14812" max="14812" width="20.140625" style="2" customWidth="1"/>
    <col min="14813" max="14813" width="12.42578125" style="2" customWidth="1"/>
    <col min="14814" max="14814" width="17.5703125" style="2" customWidth="1"/>
    <col min="14815" max="14815" width="25.28515625" style="2" customWidth="1"/>
    <col min="14816" max="14816" width="17.5703125" style="2" customWidth="1"/>
    <col min="14817" max="14817" width="12.42578125" style="2" customWidth="1"/>
    <col min="14818" max="14818" width="20.140625" style="2" customWidth="1"/>
    <col min="14819" max="14819" width="24" style="2" customWidth="1"/>
    <col min="14820" max="14820" width="20.140625" style="2" customWidth="1"/>
    <col min="14821" max="14821" width="22.7109375" style="2" customWidth="1"/>
    <col min="14822" max="14822" width="29.140625" style="2" customWidth="1"/>
    <col min="14823" max="14823" width="22.7109375" style="2" customWidth="1"/>
    <col min="14824" max="14824" width="7.28515625" style="2" customWidth="1"/>
    <col min="14825" max="14825" width="15" style="2" customWidth="1"/>
    <col min="14826" max="14826" width="17.5703125" style="2" customWidth="1"/>
    <col min="14827" max="14827" width="15" style="2" customWidth="1"/>
    <col min="14828" max="14828" width="16.28515625" style="2" customWidth="1"/>
    <col min="14829" max="14829" width="13.7109375" style="2" customWidth="1"/>
    <col min="14830" max="14830" width="11.140625" style="2" customWidth="1"/>
    <col min="14831" max="14831" width="15" style="2" customWidth="1"/>
    <col min="14832" max="14832" width="20.140625" style="2" customWidth="1"/>
    <col min="14833" max="14833" width="17.5703125" style="2" customWidth="1"/>
    <col min="14834" max="14834" width="27.85546875" style="2" customWidth="1"/>
    <col min="14835" max="14835" width="26.5703125" style="2" customWidth="1"/>
    <col min="14836" max="14836" width="15" style="2" customWidth="1"/>
    <col min="14837" max="14837" width="17.5703125" style="2" customWidth="1"/>
    <col min="14838" max="14840" width="16.28515625" style="2" customWidth="1"/>
    <col min="14841" max="14841" width="20.140625" style="2" customWidth="1"/>
    <col min="14842" max="14842" width="15" style="2" customWidth="1"/>
    <col min="14843" max="14844" width="20.140625" style="2" customWidth="1"/>
    <col min="14845" max="14845" width="17.5703125" style="2" customWidth="1"/>
    <col min="14846" max="14846" width="20.140625" style="2" customWidth="1"/>
    <col min="14847" max="14847" width="12.42578125" style="2" customWidth="1"/>
    <col min="14848" max="14848" width="45.85546875" style="2" customWidth="1"/>
    <col min="14849" max="14849" width="29.140625" style="2" customWidth="1"/>
    <col min="14850" max="15057" width="12.42578125" style="2" customWidth="1"/>
    <col min="15058" max="15058" width="20.140625" style="2" customWidth="1"/>
    <col min="15059" max="15059" width="21.42578125" style="2" customWidth="1"/>
    <col min="15060" max="15060" width="24" style="2" customWidth="1"/>
    <col min="15061" max="15061" width="11.140625" style="2" customWidth="1"/>
    <col min="15062" max="15062" width="15" style="2" customWidth="1"/>
    <col min="15063" max="15063" width="13.7109375" style="2" customWidth="1"/>
    <col min="15064" max="15064" width="24" style="2" customWidth="1"/>
    <col min="15065" max="15065" width="15" style="2" customWidth="1"/>
    <col min="15066" max="15066" width="21.42578125" style="2" customWidth="1"/>
    <col min="15067" max="15067" width="15" style="2" customWidth="1"/>
    <col min="15068" max="15068" width="20.140625" style="2" customWidth="1"/>
    <col min="15069" max="15069" width="12.42578125" style="2" customWidth="1"/>
    <col min="15070" max="15070" width="17.5703125" style="2" customWidth="1"/>
    <col min="15071" max="15071" width="25.28515625" style="2" customWidth="1"/>
    <col min="15072" max="15072" width="17.5703125" style="2" customWidth="1"/>
    <col min="15073" max="15073" width="12.42578125" style="2" customWidth="1"/>
    <col min="15074" max="15074" width="20.140625" style="2" customWidth="1"/>
    <col min="15075" max="15075" width="24" style="2" customWidth="1"/>
    <col min="15076" max="15076" width="20.140625" style="2" customWidth="1"/>
    <col min="15077" max="15077" width="22.7109375" style="2" customWidth="1"/>
    <col min="15078" max="15078" width="29.140625" style="2" customWidth="1"/>
    <col min="15079" max="15079" width="22.7109375" style="2" customWidth="1"/>
    <col min="15080" max="15080" width="7.28515625" style="2" customWidth="1"/>
    <col min="15081" max="15081" width="15" style="2" customWidth="1"/>
    <col min="15082" max="15082" width="17.5703125" style="2" customWidth="1"/>
    <col min="15083" max="15083" width="15" style="2" customWidth="1"/>
    <col min="15084" max="15084" width="16.28515625" style="2" customWidth="1"/>
    <col min="15085" max="15085" width="13.7109375" style="2" customWidth="1"/>
    <col min="15086" max="15086" width="11.140625" style="2" customWidth="1"/>
    <col min="15087" max="15087" width="15" style="2" customWidth="1"/>
    <col min="15088" max="15088" width="20.140625" style="2" customWidth="1"/>
    <col min="15089" max="15089" width="17.5703125" style="2" customWidth="1"/>
    <col min="15090" max="15090" width="27.85546875" style="2" customWidth="1"/>
    <col min="15091" max="15091" width="26.5703125" style="2" customWidth="1"/>
    <col min="15092" max="15092" width="15" style="2" customWidth="1"/>
    <col min="15093" max="15093" width="17.5703125" style="2" customWidth="1"/>
    <col min="15094" max="15096" width="16.28515625" style="2" customWidth="1"/>
    <col min="15097" max="15097" width="20.140625" style="2" customWidth="1"/>
    <col min="15098" max="15098" width="15" style="2" customWidth="1"/>
    <col min="15099" max="15100" width="20.140625" style="2" customWidth="1"/>
    <col min="15101" max="15101" width="17.5703125" style="2" customWidth="1"/>
    <col min="15102" max="15102" width="20.140625" style="2" customWidth="1"/>
    <col min="15103" max="15103" width="12.42578125" style="2" customWidth="1"/>
    <col min="15104" max="15104" width="45.85546875" style="2" customWidth="1"/>
    <col min="15105" max="15105" width="29.140625" style="2" customWidth="1"/>
    <col min="15106" max="15313" width="12.42578125" style="2" customWidth="1"/>
    <col min="15314" max="15314" width="20.140625" style="2" customWidth="1"/>
    <col min="15315" max="15315" width="21.42578125" style="2" customWidth="1"/>
    <col min="15316" max="15316" width="24" style="2" customWidth="1"/>
    <col min="15317" max="15317" width="11.140625" style="2" customWidth="1"/>
    <col min="15318" max="15318" width="15" style="2" customWidth="1"/>
    <col min="15319" max="15319" width="13.7109375" style="2" customWidth="1"/>
    <col min="15320" max="15320" width="24" style="2" customWidth="1"/>
    <col min="15321" max="15321" width="15" style="2" customWidth="1"/>
    <col min="15322" max="15322" width="21.42578125" style="2" customWidth="1"/>
    <col min="15323" max="15323" width="15" style="2" customWidth="1"/>
    <col min="15324" max="15324" width="20.140625" style="2" customWidth="1"/>
    <col min="15325" max="15325" width="12.42578125" style="2" customWidth="1"/>
    <col min="15326" max="15326" width="17.5703125" style="2" customWidth="1"/>
    <col min="15327" max="15327" width="25.28515625" style="2" customWidth="1"/>
    <col min="15328" max="15328" width="17.5703125" style="2" customWidth="1"/>
    <col min="15329" max="15329" width="12.42578125" style="2" customWidth="1"/>
    <col min="15330" max="15330" width="20.140625" style="2" customWidth="1"/>
    <col min="15331" max="15331" width="24" style="2" customWidth="1"/>
    <col min="15332" max="15332" width="20.140625" style="2" customWidth="1"/>
    <col min="15333" max="15333" width="22.7109375" style="2" customWidth="1"/>
    <col min="15334" max="15334" width="29.140625" style="2" customWidth="1"/>
    <col min="15335" max="15335" width="22.7109375" style="2" customWidth="1"/>
    <col min="15336" max="15336" width="7.28515625" style="2" customWidth="1"/>
    <col min="15337" max="15337" width="15" style="2" customWidth="1"/>
    <col min="15338" max="15338" width="17.5703125" style="2" customWidth="1"/>
    <col min="15339" max="15339" width="15" style="2" customWidth="1"/>
    <col min="15340" max="15340" width="16.28515625" style="2" customWidth="1"/>
    <col min="15341" max="15341" width="13.7109375" style="2" customWidth="1"/>
    <col min="15342" max="15342" width="11.140625" style="2" customWidth="1"/>
    <col min="15343" max="15343" width="15" style="2" customWidth="1"/>
    <col min="15344" max="15344" width="20.140625" style="2" customWidth="1"/>
    <col min="15345" max="15345" width="17.5703125" style="2" customWidth="1"/>
    <col min="15346" max="15346" width="27.85546875" style="2" customWidth="1"/>
    <col min="15347" max="15347" width="26.5703125" style="2" customWidth="1"/>
    <col min="15348" max="15348" width="15" style="2" customWidth="1"/>
    <col min="15349" max="15349" width="17.5703125" style="2" customWidth="1"/>
    <col min="15350" max="15352" width="16.28515625" style="2" customWidth="1"/>
    <col min="15353" max="15353" width="20.140625" style="2" customWidth="1"/>
    <col min="15354" max="15354" width="15" style="2" customWidth="1"/>
    <col min="15355" max="15356" width="20.140625" style="2" customWidth="1"/>
    <col min="15357" max="15357" width="17.5703125" style="2" customWidth="1"/>
    <col min="15358" max="15358" width="20.140625" style="2" customWidth="1"/>
    <col min="15359" max="15359" width="12.42578125" style="2" customWidth="1"/>
    <col min="15360" max="15360" width="45.85546875" style="2" customWidth="1"/>
    <col min="15361" max="15361" width="29.140625" style="2" customWidth="1"/>
    <col min="15362" max="15569" width="12.42578125" style="2" customWidth="1"/>
    <col min="15570" max="15570" width="20.140625" style="2" customWidth="1"/>
    <col min="15571" max="15571" width="21.42578125" style="2" customWidth="1"/>
    <col min="15572" max="15572" width="24" style="2" customWidth="1"/>
    <col min="15573" max="15573" width="11.140625" style="2" customWidth="1"/>
    <col min="15574" max="15574" width="15" style="2" customWidth="1"/>
    <col min="15575" max="15575" width="13.7109375" style="2" customWidth="1"/>
    <col min="15576" max="15576" width="24" style="2" customWidth="1"/>
    <col min="15577" max="15577" width="15" style="2" customWidth="1"/>
    <col min="15578" max="15578" width="21.42578125" style="2" customWidth="1"/>
    <col min="15579" max="15579" width="15" style="2" customWidth="1"/>
    <col min="15580" max="15580" width="20.140625" style="2" customWidth="1"/>
    <col min="15581" max="15581" width="12.42578125" style="2" customWidth="1"/>
    <col min="15582" max="15582" width="17.5703125" style="2" customWidth="1"/>
    <col min="15583" max="15583" width="25.28515625" style="2" customWidth="1"/>
    <col min="15584" max="15584" width="17.5703125" style="2" customWidth="1"/>
    <col min="15585" max="15585" width="12.42578125" style="2" customWidth="1"/>
    <col min="15586" max="15586" width="20.140625" style="2" customWidth="1"/>
    <col min="15587" max="15587" width="24" style="2" customWidth="1"/>
    <col min="15588" max="15588" width="20.140625" style="2" customWidth="1"/>
    <col min="15589" max="15589" width="22.7109375" style="2" customWidth="1"/>
    <col min="15590" max="15590" width="29.140625" style="2" customWidth="1"/>
    <col min="15591" max="15591" width="22.7109375" style="2" customWidth="1"/>
    <col min="15592" max="15592" width="7.28515625" style="2" customWidth="1"/>
    <col min="15593" max="15593" width="15" style="2" customWidth="1"/>
    <col min="15594" max="15594" width="17.5703125" style="2" customWidth="1"/>
    <col min="15595" max="15595" width="15" style="2" customWidth="1"/>
    <col min="15596" max="15596" width="16.28515625" style="2" customWidth="1"/>
    <col min="15597" max="15597" width="13.7109375" style="2" customWidth="1"/>
    <col min="15598" max="15598" width="11.140625" style="2" customWidth="1"/>
    <col min="15599" max="15599" width="15" style="2" customWidth="1"/>
    <col min="15600" max="15600" width="20.140625" style="2" customWidth="1"/>
    <col min="15601" max="15601" width="17.5703125" style="2" customWidth="1"/>
    <col min="15602" max="15602" width="27.85546875" style="2" customWidth="1"/>
    <col min="15603" max="15603" width="26.5703125" style="2" customWidth="1"/>
    <col min="15604" max="15604" width="15" style="2" customWidth="1"/>
    <col min="15605" max="15605" width="17.5703125" style="2" customWidth="1"/>
    <col min="15606" max="15608" width="16.28515625" style="2" customWidth="1"/>
    <col min="15609" max="15609" width="20.140625" style="2" customWidth="1"/>
    <col min="15610" max="15610" width="15" style="2" customWidth="1"/>
    <col min="15611" max="15612" width="20.140625" style="2" customWidth="1"/>
    <col min="15613" max="15613" width="17.5703125" style="2" customWidth="1"/>
    <col min="15614" max="15614" width="20.140625" style="2" customWidth="1"/>
    <col min="15615" max="15615" width="12.42578125" style="2" customWidth="1"/>
    <col min="15616" max="15616" width="45.85546875" style="2" customWidth="1"/>
    <col min="15617" max="15617" width="29.140625" style="2" customWidth="1"/>
    <col min="15618" max="15825" width="12.42578125" style="2" customWidth="1"/>
    <col min="15826" max="15826" width="20.140625" style="2" customWidth="1"/>
    <col min="15827" max="15827" width="21.42578125" style="2" customWidth="1"/>
    <col min="15828" max="15828" width="24" style="2" customWidth="1"/>
    <col min="15829" max="15829" width="11.140625" style="2" customWidth="1"/>
    <col min="15830" max="15830" width="15" style="2" customWidth="1"/>
    <col min="15831" max="15831" width="13.7109375" style="2" customWidth="1"/>
    <col min="15832" max="15832" width="24" style="2" customWidth="1"/>
    <col min="15833" max="15833" width="15" style="2" customWidth="1"/>
    <col min="15834" max="15834" width="21.42578125" style="2" customWidth="1"/>
    <col min="15835" max="15835" width="15" style="2" customWidth="1"/>
    <col min="15836" max="15836" width="20.140625" style="2" customWidth="1"/>
    <col min="15837" max="15837" width="12.42578125" style="2" customWidth="1"/>
    <col min="15838" max="15838" width="17.5703125" style="2" customWidth="1"/>
    <col min="15839" max="15839" width="25.28515625" style="2" customWidth="1"/>
    <col min="15840" max="15840" width="17.5703125" style="2" customWidth="1"/>
    <col min="15841" max="15841" width="12.42578125" style="2" customWidth="1"/>
    <col min="15842" max="15842" width="20.140625" style="2" customWidth="1"/>
    <col min="15843" max="15843" width="24" style="2" customWidth="1"/>
    <col min="15844" max="15844" width="20.140625" style="2" customWidth="1"/>
    <col min="15845" max="15845" width="22.7109375" style="2" customWidth="1"/>
    <col min="15846" max="15846" width="29.140625" style="2" customWidth="1"/>
    <col min="15847" max="15847" width="22.7109375" style="2" customWidth="1"/>
    <col min="15848" max="15848" width="7.28515625" style="2" customWidth="1"/>
    <col min="15849" max="15849" width="15" style="2" customWidth="1"/>
    <col min="15850" max="15850" width="17.5703125" style="2" customWidth="1"/>
    <col min="15851" max="15851" width="15" style="2" customWidth="1"/>
    <col min="15852" max="15852" width="16.28515625" style="2" customWidth="1"/>
    <col min="15853" max="15853" width="13.7109375" style="2" customWidth="1"/>
    <col min="15854" max="15854" width="11.140625" style="2" customWidth="1"/>
    <col min="15855" max="15855" width="15" style="2" customWidth="1"/>
    <col min="15856" max="15856" width="20.140625" style="2" customWidth="1"/>
    <col min="15857" max="15857" width="17.5703125" style="2" customWidth="1"/>
    <col min="15858" max="15858" width="27.85546875" style="2" customWidth="1"/>
    <col min="15859" max="15859" width="26.5703125" style="2" customWidth="1"/>
    <col min="15860" max="15860" width="15" style="2" customWidth="1"/>
    <col min="15861" max="15861" width="17.5703125" style="2" customWidth="1"/>
    <col min="15862" max="15864" width="16.28515625" style="2" customWidth="1"/>
    <col min="15865" max="15865" width="20.140625" style="2" customWidth="1"/>
    <col min="15866" max="15866" width="15" style="2" customWidth="1"/>
    <col min="15867" max="15868" width="20.140625" style="2" customWidth="1"/>
    <col min="15869" max="15869" width="17.5703125" style="2" customWidth="1"/>
    <col min="15870" max="15870" width="20.140625" style="2" customWidth="1"/>
    <col min="15871" max="15871" width="12.42578125" style="2" customWidth="1"/>
    <col min="15872" max="15872" width="45.85546875" style="2" customWidth="1"/>
    <col min="15873" max="15873" width="29.140625" style="2" customWidth="1"/>
    <col min="15874" max="16081" width="12.42578125" style="2" customWidth="1"/>
    <col min="16082" max="16082" width="20.140625" style="2" customWidth="1"/>
    <col min="16083" max="16083" width="21.42578125" style="2" customWidth="1"/>
    <col min="16084" max="16084" width="24" style="2" customWidth="1"/>
    <col min="16085" max="16085" width="11.140625" style="2" customWidth="1"/>
    <col min="16086" max="16086" width="15" style="2" customWidth="1"/>
    <col min="16087" max="16087" width="13.7109375" style="2" customWidth="1"/>
    <col min="16088" max="16088" width="24" style="2" customWidth="1"/>
    <col min="16089" max="16089" width="15" style="2" customWidth="1"/>
    <col min="16090" max="16090" width="21.42578125" style="2" customWidth="1"/>
    <col min="16091" max="16091" width="15" style="2" customWidth="1"/>
    <col min="16092" max="16092" width="20.140625" style="2" customWidth="1"/>
    <col min="16093" max="16093" width="12.42578125" style="2" customWidth="1"/>
    <col min="16094" max="16094" width="17.5703125" style="2" customWidth="1"/>
    <col min="16095" max="16095" width="25.28515625" style="2" customWidth="1"/>
    <col min="16096" max="16096" width="17.5703125" style="2" customWidth="1"/>
    <col min="16097" max="16097" width="12.42578125" style="2" customWidth="1"/>
    <col min="16098" max="16098" width="20.140625" style="2" customWidth="1"/>
    <col min="16099" max="16099" width="24" style="2" customWidth="1"/>
    <col min="16100" max="16100" width="20.140625" style="2" customWidth="1"/>
    <col min="16101" max="16101" width="22.7109375" style="2" customWidth="1"/>
    <col min="16102" max="16102" width="29.140625" style="2" customWidth="1"/>
    <col min="16103" max="16103" width="22.7109375" style="2" customWidth="1"/>
    <col min="16104" max="16104" width="7.28515625" style="2" customWidth="1"/>
    <col min="16105" max="16105" width="15" style="2" customWidth="1"/>
    <col min="16106" max="16106" width="17.5703125" style="2" customWidth="1"/>
    <col min="16107" max="16107" width="15" style="2" customWidth="1"/>
    <col min="16108" max="16108" width="16.28515625" style="2" customWidth="1"/>
    <col min="16109" max="16109" width="13.7109375" style="2" customWidth="1"/>
    <col min="16110" max="16110" width="11.140625" style="2" customWidth="1"/>
    <col min="16111" max="16111" width="15" style="2" customWidth="1"/>
    <col min="16112" max="16112" width="20.140625" style="2" customWidth="1"/>
    <col min="16113" max="16113" width="17.5703125" style="2" customWidth="1"/>
    <col min="16114" max="16114" width="27.85546875" style="2" customWidth="1"/>
    <col min="16115" max="16115" width="26.5703125" style="2" customWidth="1"/>
    <col min="16116" max="16116" width="15" style="2" customWidth="1"/>
    <col min="16117" max="16117" width="17.5703125" style="2" customWidth="1"/>
    <col min="16118" max="16120" width="16.28515625" style="2" customWidth="1"/>
    <col min="16121" max="16121" width="20.140625" style="2" customWidth="1"/>
    <col min="16122" max="16122" width="15" style="2" customWidth="1"/>
    <col min="16123" max="16124" width="20.140625" style="2" customWidth="1"/>
    <col min="16125" max="16125" width="17.5703125" style="2" customWidth="1"/>
    <col min="16126" max="16126" width="20.140625" style="2" customWidth="1"/>
    <col min="16127" max="16127" width="12.42578125" style="2" customWidth="1"/>
    <col min="16128" max="16128" width="45.85546875" style="2" customWidth="1"/>
    <col min="16129" max="16129" width="29.140625" style="2" customWidth="1"/>
    <col min="16130" max="16384" width="12.42578125" style="2" customWidth="1"/>
  </cols>
  <sheetData>
    <row r="1" spans="1:209" s="68" customFormat="1" x14ac:dyDescent="0.2">
      <c r="A1" s="66" t="s">
        <v>83</v>
      </c>
      <c r="B1" s="58">
        <f ca="1">WORKDAY(TODAY(),1,$T$35:$T$419)</f>
        <v>44070</v>
      </c>
      <c r="C1" s="57"/>
      <c r="D1" s="57"/>
      <c r="E1" s="57"/>
      <c r="F1" s="59"/>
      <c r="G1" s="57"/>
      <c r="H1" s="60"/>
      <c r="I1" s="60"/>
      <c r="J1" s="57"/>
      <c r="K1" s="57"/>
      <c r="L1" s="57"/>
      <c r="M1" s="61"/>
      <c r="N1" s="57"/>
      <c r="O1" s="57"/>
      <c r="P1" s="62"/>
      <c r="Q1" s="63"/>
      <c r="R1" s="63"/>
      <c r="S1" s="63"/>
      <c r="T1" s="64" t="s">
        <v>0</v>
      </c>
      <c r="U1" s="63"/>
      <c r="V1" s="63"/>
      <c r="W1" s="63"/>
      <c r="X1" s="65" t="s">
        <v>1</v>
      </c>
      <c r="Y1" s="63"/>
      <c r="Z1" s="63"/>
      <c r="AA1" s="63"/>
      <c r="AB1" s="63"/>
      <c r="AC1" s="63"/>
      <c r="AD1" s="63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</row>
    <row r="2" spans="1:209" s="68" customFormat="1" x14ac:dyDescent="0.2">
      <c r="A2" s="66"/>
      <c r="B2" s="69" t="s">
        <v>85</v>
      </c>
      <c r="C2" s="70"/>
      <c r="D2" s="57"/>
      <c r="E2" s="60"/>
      <c r="F2" s="59"/>
      <c r="G2" s="71"/>
      <c r="H2" s="60"/>
      <c r="I2" s="60"/>
      <c r="J2" s="60"/>
      <c r="K2" s="70"/>
      <c r="L2" s="57"/>
      <c r="M2" s="61"/>
      <c r="N2" s="70"/>
      <c r="O2" s="70"/>
      <c r="P2" s="72"/>
      <c r="Q2" s="63"/>
      <c r="R2" s="63"/>
      <c r="S2" s="63"/>
      <c r="T2" s="63"/>
      <c r="U2" s="63"/>
      <c r="V2" s="95" t="s">
        <v>2</v>
      </c>
      <c r="W2" s="63"/>
      <c r="X2" s="94" t="s">
        <v>3</v>
      </c>
      <c r="Y2" s="63"/>
      <c r="Z2" s="63"/>
      <c r="AA2" s="63"/>
      <c r="AB2" s="63"/>
      <c r="AC2" s="63"/>
      <c r="AD2" s="63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</row>
    <row r="3" spans="1:209" s="68" customFormat="1" ht="33.75" customHeight="1" x14ac:dyDescent="0.2">
      <c r="A3" s="57"/>
      <c r="B3" s="96"/>
      <c r="C3" s="74"/>
      <c r="D3" s="74"/>
      <c r="E3" s="74"/>
      <c r="F3" s="95"/>
      <c r="G3" s="74"/>
      <c r="H3" s="75"/>
      <c r="I3" s="75"/>
      <c r="J3" s="75"/>
      <c r="K3" s="74"/>
      <c r="L3" s="74"/>
      <c r="M3" s="76"/>
      <c r="N3" s="74"/>
      <c r="O3" s="74"/>
      <c r="P3" s="74"/>
      <c r="Q3" s="74"/>
      <c r="R3" s="74"/>
      <c r="S3" s="74"/>
      <c r="T3" s="74"/>
      <c r="U3" s="74"/>
      <c r="V3" s="95"/>
      <c r="W3" s="63"/>
      <c r="X3" s="94"/>
      <c r="Y3" s="63"/>
      <c r="Z3" s="63"/>
      <c r="AA3" s="63"/>
      <c r="AB3" s="63"/>
      <c r="AC3" s="63"/>
      <c r="AD3" s="63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</row>
    <row r="4" spans="1:209" s="68" customFormat="1" x14ac:dyDescent="0.2">
      <c r="A4" s="110" t="str">
        <f ca="1">IF(VLOOKUP($B$1,$A$10:$Q$738,12)&gt;0,"Sim","não")</f>
        <v>Sim</v>
      </c>
      <c r="B4" s="66">
        <v>1</v>
      </c>
      <c r="C4" s="66">
        <f t="shared" ref="C4:Q4" si="0">(B4+1)</f>
        <v>2</v>
      </c>
      <c r="D4" s="66">
        <f t="shared" si="0"/>
        <v>3</v>
      </c>
      <c r="E4" s="66">
        <f t="shared" si="0"/>
        <v>4</v>
      </c>
      <c r="F4" s="66">
        <f t="shared" si="0"/>
        <v>5</v>
      </c>
      <c r="G4" s="66">
        <f t="shared" si="0"/>
        <v>6</v>
      </c>
      <c r="H4" s="66">
        <f t="shared" si="0"/>
        <v>7</v>
      </c>
      <c r="I4" s="66">
        <f t="shared" si="0"/>
        <v>8</v>
      </c>
      <c r="J4" s="66">
        <f t="shared" si="0"/>
        <v>9</v>
      </c>
      <c r="K4" s="66">
        <f t="shared" si="0"/>
        <v>10</v>
      </c>
      <c r="L4" s="66">
        <f t="shared" si="0"/>
        <v>11</v>
      </c>
      <c r="M4" s="66">
        <f t="shared" si="0"/>
        <v>12</v>
      </c>
      <c r="N4" s="66">
        <f t="shared" si="0"/>
        <v>13</v>
      </c>
      <c r="O4" s="66">
        <f t="shared" si="0"/>
        <v>14</v>
      </c>
      <c r="P4" s="66">
        <f t="shared" si="0"/>
        <v>15</v>
      </c>
      <c r="Q4" s="66">
        <f t="shared" si="0"/>
        <v>16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</row>
    <row r="5" spans="1:209" s="68" customFormat="1" x14ac:dyDescent="0.2">
      <c r="A5" s="111">
        <f ca="1">IF(A4="Sim",VLOOKUP($B$1,$A$10:$Q$738,11),"")</f>
        <v>680006.15</v>
      </c>
      <c r="B5" s="78" t="s">
        <v>4</v>
      </c>
      <c r="C5" s="78" t="s">
        <v>5</v>
      </c>
      <c r="D5" s="79" t="s">
        <v>6</v>
      </c>
      <c r="E5" s="80" t="s">
        <v>6</v>
      </c>
      <c r="F5" s="81" t="s">
        <v>6</v>
      </c>
      <c r="G5" s="82" t="s">
        <v>6</v>
      </c>
      <c r="H5" s="80" t="s">
        <v>6</v>
      </c>
      <c r="I5" s="80" t="s">
        <v>6</v>
      </c>
      <c r="J5" s="82" t="s">
        <v>6</v>
      </c>
      <c r="K5" s="78" t="s">
        <v>7</v>
      </c>
      <c r="L5" s="77" t="s">
        <v>8</v>
      </c>
      <c r="M5" s="83" t="s">
        <v>9</v>
      </c>
      <c r="N5" s="78" t="s">
        <v>9</v>
      </c>
      <c r="O5" s="78" t="s">
        <v>7</v>
      </c>
      <c r="P5" s="84" t="s">
        <v>10</v>
      </c>
      <c r="Q5" s="77" t="s">
        <v>10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</row>
    <row r="6" spans="1:209" s="68" customFormat="1" x14ac:dyDescent="0.2">
      <c r="A6" s="111">
        <f ca="1">IF(A4="Sim",VLOOKUP($B$1,$A$10:$Q$738,14),"")</f>
        <v>5000000</v>
      </c>
      <c r="B6" s="78" t="s">
        <v>84</v>
      </c>
      <c r="C6" s="78" t="s">
        <v>12</v>
      </c>
      <c r="D6" s="77" t="s">
        <v>13</v>
      </c>
      <c r="E6" s="85"/>
      <c r="F6" s="86" t="s">
        <v>14</v>
      </c>
      <c r="G6" s="87"/>
      <c r="H6" s="85" t="s">
        <v>15</v>
      </c>
      <c r="I6" s="85" t="s">
        <v>15</v>
      </c>
      <c r="J6" s="85"/>
      <c r="K6" s="78"/>
      <c r="L6" s="77"/>
      <c r="M6" s="83"/>
      <c r="N6" s="78"/>
      <c r="O6" s="78" t="s">
        <v>16</v>
      </c>
      <c r="P6" s="84" t="s">
        <v>17</v>
      </c>
      <c r="Q6" s="77" t="s">
        <v>17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</row>
    <row r="7" spans="1:209" s="68" customFormat="1" x14ac:dyDescent="0.2">
      <c r="A7" s="88" t="s">
        <v>18</v>
      </c>
      <c r="B7" s="78" t="s">
        <v>82</v>
      </c>
      <c r="C7" s="78"/>
      <c r="D7" s="77"/>
      <c r="E7" s="85"/>
      <c r="F7" s="86"/>
      <c r="G7" s="87"/>
      <c r="H7" s="85" t="s">
        <v>19</v>
      </c>
      <c r="I7" s="85" t="s">
        <v>19</v>
      </c>
      <c r="J7" s="85"/>
      <c r="K7" s="78"/>
      <c r="L7" s="77"/>
      <c r="M7" s="83"/>
      <c r="N7" s="78"/>
      <c r="O7" s="78" t="s">
        <v>9</v>
      </c>
      <c r="P7" s="84" t="s">
        <v>20</v>
      </c>
      <c r="Q7" s="77" t="s">
        <v>11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</row>
    <row r="8" spans="1:209" s="68" customFormat="1" x14ac:dyDescent="0.2">
      <c r="A8" s="109">
        <v>43063</v>
      </c>
      <c r="B8" s="78" t="s">
        <v>21</v>
      </c>
      <c r="C8" s="78" t="s">
        <v>21</v>
      </c>
      <c r="D8" s="77" t="s">
        <v>22</v>
      </c>
      <c r="E8" s="85" t="s">
        <v>23</v>
      </c>
      <c r="F8" s="67" t="s">
        <v>24</v>
      </c>
      <c r="G8" s="89" t="s">
        <v>25</v>
      </c>
      <c r="H8" s="90" t="s">
        <v>26</v>
      </c>
      <c r="I8" s="90" t="s">
        <v>26</v>
      </c>
      <c r="J8" s="90" t="s">
        <v>27</v>
      </c>
      <c r="K8" s="78" t="s">
        <v>21</v>
      </c>
      <c r="L8" s="77"/>
      <c r="M8" s="83" t="s">
        <v>28</v>
      </c>
      <c r="N8" s="78" t="s">
        <v>21</v>
      </c>
      <c r="O8" s="78" t="s">
        <v>21</v>
      </c>
      <c r="P8" s="84" t="s">
        <v>29</v>
      </c>
      <c r="Q8" s="63"/>
      <c r="R8" s="63"/>
      <c r="S8" s="63"/>
      <c r="T8" s="63"/>
      <c r="U8" s="63"/>
      <c r="V8" s="63"/>
      <c r="W8" s="63"/>
      <c r="X8" s="63"/>
      <c r="Y8" s="63"/>
      <c r="Z8" s="73"/>
      <c r="AA8" s="63"/>
      <c r="AB8" s="63"/>
      <c r="AC8" s="63"/>
      <c r="AD8" s="63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</row>
    <row r="9" spans="1:209" s="68" customFormat="1" x14ac:dyDescent="0.2">
      <c r="A9" s="91"/>
      <c r="B9" s="70"/>
      <c r="C9" s="70"/>
      <c r="D9" s="57"/>
      <c r="E9" s="60"/>
      <c r="F9" s="59"/>
      <c r="G9" s="71"/>
      <c r="H9" s="90" t="s">
        <v>30</v>
      </c>
      <c r="I9" s="90" t="s">
        <v>31</v>
      </c>
      <c r="J9" s="60"/>
      <c r="K9" s="70"/>
      <c r="L9" s="57"/>
      <c r="M9" s="61"/>
      <c r="N9" s="70"/>
      <c r="O9" s="70"/>
      <c r="P9" s="72"/>
      <c r="Q9" s="63"/>
      <c r="R9" s="63"/>
      <c r="S9" s="63"/>
      <c r="T9" s="63"/>
      <c r="U9" s="63">
        <v>1</v>
      </c>
      <c r="V9" s="63">
        <v>2</v>
      </c>
      <c r="W9" s="63">
        <v>3</v>
      </c>
      <c r="X9" s="63">
        <v>4</v>
      </c>
      <c r="Y9" s="63">
        <v>5</v>
      </c>
      <c r="Z9" s="63">
        <v>6</v>
      </c>
      <c r="AA9" s="63">
        <v>7</v>
      </c>
      <c r="AB9" s="63">
        <v>8</v>
      </c>
      <c r="AC9" s="63">
        <v>9</v>
      </c>
      <c r="AD9" s="63">
        <v>10</v>
      </c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</row>
    <row r="10" spans="1:209" x14ac:dyDescent="0.2">
      <c r="A10" s="92">
        <f>A8</f>
        <v>43063</v>
      </c>
      <c r="B10" s="4">
        <f>(C10+K10)</f>
        <v>5000000</v>
      </c>
      <c r="C10" s="5">
        <v>5000000</v>
      </c>
      <c r="D10" s="6">
        <f ca="1">IF(A10&lt;$B$1,VLOOKUP(A10,[1]DI!$A$4:$B$15000,2,FALSE),0)</f>
        <v>7.3899999999999993E-2</v>
      </c>
      <c r="E10" s="7">
        <f t="shared" ref="E10" ca="1" si="1">ROUND((((1+D10)^(1/252)-1)),8)</f>
        <v>2.8296000000000001E-4</v>
      </c>
      <c r="F10" s="8">
        <v>1.0449999999999999</v>
      </c>
      <c r="G10" s="9">
        <f ca="1">TRUNC((1+(E10*F10)),15)</f>
        <v>1.0002956932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2" t="s">
        <v>32</v>
      </c>
      <c r="Q10" s="56">
        <f>AD12</f>
        <v>43791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</row>
    <row r="11" spans="1:209" x14ac:dyDescent="0.2">
      <c r="A11" s="99">
        <f t="shared" ref="A11:A74" si="5">(A10+1)</f>
        <v>43064</v>
      </c>
      <c r="B11" s="100">
        <f ca="1">IF(A11&lt;=TODAY(),C11+K11,IF(AND(A11&gt;TODAY(),A11&lt;=$B$1),IF(VLOOKUP(TODAY(),$A$10:$D$5000,4,FALSE)=0,"n.d",C11+K11),"n.d"))</f>
        <v>5001478.4499999899</v>
      </c>
      <c r="C11" s="101">
        <f t="shared" ref="C11:C74" si="6">TRUNC(C10-N10,8)</f>
        <v>5000000</v>
      </c>
      <c r="D11" s="102">
        <f ca="1">IF(A11&lt;$B$1,VLOOKUP(A11,[1]DI!$A$4:$B$15000,2,FALSE),0)</f>
        <v>0</v>
      </c>
      <c r="E11" s="101">
        <f ca="1">ROUND((((1+D11)^(1/252)-1)),8)</f>
        <v>0</v>
      </c>
      <c r="F11" s="103">
        <f t="shared" ref="F11:F74" si="7">F10</f>
        <v>1.0449999999999999</v>
      </c>
      <c r="G11" s="104">
        <f ca="1">TRUNC((1+(E11*F11)),15)</f>
        <v>1</v>
      </c>
      <c r="H11" s="101">
        <f ca="1">TRUNC(PRODUCT(G$10:G10),15)</f>
        <v>1.0002956932</v>
      </c>
      <c r="I11" s="101">
        <f>IF(OR(L10&gt;0,L10="E"),H10,I10)</f>
        <v>1</v>
      </c>
      <c r="J11" s="101">
        <f ca="1">ROUND(TRUNC(H11/I11,15),8)</f>
        <v>1.00029569</v>
      </c>
      <c r="K11" s="101">
        <f ca="1">TRUNC((C11*(J11-1)),8)</f>
        <v>1478.4499999899999</v>
      </c>
      <c r="L11" s="105">
        <f>IF(VLOOKUP(A11,$U$12:$AD$125,8)=VLOOKUP(A10,$U$12:$AD$125,8),0,VLOOKUP(A11,U$12:$AD$125,8))</f>
        <v>0</v>
      </c>
      <c r="M11" s="106">
        <f>IF(L11&gt;0,VLOOKUP(L11,T$12:$AC$125,7),0)</f>
        <v>0</v>
      </c>
      <c r="N11" s="101">
        <f t="shared" si="3"/>
        <v>0</v>
      </c>
      <c r="O11" s="101">
        <f t="shared" ca="1" si="4"/>
        <v>1478.4499999899999</v>
      </c>
      <c r="P11" s="107" t="str">
        <f t="shared" ref="P11:P74" si="8">IF(L10&gt;0,VLOOKUP(A10,$U$12:$AD$125,9),P10)</f>
        <v>J=</v>
      </c>
      <c r="Q11" s="108">
        <f t="shared" ref="Q11:Q74" si="9">IF(L10&gt;0,VLOOKUP(A10,$U$12:$AD$125,10),Q10)</f>
        <v>43791</v>
      </c>
      <c r="R11" s="13"/>
      <c r="S11" s="14"/>
      <c r="T11" s="15"/>
      <c r="U11" s="16"/>
      <c r="V11" s="15" t="s">
        <v>21</v>
      </c>
      <c r="W11" s="15" t="s">
        <v>42</v>
      </c>
      <c r="X11" s="27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</row>
    <row r="12" spans="1:209" x14ac:dyDescent="0.2">
      <c r="A12" s="99">
        <f t="shared" si="5"/>
        <v>43065</v>
      </c>
      <c r="B12" s="100">
        <f t="shared" ref="B12:B75" ca="1" si="10">IF(A12&lt;=TODAY(),C12+K12,IF(AND(A12&gt;TODAY(),A12&lt;=$B$1),IF(VLOOKUP(TODAY(),$A$10:$D$5000,4,FALSE)=0,"n.d",C12+K12),"n.d"))</f>
        <v>5001478.4499999899</v>
      </c>
      <c r="C12" s="101">
        <f t="shared" si="6"/>
        <v>5000000</v>
      </c>
      <c r="D12" s="102">
        <f ca="1">IF(A12&lt;$B$1,VLOOKUP(A12,[1]DI!$A$4:$B$15000,2,FALSE),0)</f>
        <v>0</v>
      </c>
      <c r="E12" s="101">
        <f ca="1">ROUND((((1+D12)^(1/252)-1)),8)</f>
        <v>0</v>
      </c>
      <c r="F12" s="103">
        <f t="shared" si="7"/>
        <v>1.0449999999999999</v>
      </c>
      <c r="G12" s="104">
        <f ca="1">TRUNC((1+(E12*F12)),15)</f>
        <v>1</v>
      </c>
      <c r="H12" s="101">
        <f ca="1">TRUNC(PRODUCT(G$10:G11),15)</f>
        <v>1.0002956932</v>
      </c>
      <c r="I12" s="101">
        <f>IF(OR(L11&gt;0,L11="E"),H11,I11)</f>
        <v>1</v>
      </c>
      <c r="J12" s="101">
        <f ca="1">ROUND(TRUNC(H12/I12,15),8)</f>
        <v>1.00029569</v>
      </c>
      <c r="K12" s="101">
        <f t="shared" ca="1" si="2"/>
        <v>1478.4499999899999</v>
      </c>
      <c r="L12" s="105">
        <f>IF(VLOOKUP(A12,$U$12:$AD$125,8)=VLOOKUP(A11,$U$12:$AD$125,8),0,VLOOKUP(A12,U$12:$AD$125,8))</f>
        <v>0</v>
      </c>
      <c r="M12" s="106">
        <f>IF(L12&gt;0,VLOOKUP(L12,T$12:$AC$125,7),0)</f>
        <v>0</v>
      </c>
      <c r="N12" s="101">
        <f t="shared" si="3"/>
        <v>0</v>
      </c>
      <c r="O12" s="101">
        <f t="shared" ca="1" si="4"/>
        <v>1478.4499999899999</v>
      </c>
      <c r="P12" s="107" t="str">
        <f t="shared" si="8"/>
        <v>J=</v>
      </c>
      <c r="Q12" s="108">
        <f t="shared" si="9"/>
        <v>43791</v>
      </c>
      <c r="R12" s="13"/>
      <c r="S12" s="14"/>
      <c r="T12" s="29">
        <v>0</v>
      </c>
      <c r="U12" s="52">
        <f t="shared" ref="U12:U13" si="11">Z35</f>
        <v>43063</v>
      </c>
      <c r="V12" s="31">
        <f>C10</f>
        <v>5000000</v>
      </c>
      <c r="W12" s="32"/>
      <c r="X12" s="33">
        <v>0</v>
      </c>
      <c r="Y12" s="33">
        <v>0</v>
      </c>
      <c r="Z12" s="34">
        <v>0</v>
      </c>
      <c r="AA12" s="33">
        <v>0</v>
      </c>
      <c r="AB12" s="29">
        <f t="shared" ref="AB12:AB13" si="12">T12</f>
        <v>0</v>
      </c>
      <c r="AC12" s="35" t="s">
        <v>32</v>
      </c>
      <c r="AD12" s="52">
        <f t="shared" ref="AD12:AD13" si="13">U13</f>
        <v>43791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</row>
    <row r="13" spans="1:209" x14ac:dyDescent="0.2">
      <c r="A13" s="99">
        <f t="shared" si="5"/>
        <v>43066</v>
      </c>
      <c r="B13" s="100">
        <f t="shared" ca="1" si="10"/>
        <v>5001478.4499999899</v>
      </c>
      <c r="C13" s="101">
        <f t="shared" si="6"/>
        <v>5000000</v>
      </c>
      <c r="D13" s="102">
        <f ca="1">IF(A13&lt;$B$1,VLOOKUP(A13,[1]DI!$A$4:$B$15000,2,FALSE),0)</f>
        <v>7.3899999999999993E-2</v>
      </c>
      <c r="E13" s="101">
        <f t="shared" ref="E13:E76" ca="1" si="14">ROUND((((1+D13)^(1/252)-1)),8)</f>
        <v>2.8296000000000001E-4</v>
      </c>
      <c r="F13" s="103">
        <f t="shared" si="7"/>
        <v>1.0449999999999999</v>
      </c>
      <c r="G13" s="104">
        <f ca="1">TRUNC((1+(E13*F13)),15)</f>
        <v>1.0002956932</v>
      </c>
      <c r="H13" s="101">
        <f ca="1">TRUNC(PRODUCT(G$10:G12),15)</f>
        <v>1.0002956932</v>
      </c>
      <c r="I13" s="101">
        <f t="shared" ref="I13:I74" si="15">IF(OR(L12&gt;0,L12="E"),H12,I12)</f>
        <v>1</v>
      </c>
      <c r="J13" s="101">
        <f t="shared" ref="J13:J73" ca="1" si="16">ROUND(TRUNC(H13/I13,15),8)</f>
        <v>1.00029569</v>
      </c>
      <c r="K13" s="101">
        <f t="shared" ca="1" si="2"/>
        <v>1478.4499999899999</v>
      </c>
      <c r="L13" s="105">
        <f>IF(VLOOKUP(A13,$U$12:$AD$125,8)=VLOOKUP(A12,$U$12:$AD$125,8),0,VLOOKUP(A13,U$12:$AD$125,8))</f>
        <v>0</v>
      </c>
      <c r="M13" s="106">
        <f>IF(L13&gt;0,VLOOKUP(L13,T$12:$AC$125,7),0)</f>
        <v>0</v>
      </c>
      <c r="N13" s="101">
        <f t="shared" si="3"/>
        <v>0</v>
      </c>
      <c r="O13" s="101">
        <f t="shared" ca="1" si="4"/>
        <v>1478.4499999899999</v>
      </c>
      <c r="P13" s="107" t="str">
        <f t="shared" si="8"/>
        <v>J=</v>
      </c>
      <c r="Q13" s="108">
        <f t="shared" si="9"/>
        <v>43791</v>
      </c>
      <c r="R13" s="13"/>
      <c r="S13" s="14"/>
      <c r="T13" s="29">
        <f t="shared" ref="T13" si="17">(T12+1)</f>
        <v>1</v>
      </c>
      <c r="U13" s="52">
        <f t="shared" si="11"/>
        <v>43791</v>
      </c>
      <c r="V13" s="36">
        <f>TRUNC((V12-Y13),2)</f>
        <v>0</v>
      </c>
      <c r="W13" s="33">
        <f t="shared" ref="W13" si="18">NETWORKDAYS(U12,U13,T$35:T$186)-1</f>
        <v>501</v>
      </c>
      <c r="X13" s="32">
        <f>ROUND((ROUND(((1+X$11)^(W13/252)),9)-1)*V12,2)</f>
        <v>0</v>
      </c>
      <c r="Y13" s="36">
        <f t="shared" ref="Y13" si="19">(V$12*Z13)</f>
        <v>5000000</v>
      </c>
      <c r="Z13" s="34">
        <v>1</v>
      </c>
      <c r="AA13" s="33">
        <v>0</v>
      </c>
      <c r="AB13" s="29">
        <f t="shared" si="12"/>
        <v>1</v>
      </c>
      <c r="AC13" s="35" t="s">
        <v>32</v>
      </c>
      <c r="AD13" s="52">
        <f t="shared" si="13"/>
        <v>0</v>
      </c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</row>
    <row r="14" spans="1:209" x14ac:dyDescent="0.2">
      <c r="A14" s="99">
        <f t="shared" si="5"/>
        <v>43067</v>
      </c>
      <c r="B14" s="100">
        <f t="shared" ca="1" si="10"/>
        <v>5002957.3499999996</v>
      </c>
      <c r="C14" s="101">
        <f t="shared" si="6"/>
        <v>5000000</v>
      </c>
      <c r="D14" s="102">
        <f ca="1">IF(A14&lt;$B$1,VLOOKUP(A14,[1]DI!$A$4:$B$15000,2,FALSE),0)</f>
        <v>7.3899999999999993E-2</v>
      </c>
      <c r="E14" s="101">
        <f t="shared" ca="1" si="14"/>
        <v>2.8296000000000001E-4</v>
      </c>
      <c r="F14" s="103">
        <f t="shared" si="7"/>
        <v>1.0449999999999999</v>
      </c>
      <c r="G14" s="104">
        <f t="shared" ref="G14:G73" ca="1" si="20">TRUNC((1+(E14*F14)),15)</f>
        <v>1.0002956932</v>
      </c>
      <c r="H14" s="101">
        <f ca="1">TRUNC(PRODUCT(G$10:G13),15)</f>
        <v>1.0005914738344699</v>
      </c>
      <c r="I14" s="101">
        <f t="shared" si="15"/>
        <v>1</v>
      </c>
      <c r="J14" s="101">
        <f t="shared" ca="1" si="16"/>
        <v>1.00059147</v>
      </c>
      <c r="K14" s="101">
        <f t="shared" ca="1" si="2"/>
        <v>2957.35</v>
      </c>
      <c r="L14" s="105">
        <f>IF(VLOOKUP(A14,$U$12:$AD$125,8)=VLOOKUP(A13,$U$12:$AD$125,8),0,VLOOKUP(A14,U$12:$AD$125,8))</f>
        <v>0</v>
      </c>
      <c r="M14" s="106">
        <f>IF(L14&gt;0,VLOOKUP(L14,T$12:$AC$125,7),0)</f>
        <v>0</v>
      </c>
      <c r="N14" s="101">
        <f t="shared" si="3"/>
        <v>0</v>
      </c>
      <c r="O14" s="101">
        <f t="shared" ca="1" si="4"/>
        <v>2957.35</v>
      </c>
      <c r="P14" s="107" t="str">
        <f t="shared" si="8"/>
        <v>J=</v>
      </c>
      <c r="Q14" s="108">
        <f t="shared" si="9"/>
        <v>43791</v>
      </c>
      <c r="R14" s="13"/>
      <c r="S14" s="14"/>
      <c r="T14" s="29"/>
      <c r="U14" s="52"/>
      <c r="V14" s="36"/>
      <c r="W14" s="33"/>
      <c r="X14" s="32"/>
      <c r="Y14" s="36"/>
      <c r="Z14" s="34"/>
      <c r="AA14" s="33"/>
      <c r="AB14" s="29"/>
      <c r="AC14" s="35"/>
      <c r="AD14" s="5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</row>
    <row r="15" spans="1:209" x14ac:dyDescent="0.2">
      <c r="A15" s="99">
        <f t="shared" si="5"/>
        <v>43068</v>
      </c>
      <c r="B15" s="100">
        <f t="shared" ca="1" si="10"/>
        <v>5004436.7</v>
      </c>
      <c r="C15" s="101">
        <f t="shared" si="6"/>
        <v>5000000</v>
      </c>
      <c r="D15" s="102">
        <f ca="1">IF(A15&lt;$B$1,VLOOKUP(A15,[1]DI!$A$4:$B$15000,2,FALSE),0)</f>
        <v>7.3899999999999993E-2</v>
      </c>
      <c r="E15" s="101">
        <f t="shared" ca="1" si="14"/>
        <v>2.8296000000000001E-4</v>
      </c>
      <c r="F15" s="103">
        <f t="shared" si="7"/>
        <v>1.0449999999999999</v>
      </c>
      <c r="G15" s="104">
        <f t="shared" ca="1" si="20"/>
        <v>1.0002956932</v>
      </c>
      <c r="H15" s="101">
        <f ca="1">TRUNC(PRODUCT(G$10:G14),15)</f>
        <v>1.0008873419292601</v>
      </c>
      <c r="I15" s="101">
        <f t="shared" si="15"/>
        <v>1</v>
      </c>
      <c r="J15" s="101">
        <f t="shared" ca="1" si="16"/>
        <v>1.00088734</v>
      </c>
      <c r="K15" s="101">
        <f t="shared" ca="1" si="2"/>
        <v>4436.7</v>
      </c>
      <c r="L15" s="105">
        <f>IF(VLOOKUP(A15,$U$12:$AD$125,8)=VLOOKUP(A14,$U$12:$AD$125,8),0,VLOOKUP(A15,U$12:$AD$125,8))</f>
        <v>0</v>
      </c>
      <c r="M15" s="106">
        <f>IF(L15&gt;0,VLOOKUP(L15,T$12:$AC$125,7),0)</f>
        <v>0</v>
      </c>
      <c r="N15" s="101">
        <f t="shared" si="3"/>
        <v>0</v>
      </c>
      <c r="O15" s="101">
        <f t="shared" ca="1" si="4"/>
        <v>4436.7</v>
      </c>
      <c r="P15" s="107" t="str">
        <f t="shared" si="8"/>
        <v>J=</v>
      </c>
      <c r="Q15" s="108">
        <f t="shared" si="9"/>
        <v>43791</v>
      </c>
      <c r="R15" s="13"/>
      <c r="S15" s="14"/>
      <c r="T15" s="29"/>
      <c r="U15" s="52"/>
      <c r="V15" s="36"/>
      <c r="W15" s="33"/>
      <c r="X15" s="32"/>
      <c r="Y15" s="36"/>
      <c r="Z15" s="34"/>
      <c r="AA15" s="33"/>
      <c r="AB15" s="29"/>
      <c r="AC15" s="35"/>
      <c r="AD15" s="5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</row>
    <row r="16" spans="1:209" x14ac:dyDescent="0.2">
      <c r="A16" s="99">
        <f t="shared" si="5"/>
        <v>43069</v>
      </c>
      <c r="B16" s="100">
        <f t="shared" ca="1" si="10"/>
        <v>5005916.5</v>
      </c>
      <c r="C16" s="101">
        <f t="shared" si="6"/>
        <v>5000000</v>
      </c>
      <c r="D16" s="102">
        <f ca="1">IF(A16&lt;$B$1,VLOOKUP(A16,[1]DI!$A$4:$B$15000,2,FALSE),0)</f>
        <v>7.3899999999999993E-2</v>
      </c>
      <c r="E16" s="101">
        <f t="shared" ca="1" si="14"/>
        <v>2.8296000000000001E-4</v>
      </c>
      <c r="F16" s="103">
        <f t="shared" si="7"/>
        <v>1.0449999999999999</v>
      </c>
      <c r="G16" s="104">
        <f t="shared" ca="1" si="20"/>
        <v>1.0002956932</v>
      </c>
      <c r="H16" s="101">
        <f ca="1">TRUNC(PRODUCT(G$10:G15),15)</f>
        <v>1.0011832975102299</v>
      </c>
      <c r="I16" s="101">
        <f t="shared" si="15"/>
        <v>1</v>
      </c>
      <c r="J16" s="101">
        <f t="shared" ca="1" si="16"/>
        <v>1.0011833000000001</v>
      </c>
      <c r="K16" s="101">
        <f t="shared" ca="1" si="2"/>
        <v>5916.5</v>
      </c>
      <c r="L16" s="105">
        <f>IF(VLOOKUP(A16,$U$12:$AD$125,8)=VLOOKUP(A15,$U$12:$AD$125,8),0,VLOOKUP(A16,U$12:$AD$125,8))</f>
        <v>0</v>
      </c>
      <c r="M16" s="106">
        <f>IF(L16&gt;0,VLOOKUP(L16,T$12:$AC$125,7),0)</f>
        <v>0</v>
      </c>
      <c r="N16" s="101">
        <f t="shared" si="3"/>
        <v>0</v>
      </c>
      <c r="O16" s="101">
        <f t="shared" ca="1" si="4"/>
        <v>5916.5</v>
      </c>
      <c r="P16" s="107" t="str">
        <f t="shared" si="8"/>
        <v>J=</v>
      </c>
      <c r="Q16" s="108">
        <f t="shared" si="9"/>
        <v>43791</v>
      </c>
      <c r="R16" s="13"/>
      <c r="S16" s="14"/>
      <c r="T16" s="29"/>
      <c r="U16" s="52"/>
      <c r="V16" s="36"/>
      <c r="W16" s="33"/>
      <c r="X16" s="32"/>
      <c r="Y16" s="36"/>
      <c r="Z16" s="34"/>
      <c r="AA16" s="33"/>
      <c r="AB16" s="29"/>
      <c r="AC16" s="35"/>
      <c r="AD16" s="52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</row>
    <row r="17" spans="1:162" x14ac:dyDescent="0.2">
      <c r="A17" s="99">
        <f t="shared" si="5"/>
        <v>43070</v>
      </c>
      <c r="B17" s="100">
        <f t="shared" ca="1" si="10"/>
        <v>5007396.6999999899</v>
      </c>
      <c r="C17" s="101">
        <f t="shared" si="6"/>
        <v>5000000</v>
      </c>
      <c r="D17" s="102">
        <f ca="1">IF(A17&lt;$B$1,VLOOKUP(A17,[1]DI!$A$4:$B$15000,2,FALSE),0)</f>
        <v>7.3899999999999993E-2</v>
      </c>
      <c r="E17" s="101">
        <f t="shared" ca="1" si="14"/>
        <v>2.8296000000000001E-4</v>
      </c>
      <c r="F17" s="103">
        <f t="shared" si="7"/>
        <v>1.0449999999999999</v>
      </c>
      <c r="G17" s="104">
        <f t="shared" ca="1" si="20"/>
        <v>1.0002956932</v>
      </c>
      <c r="H17" s="101">
        <f ca="1">TRUNC(PRODUCT(G$10:G16),15)</f>
        <v>1.00147934060326</v>
      </c>
      <c r="I17" s="101">
        <f t="shared" si="15"/>
        <v>1</v>
      </c>
      <c r="J17" s="101">
        <f t="shared" ca="1" si="16"/>
        <v>1.0014793399999999</v>
      </c>
      <c r="K17" s="101">
        <f t="shared" ca="1" si="2"/>
        <v>7396.6999999899999</v>
      </c>
      <c r="L17" s="105">
        <f>IF(VLOOKUP(A17,$U$12:$AD$125,8)=VLOOKUP(A16,$U$12:$AD$125,8),0,VLOOKUP(A17,U$12:$AD$125,8))</f>
        <v>0</v>
      </c>
      <c r="M17" s="106">
        <f>IF(L17&gt;0,VLOOKUP(L17,T$12:$AC$125,7),0)</f>
        <v>0</v>
      </c>
      <c r="N17" s="101">
        <f t="shared" si="3"/>
        <v>0</v>
      </c>
      <c r="O17" s="101">
        <f t="shared" ca="1" si="4"/>
        <v>7396.6999999899999</v>
      </c>
      <c r="P17" s="107" t="str">
        <f t="shared" si="8"/>
        <v>J=</v>
      </c>
      <c r="Q17" s="108">
        <f t="shared" si="9"/>
        <v>43791</v>
      </c>
      <c r="R17" s="13"/>
      <c r="S17" s="14"/>
      <c r="T17" s="29"/>
      <c r="U17" s="52"/>
      <c r="V17" s="36"/>
      <c r="W17" s="33"/>
      <c r="X17" s="32"/>
      <c r="Y17" s="36"/>
      <c r="Z17" s="34"/>
      <c r="AA17" s="33"/>
      <c r="AB17" s="29"/>
      <c r="AC17" s="35"/>
      <c r="AD17" s="52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</row>
    <row r="18" spans="1:162" x14ac:dyDescent="0.2">
      <c r="A18" s="99">
        <f t="shared" si="5"/>
        <v>43071</v>
      </c>
      <c r="B18" s="100">
        <f t="shared" ca="1" si="10"/>
        <v>5008877.3499999903</v>
      </c>
      <c r="C18" s="101">
        <f t="shared" si="6"/>
        <v>5000000</v>
      </c>
      <c r="D18" s="102">
        <f ca="1">IF(A18&lt;$B$1,VLOOKUP(A18,[1]DI!$A$4:$B$15000,2,FALSE),0)</f>
        <v>0</v>
      </c>
      <c r="E18" s="101">
        <f t="shared" ca="1" si="14"/>
        <v>0</v>
      </c>
      <c r="F18" s="103">
        <f t="shared" si="7"/>
        <v>1.0449999999999999</v>
      </c>
      <c r="G18" s="104">
        <f t="shared" ca="1" si="20"/>
        <v>1</v>
      </c>
      <c r="H18" s="101">
        <f ca="1">TRUNC(PRODUCT(G$10:G17),15)</f>
        <v>1.0017754712342199</v>
      </c>
      <c r="I18" s="101">
        <f t="shared" si="15"/>
        <v>1</v>
      </c>
      <c r="J18" s="101">
        <f t="shared" ca="1" si="16"/>
        <v>1.0017754699999999</v>
      </c>
      <c r="K18" s="101">
        <f t="shared" ca="1" si="2"/>
        <v>8877.3499999899996</v>
      </c>
      <c r="L18" s="105">
        <f>IF(VLOOKUP(A18,$U$12:$AD$125,8)=VLOOKUP(A17,$U$12:$AD$125,8),0,VLOOKUP(A18,U$12:$AD$125,8))</f>
        <v>0</v>
      </c>
      <c r="M18" s="106">
        <f>IF(L18&gt;0,VLOOKUP(L18,T$12:$AC$125,7),0)</f>
        <v>0</v>
      </c>
      <c r="N18" s="101">
        <f t="shared" si="3"/>
        <v>0</v>
      </c>
      <c r="O18" s="101">
        <f t="shared" ca="1" si="4"/>
        <v>8877.3499999899996</v>
      </c>
      <c r="P18" s="107" t="str">
        <f t="shared" si="8"/>
        <v>J=</v>
      </c>
      <c r="Q18" s="108">
        <f t="shared" si="9"/>
        <v>43791</v>
      </c>
      <c r="R18" s="13"/>
      <c r="S18" s="14"/>
      <c r="T18" s="29"/>
      <c r="U18" s="52"/>
      <c r="V18" s="36"/>
      <c r="W18" s="33"/>
      <c r="X18" s="32"/>
      <c r="Y18" s="36"/>
      <c r="Z18" s="34"/>
      <c r="AA18" s="33"/>
      <c r="AB18" s="29"/>
      <c r="AC18" s="35"/>
      <c r="AD18" s="3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</row>
    <row r="19" spans="1:162" x14ac:dyDescent="0.2">
      <c r="A19" s="99">
        <f t="shared" si="5"/>
        <v>43072</v>
      </c>
      <c r="B19" s="100">
        <f t="shared" ca="1" si="10"/>
        <v>5008877.3499999903</v>
      </c>
      <c r="C19" s="101">
        <f t="shared" si="6"/>
        <v>5000000</v>
      </c>
      <c r="D19" s="102">
        <f ca="1">IF(A19&lt;$B$1,VLOOKUP(A19,[1]DI!$A$4:$B$15000,2,FALSE),0)</f>
        <v>0</v>
      </c>
      <c r="E19" s="101">
        <f t="shared" ca="1" si="14"/>
        <v>0</v>
      </c>
      <c r="F19" s="103">
        <f t="shared" si="7"/>
        <v>1.0449999999999999</v>
      </c>
      <c r="G19" s="104">
        <f t="shared" ca="1" si="20"/>
        <v>1</v>
      </c>
      <c r="H19" s="101">
        <f ca="1">TRUNC(PRODUCT(G$10:G18),15)</f>
        <v>1.0017754712342199</v>
      </c>
      <c r="I19" s="101">
        <f t="shared" si="15"/>
        <v>1</v>
      </c>
      <c r="J19" s="101">
        <f t="shared" ca="1" si="16"/>
        <v>1.0017754699999999</v>
      </c>
      <c r="K19" s="101">
        <f t="shared" ca="1" si="2"/>
        <v>8877.3499999899996</v>
      </c>
      <c r="L19" s="105">
        <f>IF(VLOOKUP(A19,$U$12:$AD$125,8)=VLOOKUP(A18,$U$12:$AD$125,8),0,VLOOKUP(A19,U$12:$AD$125,8))</f>
        <v>0</v>
      </c>
      <c r="M19" s="106">
        <f>IF(L19&gt;0,VLOOKUP(L19,T$12:$AC$125,7),0)</f>
        <v>0</v>
      </c>
      <c r="N19" s="101">
        <f t="shared" si="3"/>
        <v>0</v>
      </c>
      <c r="O19" s="101">
        <f t="shared" ca="1" si="4"/>
        <v>8877.3499999899996</v>
      </c>
      <c r="P19" s="107" t="str">
        <f t="shared" si="8"/>
        <v>J=</v>
      </c>
      <c r="Q19" s="108">
        <f t="shared" si="9"/>
        <v>43791</v>
      </c>
      <c r="R19" s="13"/>
      <c r="S19" s="14"/>
      <c r="T19" s="29"/>
      <c r="U19" s="30"/>
      <c r="V19" s="36"/>
      <c r="W19" s="33"/>
      <c r="X19" s="32"/>
      <c r="Y19" s="36"/>
      <c r="Z19" s="34"/>
      <c r="AA19" s="33"/>
      <c r="AB19" s="29"/>
      <c r="AC19" s="35"/>
      <c r="AD19" s="3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</row>
    <row r="20" spans="1:162" x14ac:dyDescent="0.2">
      <c r="A20" s="99">
        <f t="shared" si="5"/>
        <v>43073</v>
      </c>
      <c r="B20" s="100">
        <f t="shared" ca="1" si="10"/>
        <v>5008877.3499999903</v>
      </c>
      <c r="C20" s="101">
        <f t="shared" si="6"/>
        <v>5000000</v>
      </c>
      <c r="D20" s="102">
        <f ca="1">IF(A20&lt;$B$1,VLOOKUP(A20,[1]DI!$A$4:$B$15000,2,FALSE),0)</f>
        <v>7.3899999999999993E-2</v>
      </c>
      <c r="E20" s="101">
        <f t="shared" ca="1" si="14"/>
        <v>2.8296000000000001E-4</v>
      </c>
      <c r="F20" s="103">
        <f t="shared" si="7"/>
        <v>1.0449999999999999</v>
      </c>
      <c r="G20" s="104">
        <f t="shared" ca="1" si="20"/>
        <v>1.0002956932</v>
      </c>
      <c r="H20" s="101">
        <f ca="1">TRUNC(PRODUCT(G$10:G19),15)</f>
        <v>1.0017754712342199</v>
      </c>
      <c r="I20" s="101">
        <f t="shared" si="15"/>
        <v>1</v>
      </c>
      <c r="J20" s="101">
        <f t="shared" ca="1" si="16"/>
        <v>1.0017754699999999</v>
      </c>
      <c r="K20" s="101">
        <f t="shared" ca="1" si="2"/>
        <v>8877.3499999899996</v>
      </c>
      <c r="L20" s="105">
        <f>IF(VLOOKUP(A20,$U$12:$AD$125,8)=VLOOKUP(A19,$U$12:$AD$125,8),0,VLOOKUP(A20,U$12:$AD$125,8))</f>
        <v>0</v>
      </c>
      <c r="M20" s="106">
        <f>IF(L20&gt;0,VLOOKUP(L20,T$12:$AC$125,7),0)</f>
        <v>0</v>
      </c>
      <c r="N20" s="101">
        <f t="shared" si="3"/>
        <v>0</v>
      </c>
      <c r="O20" s="101">
        <f t="shared" ca="1" si="4"/>
        <v>8877.3499999899996</v>
      </c>
      <c r="P20" s="107" t="str">
        <f t="shared" si="8"/>
        <v>J=</v>
      </c>
      <c r="Q20" s="108">
        <f t="shared" si="9"/>
        <v>43791</v>
      </c>
      <c r="R20" s="13"/>
      <c r="S20" s="14"/>
      <c r="T20" s="29"/>
      <c r="U20" s="30"/>
      <c r="V20" s="36"/>
      <c r="W20" s="33"/>
      <c r="X20" s="32"/>
      <c r="Y20" s="36"/>
      <c r="Z20" s="37"/>
      <c r="AA20" s="33"/>
      <c r="AB20" s="29"/>
      <c r="AC20" s="35"/>
      <c r="AD20" s="3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</row>
    <row r="21" spans="1:162" x14ac:dyDescent="0.2">
      <c r="A21" s="99">
        <f t="shared" si="5"/>
        <v>43074</v>
      </c>
      <c r="B21" s="100">
        <f t="shared" ca="1" si="10"/>
        <v>5010358.4499999899</v>
      </c>
      <c r="C21" s="101">
        <f t="shared" si="6"/>
        <v>5000000</v>
      </c>
      <c r="D21" s="102">
        <f ca="1">IF(A21&lt;$B$1,VLOOKUP(A21,[1]DI!$A$4:$B$15000,2,FALSE),0)</f>
        <v>7.3899999999999993E-2</v>
      </c>
      <c r="E21" s="101">
        <f t="shared" ca="1" si="14"/>
        <v>2.8296000000000001E-4</v>
      </c>
      <c r="F21" s="103">
        <f t="shared" si="7"/>
        <v>1.0449999999999999</v>
      </c>
      <c r="G21" s="104">
        <f t="shared" ca="1" si="20"/>
        <v>1.0002956932</v>
      </c>
      <c r="H21" s="101">
        <f ca="1">TRUNC(PRODUCT(G$10:G20),15)</f>
        <v>1.0020716894289901</v>
      </c>
      <c r="I21" s="101">
        <f t="shared" si="15"/>
        <v>1</v>
      </c>
      <c r="J21" s="101">
        <f t="shared" ca="1" si="16"/>
        <v>1.00207169</v>
      </c>
      <c r="K21" s="101">
        <f t="shared" ca="1" si="2"/>
        <v>10358.44999999</v>
      </c>
      <c r="L21" s="105">
        <f>IF(VLOOKUP(A21,$U$12:$AD$125,8)=VLOOKUP(A20,$U$12:$AD$125,8),0,VLOOKUP(A21,U$12:$AD$125,8))</f>
        <v>0</v>
      </c>
      <c r="M21" s="106">
        <f>IF(L21&gt;0,VLOOKUP(L21,T$12:$AC$125,7),0)</f>
        <v>0</v>
      </c>
      <c r="N21" s="101">
        <f t="shared" si="3"/>
        <v>0</v>
      </c>
      <c r="O21" s="101">
        <f t="shared" ca="1" si="4"/>
        <v>10358.44999999</v>
      </c>
      <c r="P21" s="107" t="str">
        <f t="shared" si="8"/>
        <v>J=</v>
      </c>
      <c r="Q21" s="108">
        <f t="shared" si="9"/>
        <v>43791</v>
      </c>
      <c r="R21" s="13"/>
      <c r="S21" s="14"/>
      <c r="T21" s="29"/>
      <c r="U21" s="30"/>
      <c r="V21" s="36"/>
      <c r="W21" s="33"/>
      <c r="X21" s="32"/>
      <c r="Y21" s="36"/>
      <c r="Z21" s="34"/>
      <c r="AA21" s="33"/>
      <c r="AB21" s="29"/>
      <c r="AC21" s="35"/>
      <c r="AD21" s="30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</row>
    <row r="22" spans="1:162" x14ac:dyDescent="0.2">
      <c r="A22" s="99">
        <f t="shared" si="5"/>
        <v>43075</v>
      </c>
      <c r="B22" s="100">
        <f t="shared" ca="1" si="10"/>
        <v>5011839.9999999898</v>
      </c>
      <c r="C22" s="101">
        <f t="shared" si="6"/>
        <v>5000000</v>
      </c>
      <c r="D22" s="102">
        <f ca="1">IF(A22&lt;$B$1,VLOOKUP(A22,[1]DI!$A$4:$B$15000,2,FALSE),0)</f>
        <v>7.3899999999999993E-2</v>
      </c>
      <c r="E22" s="101">
        <f t="shared" ca="1" si="14"/>
        <v>2.8296000000000001E-4</v>
      </c>
      <c r="F22" s="103">
        <f t="shared" si="7"/>
        <v>1.0449999999999999</v>
      </c>
      <c r="G22" s="104">
        <f t="shared" ca="1" si="20"/>
        <v>1.0002956932</v>
      </c>
      <c r="H22" s="101">
        <f ca="1">TRUNC(PRODUCT(G$10:G21),15)</f>
        <v>1.0023679952134701</v>
      </c>
      <c r="I22" s="101">
        <f t="shared" si="15"/>
        <v>1</v>
      </c>
      <c r="J22" s="101">
        <f t="shared" ca="1" si="16"/>
        <v>1.0023679999999999</v>
      </c>
      <c r="K22" s="101">
        <f t="shared" ca="1" si="2"/>
        <v>11839.999999989999</v>
      </c>
      <c r="L22" s="105">
        <f>IF(VLOOKUP(A22,$U$12:$AD$125,8)=VLOOKUP(A21,$U$12:$AD$125,8),0,VLOOKUP(A22,U$12:$AD$125,8))</f>
        <v>0</v>
      </c>
      <c r="M22" s="106">
        <f>IF(L22&gt;0,VLOOKUP(L22,T$12:$AC$125,7),0)</f>
        <v>0</v>
      </c>
      <c r="N22" s="101">
        <f t="shared" si="3"/>
        <v>0</v>
      </c>
      <c r="O22" s="101">
        <f t="shared" ca="1" si="4"/>
        <v>11839.999999989999</v>
      </c>
      <c r="P22" s="107" t="str">
        <f t="shared" si="8"/>
        <v>J=</v>
      </c>
      <c r="Q22" s="108">
        <f t="shared" si="9"/>
        <v>43791</v>
      </c>
      <c r="R22" s="4"/>
      <c r="S22" s="38"/>
      <c r="T22" s="29"/>
      <c r="U22" s="30"/>
      <c r="V22" s="36"/>
      <c r="W22" s="33"/>
      <c r="X22" s="32"/>
      <c r="Y22" s="36"/>
      <c r="Z22" s="37"/>
      <c r="AA22" s="33"/>
      <c r="AB22" s="29"/>
      <c r="AC22" s="35"/>
      <c r="AD22" s="3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</row>
    <row r="23" spans="1:162" x14ac:dyDescent="0.2">
      <c r="A23" s="99">
        <f t="shared" si="5"/>
        <v>43076</v>
      </c>
      <c r="B23" s="100">
        <f t="shared" ca="1" si="10"/>
        <v>5013321.95</v>
      </c>
      <c r="C23" s="101">
        <f t="shared" si="6"/>
        <v>5000000</v>
      </c>
      <c r="D23" s="102">
        <f ca="1">IF(A23&lt;$B$1,VLOOKUP(A23,[1]DI!$A$4:$B$15000,2,FALSE),0)</f>
        <v>6.8900000000000003E-2</v>
      </c>
      <c r="E23" s="101">
        <f t="shared" ca="1" si="14"/>
        <v>2.6444000000000001E-4</v>
      </c>
      <c r="F23" s="103">
        <f t="shared" si="7"/>
        <v>1.0449999999999999</v>
      </c>
      <c r="G23" s="104">
        <f t="shared" ca="1" si="20"/>
        <v>1.0002763398000001</v>
      </c>
      <c r="H23" s="101">
        <f ca="1">TRUNC(PRODUCT(G$10:G22),15)</f>
        <v>1.00266438861355</v>
      </c>
      <c r="I23" s="101">
        <f t="shared" si="15"/>
        <v>1</v>
      </c>
      <c r="J23" s="101">
        <f t="shared" ca="1" si="16"/>
        <v>1.0026643900000001</v>
      </c>
      <c r="K23" s="101">
        <f t="shared" ca="1" si="2"/>
        <v>13321.95</v>
      </c>
      <c r="L23" s="105">
        <f>IF(VLOOKUP(A23,$U$12:$AD$125,8)=VLOOKUP(A22,$U$12:$AD$125,8),0,VLOOKUP(A23,U$12:$AD$125,8))</f>
        <v>0</v>
      </c>
      <c r="M23" s="106">
        <f>IF(L23&gt;0,VLOOKUP(L23,T$12:$AC$125,7),0)</f>
        <v>0</v>
      </c>
      <c r="N23" s="101">
        <f t="shared" si="3"/>
        <v>0</v>
      </c>
      <c r="O23" s="101">
        <f t="shared" ca="1" si="4"/>
        <v>13321.95</v>
      </c>
      <c r="P23" s="107" t="str">
        <f t="shared" si="8"/>
        <v>J=</v>
      </c>
      <c r="Q23" s="108">
        <f t="shared" si="9"/>
        <v>43791</v>
      </c>
      <c r="R23" s="13"/>
      <c r="S23" s="14"/>
      <c r="T23" s="29"/>
      <c r="U23" s="30"/>
      <c r="V23" s="36"/>
      <c r="W23" s="33"/>
      <c r="X23" s="32"/>
      <c r="Y23" s="32"/>
      <c r="Z23" s="34"/>
      <c r="AA23" s="33"/>
      <c r="AB23" s="29"/>
      <c r="AC23" s="35"/>
      <c r="AD23" s="30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</row>
    <row r="24" spans="1:162" x14ac:dyDescent="0.2">
      <c r="A24" s="99">
        <f t="shared" si="5"/>
        <v>43077</v>
      </c>
      <c r="B24" s="100">
        <f t="shared" ca="1" si="10"/>
        <v>5014707.2999999896</v>
      </c>
      <c r="C24" s="101">
        <f t="shared" si="6"/>
        <v>5000000</v>
      </c>
      <c r="D24" s="102">
        <f ca="1">IF(A24&lt;$B$1,VLOOKUP(A24,[1]DI!$A$4:$B$15000,2,FALSE),0)</f>
        <v>6.8900000000000003E-2</v>
      </c>
      <c r="E24" s="101">
        <f t="shared" ca="1" si="14"/>
        <v>2.6444000000000001E-4</v>
      </c>
      <c r="F24" s="103">
        <f t="shared" si="7"/>
        <v>1.0449999999999999</v>
      </c>
      <c r="G24" s="104">
        <f t="shared" ca="1" si="20"/>
        <v>1.0002763398000001</v>
      </c>
      <c r="H24" s="101">
        <f ca="1">TRUNC(PRODUCT(G$10:G23),15)</f>
        <v>1.00294146469016</v>
      </c>
      <c r="I24" s="101">
        <f t="shared" si="15"/>
        <v>1</v>
      </c>
      <c r="J24" s="101">
        <f t="shared" ca="1" si="16"/>
        <v>1.00294146</v>
      </c>
      <c r="K24" s="101">
        <f t="shared" ca="1" si="2"/>
        <v>14707.29999999</v>
      </c>
      <c r="L24" s="105">
        <f>IF(VLOOKUP(A24,$U$12:$AD$125,8)=VLOOKUP(A23,$U$12:$AD$125,8),0,VLOOKUP(A24,U$12:$AD$125,8))</f>
        <v>0</v>
      </c>
      <c r="M24" s="106">
        <f>IF(L24&gt;0,VLOOKUP(L24,T$12:$AC$125,7),0)</f>
        <v>0</v>
      </c>
      <c r="N24" s="101">
        <f t="shared" si="3"/>
        <v>0</v>
      </c>
      <c r="O24" s="101">
        <f t="shared" ca="1" si="4"/>
        <v>14707.29999999</v>
      </c>
      <c r="P24" s="107" t="str">
        <f t="shared" si="8"/>
        <v>J=</v>
      </c>
      <c r="Q24" s="108">
        <f t="shared" si="9"/>
        <v>43791</v>
      </c>
      <c r="R24" s="13"/>
      <c r="S24" s="14"/>
      <c r="T24" s="29"/>
      <c r="U24" s="30"/>
      <c r="V24" s="36"/>
      <c r="W24" s="33"/>
      <c r="X24" s="32"/>
      <c r="Y24" s="32"/>
      <c r="Z24" s="34"/>
      <c r="AA24" s="33"/>
      <c r="AB24" s="29"/>
      <c r="AC24" s="35"/>
      <c r="AD24" s="3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</row>
    <row r="25" spans="1:162" x14ac:dyDescent="0.2">
      <c r="A25" s="99">
        <f t="shared" si="5"/>
        <v>43078</v>
      </c>
      <c r="B25" s="100">
        <f t="shared" ca="1" si="10"/>
        <v>5016093.0999999903</v>
      </c>
      <c r="C25" s="101">
        <f t="shared" si="6"/>
        <v>5000000</v>
      </c>
      <c r="D25" s="102">
        <f ca="1">IF(A25&lt;$B$1,VLOOKUP(A25,[1]DI!$A$4:$B$15000,2,FALSE),0)</f>
        <v>0</v>
      </c>
      <c r="E25" s="101">
        <f t="shared" ca="1" si="14"/>
        <v>0</v>
      </c>
      <c r="F25" s="103">
        <f t="shared" si="7"/>
        <v>1.0449999999999999</v>
      </c>
      <c r="G25" s="104">
        <f t="shared" ca="1" si="20"/>
        <v>1</v>
      </c>
      <c r="H25" s="101">
        <f ca="1">TRUNC(PRODUCT(G$10:G24),15)</f>
        <v>1.0032186173339299</v>
      </c>
      <c r="I25" s="101">
        <f t="shared" si="15"/>
        <v>1</v>
      </c>
      <c r="J25" s="101">
        <f t="shared" ca="1" si="16"/>
        <v>1.0032186199999999</v>
      </c>
      <c r="K25" s="101">
        <f t="shared" ca="1" si="2"/>
        <v>16093.09999999</v>
      </c>
      <c r="L25" s="105">
        <f>IF(VLOOKUP(A25,$U$12:$AD$125,8)=VLOOKUP(A24,$U$12:$AD$125,8),0,VLOOKUP(A25,U$12:$AD$125,8))</f>
        <v>0</v>
      </c>
      <c r="M25" s="106">
        <f>IF(L25&gt;0,VLOOKUP(L25,T$12:$AC$125,7),0)</f>
        <v>0</v>
      </c>
      <c r="N25" s="101">
        <f t="shared" si="3"/>
        <v>0</v>
      </c>
      <c r="O25" s="101">
        <f t="shared" ca="1" si="4"/>
        <v>16093.09999999</v>
      </c>
      <c r="P25" s="107" t="str">
        <f t="shared" si="8"/>
        <v>J=</v>
      </c>
      <c r="Q25" s="108">
        <f t="shared" si="9"/>
        <v>43791</v>
      </c>
      <c r="R25" s="13"/>
      <c r="S25" s="14"/>
      <c r="T25" s="25"/>
      <c r="U25" s="53"/>
      <c r="V25" s="20"/>
      <c r="W25" s="13"/>
      <c r="X25" s="49"/>
      <c r="Y25" s="49"/>
      <c r="Z25" s="11"/>
      <c r="AA25" s="13"/>
      <c r="AB25" s="25"/>
      <c r="AC25" s="54"/>
      <c r="AD25" s="53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</row>
    <row r="26" spans="1:162" x14ac:dyDescent="0.2">
      <c r="A26" s="99">
        <f t="shared" si="5"/>
        <v>43079</v>
      </c>
      <c r="B26" s="100">
        <f t="shared" ca="1" si="10"/>
        <v>5016093.0999999903</v>
      </c>
      <c r="C26" s="101">
        <f t="shared" si="6"/>
        <v>5000000</v>
      </c>
      <c r="D26" s="102">
        <f ca="1">IF(A26&lt;$B$1,VLOOKUP(A26,[1]DI!$A$4:$B$15000,2,FALSE),0)</f>
        <v>0</v>
      </c>
      <c r="E26" s="101">
        <f t="shared" ca="1" si="14"/>
        <v>0</v>
      </c>
      <c r="F26" s="103">
        <f t="shared" si="7"/>
        <v>1.0449999999999999</v>
      </c>
      <c r="G26" s="104">
        <f t="shared" ca="1" si="20"/>
        <v>1</v>
      </c>
      <c r="H26" s="101">
        <f ca="1">TRUNC(PRODUCT(G$10:G25),15)</f>
        <v>1.0032186173339299</v>
      </c>
      <c r="I26" s="101">
        <f t="shared" si="15"/>
        <v>1</v>
      </c>
      <c r="J26" s="101">
        <f t="shared" ca="1" si="16"/>
        <v>1.0032186199999999</v>
      </c>
      <c r="K26" s="101">
        <f t="shared" ca="1" si="2"/>
        <v>16093.09999999</v>
      </c>
      <c r="L26" s="105">
        <f>IF(VLOOKUP(A26,$U$12:$AD$125,8)=VLOOKUP(A25,$U$12:$AD$125,8),0,VLOOKUP(A26,U$12:$AD$125,8))</f>
        <v>0</v>
      </c>
      <c r="M26" s="106">
        <f>IF(L26&gt;0,VLOOKUP(L26,T$12:$AC$125,7),0)</f>
        <v>0</v>
      </c>
      <c r="N26" s="101">
        <f t="shared" si="3"/>
        <v>0</v>
      </c>
      <c r="O26" s="101">
        <f t="shared" ca="1" si="4"/>
        <v>16093.09999999</v>
      </c>
      <c r="P26" s="107" t="str">
        <f t="shared" si="8"/>
        <v>J=</v>
      </c>
      <c r="Q26" s="108">
        <f t="shared" si="9"/>
        <v>43791</v>
      </c>
      <c r="R26" s="13"/>
      <c r="S26" s="14"/>
      <c r="T26" s="25"/>
      <c r="U26" s="53"/>
      <c r="V26" s="49"/>
      <c r="W26" s="13"/>
      <c r="X26" s="49"/>
      <c r="Y26" s="49"/>
      <c r="Z26" s="11"/>
      <c r="AA26" s="13"/>
      <c r="AB26" s="25"/>
      <c r="AC26" s="54"/>
      <c r="AD26" s="53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</row>
    <row r="27" spans="1:162" x14ac:dyDescent="0.2">
      <c r="A27" s="99">
        <f t="shared" si="5"/>
        <v>43080</v>
      </c>
      <c r="B27" s="100">
        <f t="shared" ca="1" si="10"/>
        <v>5016093.0999999903</v>
      </c>
      <c r="C27" s="101">
        <f t="shared" si="6"/>
        <v>5000000</v>
      </c>
      <c r="D27" s="102">
        <f ca="1">IF(A27&lt;$B$1,VLOOKUP(A27,[1]DI!$A$4:$B$15000,2,FALSE),0)</f>
        <v>6.8900000000000003E-2</v>
      </c>
      <c r="E27" s="101">
        <f t="shared" ca="1" si="14"/>
        <v>2.6444000000000001E-4</v>
      </c>
      <c r="F27" s="103">
        <f t="shared" si="7"/>
        <v>1.0449999999999999</v>
      </c>
      <c r="G27" s="104">
        <f t="shared" ca="1" si="20"/>
        <v>1.0002763398000001</v>
      </c>
      <c r="H27" s="101">
        <f ca="1">TRUNC(PRODUCT(G$10:G26),15)</f>
        <v>1.0032186173339299</v>
      </c>
      <c r="I27" s="101">
        <f t="shared" si="15"/>
        <v>1</v>
      </c>
      <c r="J27" s="101">
        <f t="shared" ca="1" si="16"/>
        <v>1.0032186199999999</v>
      </c>
      <c r="K27" s="101">
        <f t="shared" ca="1" si="2"/>
        <v>16093.09999999</v>
      </c>
      <c r="L27" s="105">
        <f>IF(VLOOKUP(A27,$U$12:$AD$125,8)=VLOOKUP(A26,$U$12:$AD$125,8),0,VLOOKUP(A27,U$12:$AD$125,8))</f>
        <v>0</v>
      </c>
      <c r="M27" s="106">
        <f>IF(L27&gt;0,VLOOKUP(L27,T$12:$AC$125,7),0)</f>
        <v>0</v>
      </c>
      <c r="N27" s="101">
        <f t="shared" si="3"/>
        <v>0</v>
      </c>
      <c r="O27" s="101">
        <f t="shared" ca="1" si="4"/>
        <v>16093.09999999</v>
      </c>
      <c r="P27" s="107" t="str">
        <f t="shared" si="8"/>
        <v>J=</v>
      </c>
      <c r="Q27" s="108">
        <f t="shared" si="9"/>
        <v>43791</v>
      </c>
      <c r="R27" s="13"/>
      <c r="S27" s="14"/>
      <c r="T27" s="25"/>
      <c r="U27" s="53"/>
      <c r="V27" s="49"/>
      <c r="W27" s="13"/>
      <c r="X27" s="49"/>
      <c r="Y27" s="49"/>
      <c r="Z27" s="11"/>
      <c r="AA27" s="13"/>
      <c r="AB27" s="25"/>
      <c r="AC27" s="54"/>
      <c r="AD27" s="53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</row>
    <row r="28" spans="1:162" x14ac:dyDescent="0.2">
      <c r="A28" s="99">
        <f t="shared" si="5"/>
        <v>43081</v>
      </c>
      <c r="B28" s="100">
        <f t="shared" ca="1" si="10"/>
        <v>5017479.2499999898</v>
      </c>
      <c r="C28" s="101">
        <f t="shared" si="6"/>
        <v>5000000</v>
      </c>
      <c r="D28" s="102">
        <f ca="1">IF(A28&lt;$B$1,VLOOKUP(A28,[1]DI!$A$4:$B$15000,2,FALSE),0)</f>
        <v>6.8900000000000003E-2</v>
      </c>
      <c r="E28" s="101">
        <f t="shared" ca="1" si="14"/>
        <v>2.6444000000000001E-4</v>
      </c>
      <c r="F28" s="103">
        <f t="shared" si="7"/>
        <v>1.0449999999999999</v>
      </c>
      <c r="G28" s="104">
        <f t="shared" ca="1" si="20"/>
        <v>1.0002763398000001</v>
      </c>
      <c r="H28" s="101">
        <f ca="1">TRUNC(PRODUCT(G$10:G27),15)</f>
        <v>1.003495846566</v>
      </c>
      <c r="I28" s="101">
        <f t="shared" si="15"/>
        <v>1</v>
      </c>
      <c r="J28" s="101">
        <f t="shared" ca="1" si="16"/>
        <v>1.00349585</v>
      </c>
      <c r="K28" s="101">
        <f t="shared" ca="1" si="2"/>
        <v>17479.249999989999</v>
      </c>
      <c r="L28" s="105">
        <f>IF(VLOOKUP(A28,$U$12:$AD$125,8)=VLOOKUP(A27,$U$12:$AD$125,8),0,VLOOKUP(A28,U$12:$AD$125,8))</f>
        <v>0</v>
      </c>
      <c r="M28" s="106">
        <f>IF(L28&gt;0,VLOOKUP(L28,T$12:$AC$125,7),0)</f>
        <v>0</v>
      </c>
      <c r="N28" s="101">
        <f t="shared" si="3"/>
        <v>0</v>
      </c>
      <c r="O28" s="101">
        <f t="shared" ca="1" si="4"/>
        <v>17479.249999989999</v>
      </c>
      <c r="P28" s="107" t="str">
        <f t="shared" si="8"/>
        <v>J=</v>
      </c>
      <c r="Q28" s="108">
        <f t="shared" si="9"/>
        <v>43791</v>
      </c>
      <c r="R28" s="13"/>
      <c r="S28" s="14"/>
      <c r="T28" s="25"/>
      <c r="U28" s="53"/>
      <c r="V28" s="49"/>
      <c r="W28" s="13"/>
      <c r="X28" s="49"/>
      <c r="Y28" s="49"/>
      <c r="Z28" s="11"/>
      <c r="AA28" s="13"/>
      <c r="AB28" s="25"/>
      <c r="AC28" s="54"/>
      <c r="AD28" s="53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</row>
    <row r="29" spans="1:162" x14ac:dyDescent="0.2">
      <c r="A29" s="99">
        <f t="shared" si="5"/>
        <v>43082</v>
      </c>
      <c r="B29" s="100">
        <f t="shared" ca="1" si="10"/>
        <v>5018865.75</v>
      </c>
      <c r="C29" s="101">
        <f t="shared" si="6"/>
        <v>5000000</v>
      </c>
      <c r="D29" s="102">
        <f ca="1">IF(A29&lt;$B$1,VLOOKUP(A29,[1]DI!$A$4:$B$15000,2,FALSE),0)</f>
        <v>6.8900000000000003E-2</v>
      </c>
      <c r="E29" s="101">
        <f t="shared" ca="1" si="14"/>
        <v>2.6444000000000001E-4</v>
      </c>
      <c r="F29" s="103">
        <f t="shared" si="7"/>
        <v>1.0449999999999999</v>
      </c>
      <c r="G29" s="104">
        <f t="shared" ca="1" si="20"/>
        <v>1.0002763398000001</v>
      </c>
      <c r="H29" s="101">
        <f ca="1">TRUNC(PRODUCT(G$10:G28),15)</f>
        <v>1.0037731524075399</v>
      </c>
      <c r="I29" s="101">
        <f t="shared" si="15"/>
        <v>1</v>
      </c>
      <c r="J29" s="101">
        <f t="shared" ca="1" si="16"/>
        <v>1.00377315</v>
      </c>
      <c r="K29" s="101">
        <f t="shared" ca="1" si="2"/>
        <v>18865.75</v>
      </c>
      <c r="L29" s="105">
        <f>IF(VLOOKUP(A29,$U$12:$AD$125,8)=VLOOKUP(A28,$U$12:$AD$125,8),0,VLOOKUP(A29,U$12:$AD$125,8))</f>
        <v>0</v>
      </c>
      <c r="M29" s="106">
        <f>IF(L29&gt;0,VLOOKUP(L29,T$12:$AC$125,7),0)</f>
        <v>0</v>
      </c>
      <c r="N29" s="101">
        <f t="shared" si="3"/>
        <v>0</v>
      </c>
      <c r="O29" s="101">
        <f t="shared" ca="1" si="4"/>
        <v>18865.75</v>
      </c>
      <c r="P29" s="107" t="str">
        <f t="shared" si="8"/>
        <v>J=</v>
      </c>
      <c r="Q29" s="108">
        <f t="shared" si="9"/>
        <v>43791</v>
      </c>
      <c r="R29" s="13"/>
      <c r="S29" s="14"/>
      <c r="T29" s="25"/>
      <c r="U29" s="53"/>
      <c r="V29" s="49"/>
      <c r="W29" s="13"/>
      <c r="X29" s="49"/>
      <c r="Y29" s="49"/>
      <c r="Z29" s="55"/>
      <c r="AA29" s="13"/>
      <c r="AB29" s="25"/>
      <c r="AC29" s="54"/>
      <c r="AD29" s="53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</row>
    <row r="30" spans="1:162" x14ac:dyDescent="0.2">
      <c r="A30" s="99">
        <f t="shared" si="5"/>
        <v>43083</v>
      </c>
      <c r="B30" s="100">
        <f t="shared" ca="1" si="10"/>
        <v>5020252.6500000004</v>
      </c>
      <c r="C30" s="101">
        <f t="shared" si="6"/>
        <v>5000000</v>
      </c>
      <c r="D30" s="102">
        <f ca="1">IF(A30&lt;$B$1,VLOOKUP(A30,[1]DI!$A$4:$B$15000,2,FALSE),0)</f>
        <v>6.8900000000000003E-2</v>
      </c>
      <c r="E30" s="101">
        <f t="shared" ca="1" si="14"/>
        <v>2.6444000000000001E-4</v>
      </c>
      <c r="F30" s="103">
        <f t="shared" si="7"/>
        <v>1.0449999999999999</v>
      </c>
      <c r="G30" s="104">
        <f t="shared" ca="1" si="20"/>
        <v>1.0002763398000001</v>
      </c>
      <c r="H30" s="101">
        <f ca="1">TRUNC(PRODUCT(G$10:G29),15)</f>
        <v>1.00405053487972</v>
      </c>
      <c r="I30" s="101">
        <f t="shared" si="15"/>
        <v>1</v>
      </c>
      <c r="J30" s="101">
        <f t="shared" ca="1" si="16"/>
        <v>1.00405053</v>
      </c>
      <c r="K30" s="101">
        <f t="shared" ca="1" si="2"/>
        <v>20252.650000000001</v>
      </c>
      <c r="L30" s="105">
        <f>IF(VLOOKUP(A30,$U$12:$AD$125,8)=VLOOKUP(A29,$U$12:$AD$125,8),0,VLOOKUP(A30,U$12:$AD$125,8))</f>
        <v>0</v>
      </c>
      <c r="M30" s="106">
        <f>IF(L30&gt;0,VLOOKUP(L30,T$12:$AC$125,7),0)</f>
        <v>0</v>
      </c>
      <c r="N30" s="101">
        <f t="shared" si="3"/>
        <v>0</v>
      </c>
      <c r="O30" s="101">
        <f t="shared" ca="1" si="4"/>
        <v>20252.650000000001</v>
      </c>
      <c r="P30" s="107" t="str">
        <f t="shared" si="8"/>
        <v>J=</v>
      </c>
      <c r="Q30" s="108">
        <f t="shared" si="9"/>
        <v>43791</v>
      </c>
      <c r="R30" s="13"/>
      <c r="S30" s="14"/>
      <c r="T30" s="25"/>
      <c r="U30" s="53"/>
      <c r="V30" s="49"/>
      <c r="W30" s="13"/>
      <c r="X30" s="49"/>
      <c r="Y30" s="49"/>
      <c r="Z30" s="55"/>
      <c r="AA30" s="13"/>
      <c r="AB30" s="25"/>
      <c r="AC30" s="54"/>
      <c r="AD30" s="5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</row>
    <row r="31" spans="1:162" x14ac:dyDescent="0.2">
      <c r="A31" s="99">
        <f t="shared" si="5"/>
        <v>43084</v>
      </c>
      <c r="B31" s="100">
        <f t="shared" ca="1" si="10"/>
        <v>5021639.9499999899</v>
      </c>
      <c r="C31" s="101">
        <f t="shared" si="6"/>
        <v>5000000</v>
      </c>
      <c r="D31" s="102">
        <f ca="1">IF(A31&lt;$B$1,VLOOKUP(A31,[1]DI!$A$4:$B$15000,2,FALSE),0)</f>
        <v>6.8900000000000003E-2</v>
      </c>
      <c r="E31" s="101">
        <f t="shared" ca="1" si="14"/>
        <v>2.6444000000000001E-4</v>
      </c>
      <c r="F31" s="103">
        <f t="shared" si="7"/>
        <v>1.0449999999999999</v>
      </c>
      <c r="G31" s="104">
        <f t="shared" ca="1" si="20"/>
        <v>1.0002763398000001</v>
      </c>
      <c r="H31" s="101">
        <f ca="1">TRUNC(PRODUCT(G$10:G30),15)</f>
        <v>1.00432799400372</v>
      </c>
      <c r="I31" s="101">
        <f t="shared" si="15"/>
        <v>1</v>
      </c>
      <c r="J31" s="101">
        <f t="shared" ca="1" si="16"/>
        <v>1.0043279899999999</v>
      </c>
      <c r="K31" s="101">
        <f t="shared" ca="1" si="2"/>
        <v>21639.94999999</v>
      </c>
      <c r="L31" s="105">
        <f>IF(VLOOKUP(A31,$U$12:$AD$125,8)=VLOOKUP(A30,$U$12:$AD$125,8),0,VLOOKUP(A31,U$12:$AD$125,8))</f>
        <v>0</v>
      </c>
      <c r="M31" s="106">
        <f>IF(L31&gt;0,VLOOKUP(L31,T$12:$AC$125,7),0)</f>
        <v>0</v>
      </c>
      <c r="N31" s="101">
        <f t="shared" si="3"/>
        <v>0</v>
      </c>
      <c r="O31" s="101">
        <f t="shared" ca="1" si="4"/>
        <v>21639.94999999</v>
      </c>
      <c r="P31" s="107" t="str">
        <f t="shared" si="8"/>
        <v>J=</v>
      </c>
      <c r="Q31" s="108">
        <f t="shared" si="9"/>
        <v>43791</v>
      </c>
      <c r="R31" s="13"/>
      <c r="S31" s="14"/>
      <c r="T31" s="25"/>
      <c r="U31" s="53"/>
      <c r="V31" s="49"/>
      <c r="W31" s="13"/>
      <c r="X31" s="49"/>
      <c r="Y31" s="49"/>
      <c r="Z31" s="55"/>
      <c r="AA31" s="13"/>
      <c r="AB31" s="25"/>
      <c r="AC31" s="54"/>
      <c r="AD31" s="53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</row>
    <row r="32" spans="1:162" x14ac:dyDescent="0.2">
      <c r="A32" s="99">
        <f t="shared" si="5"/>
        <v>43085</v>
      </c>
      <c r="B32" s="100">
        <f t="shared" ca="1" si="10"/>
        <v>5023027.6500000004</v>
      </c>
      <c r="C32" s="101">
        <f t="shared" si="6"/>
        <v>5000000</v>
      </c>
      <c r="D32" s="102">
        <f ca="1">IF(A32&lt;$B$1,VLOOKUP(A32,[1]DI!$A$4:$B$15000,2,FALSE),0)</f>
        <v>0</v>
      </c>
      <c r="E32" s="101">
        <f t="shared" ca="1" si="14"/>
        <v>0</v>
      </c>
      <c r="F32" s="103">
        <f t="shared" si="7"/>
        <v>1.0449999999999999</v>
      </c>
      <c r="G32" s="104">
        <f t="shared" ca="1" si="20"/>
        <v>1</v>
      </c>
      <c r="H32" s="101">
        <f ca="1">TRUNC(PRODUCT(G$10:G31),15)</f>
        <v>1.0046055298007199</v>
      </c>
      <c r="I32" s="101">
        <f t="shared" si="15"/>
        <v>1</v>
      </c>
      <c r="J32" s="101">
        <f t="shared" ca="1" si="16"/>
        <v>1.0046055300000001</v>
      </c>
      <c r="K32" s="101">
        <f t="shared" ca="1" si="2"/>
        <v>23027.65</v>
      </c>
      <c r="L32" s="105">
        <f>IF(VLOOKUP(A32,$U$12:$AD$125,8)=VLOOKUP(A31,$U$12:$AD$125,8),0,VLOOKUP(A32,U$12:$AD$125,8))</f>
        <v>0</v>
      </c>
      <c r="M32" s="106">
        <f>IF(L32&gt;0,VLOOKUP(L32,T$12:$AC$125,7),0)</f>
        <v>0</v>
      </c>
      <c r="N32" s="101">
        <f t="shared" si="3"/>
        <v>0</v>
      </c>
      <c r="O32" s="101">
        <f t="shared" ca="1" si="4"/>
        <v>23027.65</v>
      </c>
      <c r="P32" s="107" t="str">
        <f t="shared" si="8"/>
        <v>J=</v>
      </c>
      <c r="Q32" s="108">
        <f t="shared" si="9"/>
        <v>43791</v>
      </c>
      <c r="R32" s="13"/>
      <c r="S32" s="14"/>
      <c r="T32" s="25"/>
      <c r="U32" s="53"/>
      <c r="V32" s="49"/>
      <c r="W32" s="13"/>
      <c r="X32" s="49"/>
      <c r="Y32" s="49"/>
      <c r="Z32" s="55"/>
      <c r="AA32" s="13"/>
      <c r="AB32" s="25"/>
      <c r="AC32" s="54"/>
      <c r="AD32" s="5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</row>
    <row r="33" spans="1:159" x14ac:dyDescent="0.2">
      <c r="A33" s="99">
        <f t="shared" si="5"/>
        <v>43086</v>
      </c>
      <c r="B33" s="100">
        <f t="shared" ca="1" si="10"/>
        <v>5023027.6500000004</v>
      </c>
      <c r="C33" s="101">
        <f t="shared" si="6"/>
        <v>5000000</v>
      </c>
      <c r="D33" s="102">
        <f ca="1">IF(A33&lt;$B$1,VLOOKUP(A33,[1]DI!$A$4:$B$15000,2,FALSE),0)</f>
        <v>0</v>
      </c>
      <c r="E33" s="101">
        <f t="shared" ca="1" si="14"/>
        <v>0</v>
      </c>
      <c r="F33" s="103">
        <f t="shared" si="7"/>
        <v>1.0449999999999999</v>
      </c>
      <c r="G33" s="104">
        <f t="shared" ca="1" si="20"/>
        <v>1</v>
      </c>
      <c r="H33" s="101">
        <f ca="1">TRUNC(PRODUCT(G$10:G32),15)</f>
        <v>1.0046055298007199</v>
      </c>
      <c r="I33" s="101">
        <f t="shared" si="15"/>
        <v>1</v>
      </c>
      <c r="J33" s="101">
        <f t="shared" ca="1" si="16"/>
        <v>1.0046055300000001</v>
      </c>
      <c r="K33" s="101">
        <f t="shared" ca="1" si="2"/>
        <v>23027.65</v>
      </c>
      <c r="L33" s="105">
        <f>IF(VLOOKUP(A33,$U$12:$AD$125,8)=VLOOKUP(A32,$U$12:$AD$125,8),0,VLOOKUP(A33,U$12:$AD$125,8))</f>
        <v>0</v>
      </c>
      <c r="M33" s="106">
        <f>IF(L33&gt;0,VLOOKUP(L33,T$12:$AC$125,7),0)</f>
        <v>0</v>
      </c>
      <c r="N33" s="101">
        <f t="shared" si="3"/>
        <v>0</v>
      </c>
      <c r="O33" s="101">
        <f t="shared" ca="1" si="4"/>
        <v>23027.65</v>
      </c>
      <c r="P33" s="107" t="str">
        <f t="shared" si="8"/>
        <v>J=</v>
      </c>
      <c r="Q33" s="108">
        <f t="shared" si="9"/>
        <v>43791</v>
      </c>
      <c r="R33" s="13"/>
      <c r="S33" s="14"/>
      <c r="T33" s="25"/>
      <c r="U33" s="53"/>
      <c r="V33" s="49"/>
      <c r="W33" s="13"/>
      <c r="X33" s="49"/>
      <c r="Y33" s="49"/>
      <c r="Z33" s="55"/>
      <c r="AA33" s="13"/>
      <c r="AB33" s="25"/>
      <c r="AC33" s="54"/>
      <c r="AD33" s="5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</row>
    <row r="34" spans="1:159" x14ac:dyDescent="0.2">
      <c r="A34" s="99">
        <f t="shared" si="5"/>
        <v>43087</v>
      </c>
      <c r="B34" s="100">
        <f t="shared" ca="1" si="10"/>
        <v>5023027.6500000004</v>
      </c>
      <c r="C34" s="101">
        <f t="shared" si="6"/>
        <v>5000000</v>
      </c>
      <c r="D34" s="102">
        <f ca="1">IF(A34&lt;$B$1,VLOOKUP(A34,[1]DI!$A$4:$B$15000,2,FALSE),0)</f>
        <v>6.8900000000000003E-2</v>
      </c>
      <c r="E34" s="101">
        <f t="shared" ca="1" si="14"/>
        <v>2.6444000000000001E-4</v>
      </c>
      <c r="F34" s="103">
        <f t="shared" si="7"/>
        <v>1.0449999999999999</v>
      </c>
      <c r="G34" s="104">
        <f t="shared" ca="1" si="20"/>
        <v>1.0002763398000001</v>
      </c>
      <c r="H34" s="101">
        <f ca="1">TRUNC(PRODUCT(G$10:G33),15)</f>
        <v>1.0046055298007199</v>
      </c>
      <c r="I34" s="101">
        <f t="shared" si="15"/>
        <v>1</v>
      </c>
      <c r="J34" s="101">
        <f t="shared" ca="1" si="16"/>
        <v>1.0046055300000001</v>
      </c>
      <c r="K34" s="101">
        <f t="shared" ca="1" si="2"/>
        <v>23027.65</v>
      </c>
      <c r="L34" s="105">
        <f>IF(VLOOKUP(A34,$U$12:$AD$125,8)=VLOOKUP(A33,$U$12:$AD$125,8),0,VLOOKUP(A34,U$12:$AD$125,8))</f>
        <v>0</v>
      </c>
      <c r="M34" s="106">
        <f>IF(L34&gt;0,VLOOKUP(L34,T$12:$AC$125,7),0)</f>
        <v>0</v>
      </c>
      <c r="N34" s="101">
        <f t="shared" si="3"/>
        <v>0</v>
      </c>
      <c r="O34" s="101">
        <f t="shared" ca="1" si="4"/>
        <v>23027.65</v>
      </c>
      <c r="P34" s="107" t="str">
        <f t="shared" si="8"/>
        <v>J=</v>
      </c>
      <c r="Q34" s="108">
        <f t="shared" si="9"/>
        <v>43791</v>
      </c>
      <c r="R34" s="13"/>
      <c r="S34" s="14"/>
      <c r="T34" s="41" t="s">
        <v>44</v>
      </c>
      <c r="U34" s="42"/>
      <c r="V34" s="49"/>
      <c r="W34" s="13"/>
      <c r="X34" s="43" t="s">
        <v>45</v>
      </c>
      <c r="Y34" s="43" t="s">
        <v>46</v>
      </c>
      <c r="Z34" s="43" t="s">
        <v>47</v>
      </c>
      <c r="AA34" s="13"/>
      <c r="AB34" s="25"/>
      <c r="AC34" s="54"/>
      <c r="AD34" s="53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</row>
    <row r="35" spans="1:159" x14ac:dyDescent="0.2">
      <c r="A35" s="99">
        <f t="shared" si="5"/>
        <v>43088</v>
      </c>
      <c r="B35" s="100">
        <f t="shared" ca="1" si="10"/>
        <v>5024415.7</v>
      </c>
      <c r="C35" s="101">
        <f t="shared" si="6"/>
        <v>5000000</v>
      </c>
      <c r="D35" s="102">
        <f ca="1">IF(A35&lt;$B$1,VLOOKUP(A35,[1]DI!$A$4:$B$15000,2,FALSE),0)</f>
        <v>6.8900000000000003E-2</v>
      </c>
      <c r="E35" s="101">
        <f t="shared" ca="1" si="14"/>
        <v>2.6444000000000001E-4</v>
      </c>
      <c r="F35" s="103">
        <f t="shared" si="7"/>
        <v>1.0449999999999999</v>
      </c>
      <c r="G35" s="104">
        <f t="shared" ca="1" si="20"/>
        <v>1.0002763398000001</v>
      </c>
      <c r="H35" s="101">
        <f ca="1">TRUNC(PRODUCT(G$10:G34),15)</f>
        <v>1.0048831422919</v>
      </c>
      <c r="I35" s="101">
        <f t="shared" si="15"/>
        <v>1</v>
      </c>
      <c r="J35" s="101">
        <f t="shared" ca="1" si="16"/>
        <v>1.00488314</v>
      </c>
      <c r="K35" s="101">
        <f t="shared" ca="1" si="2"/>
        <v>24415.7</v>
      </c>
      <c r="L35" s="105">
        <f>IF(VLOOKUP(A35,$U$12:$AD$125,8)=VLOOKUP(A34,$U$12:$AD$125,8),0,VLOOKUP(A35,U$12:$AD$125,8))</f>
        <v>0</v>
      </c>
      <c r="M35" s="106">
        <f>IF(L35&gt;0,VLOOKUP(L35,T$12:$AC$125,7),0)</f>
        <v>0</v>
      </c>
      <c r="N35" s="101">
        <f t="shared" si="3"/>
        <v>0</v>
      </c>
      <c r="O35" s="101">
        <f t="shared" ca="1" si="4"/>
        <v>24415.7</v>
      </c>
      <c r="P35" s="107" t="str">
        <f t="shared" si="8"/>
        <v>J=</v>
      </c>
      <c r="Q35" s="108">
        <f t="shared" si="9"/>
        <v>43791</v>
      </c>
      <c r="R35" s="13"/>
      <c r="S35" s="14"/>
      <c r="T35" s="52">
        <v>38602</v>
      </c>
      <c r="U35" s="28" t="s">
        <v>48</v>
      </c>
      <c r="V35" s="49"/>
      <c r="W35" s="13"/>
      <c r="X35" s="52">
        <f>A8</f>
        <v>43063</v>
      </c>
      <c r="Y35" s="52">
        <f t="shared" ref="Y35:Y36" si="21">(X35-1)</f>
        <v>43062</v>
      </c>
      <c r="Z35" s="52">
        <f t="shared" ref="Z35:Z36" si="22">WORKDAY(Y35,1,T$35:T$419)</f>
        <v>43063</v>
      </c>
      <c r="AA35" s="13"/>
      <c r="AB35" s="25"/>
      <c r="AC35" s="54"/>
      <c r="AD35" s="53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</row>
    <row r="36" spans="1:159" x14ac:dyDescent="0.2">
      <c r="A36" s="99">
        <f t="shared" si="5"/>
        <v>43089</v>
      </c>
      <c r="B36" s="100">
        <f t="shared" ca="1" si="10"/>
        <v>5025804.1499999901</v>
      </c>
      <c r="C36" s="101">
        <f t="shared" si="6"/>
        <v>5000000</v>
      </c>
      <c r="D36" s="102">
        <f ca="1">IF(A36&lt;$B$1,VLOOKUP(A36,[1]DI!$A$4:$B$15000,2,FALSE),0)</f>
        <v>6.8900000000000003E-2</v>
      </c>
      <c r="E36" s="101">
        <f t="shared" ca="1" si="14"/>
        <v>2.6444000000000001E-4</v>
      </c>
      <c r="F36" s="103">
        <f t="shared" si="7"/>
        <v>1.0449999999999999</v>
      </c>
      <c r="G36" s="104">
        <f t="shared" ca="1" si="20"/>
        <v>1.0002763398000001</v>
      </c>
      <c r="H36" s="101">
        <f ca="1">TRUNC(PRODUCT(G$10:G35),15)</f>
        <v>1.0051608314984699</v>
      </c>
      <c r="I36" s="101">
        <f t="shared" si="15"/>
        <v>1</v>
      </c>
      <c r="J36" s="101">
        <f t="shared" ca="1" si="16"/>
        <v>1.0051608299999999</v>
      </c>
      <c r="K36" s="101">
        <f t="shared" ca="1" si="2"/>
        <v>25804.149999990001</v>
      </c>
      <c r="L36" s="105">
        <f>IF(VLOOKUP(A36,$U$12:$AD$125,8)=VLOOKUP(A35,$U$12:$AD$125,8),0,VLOOKUP(A36,U$12:$AD$125,8))</f>
        <v>0</v>
      </c>
      <c r="M36" s="106">
        <f>IF(L36&gt;0,VLOOKUP(L36,T$12:$AC$125,7),0)</f>
        <v>0</v>
      </c>
      <c r="N36" s="101">
        <f t="shared" si="3"/>
        <v>0</v>
      </c>
      <c r="O36" s="101">
        <f t="shared" ca="1" si="4"/>
        <v>25804.149999990001</v>
      </c>
      <c r="P36" s="107" t="str">
        <f t="shared" si="8"/>
        <v>J=</v>
      </c>
      <c r="Q36" s="108">
        <f t="shared" si="9"/>
        <v>43791</v>
      </c>
      <c r="R36" s="13"/>
      <c r="S36" s="14"/>
      <c r="T36" s="52">
        <v>38637</v>
      </c>
      <c r="U36" s="28" t="s">
        <v>49</v>
      </c>
      <c r="V36" s="49"/>
      <c r="W36" s="13"/>
      <c r="X36" s="52">
        <v>43791</v>
      </c>
      <c r="Y36" s="52">
        <f t="shared" si="21"/>
        <v>43790</v>
      </c>
      <c r="Z36" s="52">
        <f t="shared" si="22"/>
        <v>43791</v>
      </c>
      <c r="AA36" s="13"/>
      <c r="AB36" s="25"/>
      <c r="AC36" s="54"/>
      <c r="AD36" s="53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</row>
    <row r="37" spans="1:159" x14ac:dyDescent="0.2">
      <c r="A37" s="99">
        <f t="shared" si="5"/>
        <v>43090</v>
      </c>
      <c r="B37" s="100">
        <f t="shared" ca="1" si="10"/>
        <v>5027192.9999999898</v>
      </c>
      <c r="C37" s="101">
        <f t="shared" si="6"/>
        <v>5000000</v>
      </c>
      <c r="D37" s="102">
        <f ca="1">IF(A37&lt;$B$1,VLOOKUP(A37,[1]DI!$A$4:$B$15000,2,FALSE),0)</f>
        <v>6.8900000000000003E-2</v>
      </c>
      <c r="E37" s="101">
        <f t="shared" ca="1" si="14"/>
        <v>2.6444000000000001E-4</v>
      </c>
      <c r="F37" s="103">
        <f t="shared" si="7"/>
        <v>1.0449999999999999</v>
      </c>
      <c r="G37" s="104">
        <f t="shared" ca="1" si="20"/>
        <v>1.0002763398000001</v>
      </c>
      <c r="H37" s="101">
        <f ca="1">TRUNC(PRODUCT(G$10:G36),15)</f>
        <v>1.00543859744161</v>
      </c>
      <c r="I37" s="101">
        <f t="shared" si="15"/>
        <v>1</v>
      </c>
      <c r="J37" s="101">
        <f t="shared" ca="1" si="16"/>
        <v>1.0054386</v>
      </c>
      <c r="K37" s="101">
        <f t="shared" ca="1" si="2"/>
        <v>27192.999999989999</v>
      </c>
      <c r="L37" s="105">
        <f>IF(VLOOKUP(A37,$U$12:$AD$125,8)=VLOOKUP(A36,$U$12:$AD$125,8),0,VLOOKUP(A37,U$12:$AD$125,8))</f>
        <v>0</v>
      </c>
      <c r="M37" s="106">
        <f>IF(L37&gt;0,VLOOKUP(L37,T$12:$AC$125,7),0)</f>
        <v>0</v>
      </c>
      <c r="N37" s="101">
        <f t="shared" si="3"/>
        <v>0</v>
      </c>
      <c r="O37" s="101">
        <f t="shared" ca="1" si="4"/>
        <v>27192.999999989999</v>
      </c>
      <c r="P37" s="107" t="str">
        <f t="shared" si="8"/>
        <v>J=</v>
      </c>
      <c r="Q37" s="108">
        <f t="shared" si="9"/>
        <v>43791</v>
      </c>
      <c r="R37" s="13"/>
      <c r="S37" s="13"/>
      <c r="T37" s="52">
        <v>38658</v>
      </c>
      <c r="U37" s="28" t="s">
        <v>50</v>
      </c>
      <c r="V37" s="49"/>
      <c r="W37" s="13"/>
      <c r="X37" s="52"/>
      <c r="Y37" s="52"/>
      <c r="Z37" s="52"/>
      <c r="AA37" s="13"/>
      <c r="AB37" s="25"/>
      <c r="AC37" s="54"/>
      <c r="AD37" s="53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</row>
    <row r="38" spans="1:159" x14ac:dyDescent="0.2">
      <c r="A38" s="99">
        <f t="shared" si="5"/>
        <v>43091</v>
      </c>
      <c r="B38" s="100">
        <f t="shared" ca="1" si="10"/>
        <v>5028582.2</v>
      </c>
      <c r="C38" s="101">
        <f t="shared" si="6"/>
        <v>5000000</v>
      </c>
      <c r="D38" s="102">
        <f ca="1">IF(A38&lt;$B$1,VLOOKUP(A38,[1]DI!$A$4:$B$15000,2,FALSE),0)</f>
        <v>6.8900000000000003E-2</v>
      </c>
      <c r="E38" s="101">
        <f t="shared" ca="1" si="14"/>
        <v>2.6444000000000001E-4</v>
      </c>
      <c r="F38" s="103">
        <f t="shared" si="7"/>
        <v>1.0449999999999999</v>
      </c>
      <c r="G38" s="104">
        <f t="shared" ca="1" si="20"/>
        <v>1.0002763398000001</v>
      </c>
      <c r="H38" s="101">
        <f ca="1">TRUNC(PRODUCT(G$10:G37),15)</f>
        <v>1.00571644014254</v>
      </c>
      <c r="I38" s="101">
        <f t="shared" si="15"/>
        <v>1</v>
      </c>
      <c r="J38" s="101">
        <f t="shared" ca="1" si="16"/>
        <v>1.00571644</v>
      </c>
      <c r="K38" s="101">
        <f t="shared" ca="1" si="2"/>
        <v>28582.2</v>
      </c>
      <c r="L38" s="105">
        <f>IF(VLOOKUP(A38,$U$12:$AD$125,8)=VLOOKUP(A37,$U$12:$AD$125,8),0,VLOOKUP(A38,U$12:$AD$125,8))</f>
        <v>0</v>
      </c>
      <c r="M38" s="106">
        <f>IF(L38&gt;0,VLOOKUP(L38,T$12:$AC$125,7),0)</f>
        <v>0</v>
      </c>
      <c r="N38" s="101">
        <f t="shared" si="3"/>
        <v>0</v>
      </c>
      <c r="O38" s="101">
        <f t="shared" ca="1" si="4"/>
        <v>28582.2</v>
      </c>
      <c r="P38" s="107" t="str">
        <f t="shared" si="8"/>
        <v>J=</v>
      </c>
      <c r="Q38" s="108">
        <f t="shared" si="9"/>
        <v>43791</v>
      </c>
      <c r="R38" s="13"/>
      <c r="S38" s="13"/>
      <c r="T38" s="52">
        <v>38671</v>
      </c>
      <c r="U38" s="28" t="s">
        <v>51</v>
      </c>
      <c r="V38" s="49"/>
      <c r="W38" s="13"/>
      <c r="X38" s="52"/>
      <c r="Y38" s="52"/>
      <c r="Z38" s="52"/>
      <c r="AA38" s="13"/>
      <c r="AB38" s="25"/>
      <c r="AC38" s="54"/>
      <c r="AD38" s="53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</row>
    <row r="39" spans="1:159" x14ac:dyDescent="0.2">
      <c r="A39" s="99">
        <f t="shared" si="5"/>
        <v>43092</v>
      </c>
      <c r="B39" s="100">
        <f t="shared" ca="1" si="10"/>
        <v>5029971.8</v>
      </c>
      <c r="C39" s="101">
        <f t="shared" si="6"/>
        <v>5000000</v>
      </c>
      <c r="D39" s="102">
        <f ca="1">IF(A39&lt;$B$1,VLOOKUP(A39,[1]DI!$A$4:$B$15000,2,FALSE),0)</f>
        <v>0</v>
      </c>
      <c r="E39" s="101">
        <f t="shared" ca="1" si="14"/>
        <v>0</v>
      </c>
      <c r="F39" s="103">
        <f t="shared" si="7"/>
        <v>1.0449999999999999</v>
      </c>
      <c r="G39" s="104">
        <f t="shared" ca="1" si="20"/>
        <v>1</v>
      </c>
      <c r="H39" s="101">
        <f ca="1">TRUNC(PRODUCT(G$10:G38),15)</f>
        <v>1.0059943596224701</v>
      </c>
      <c r="I39" s="101">
        <f t="shared" si="15"/>
        <v>1</v>
      </c>
      <c r="J39" s="101">
        <f t="shared" ca="1" si="16"/>
        <v>1.0059943600000001</v>
      </c>
      <c r="K39" s="101">
        <f t="shared" ca="1" si="2"/>
        <v>29971.8</v>
      </c>
      <c r="L39" s="105">
        <f>IF(VLOOKUP(A39,$U$12:$AD$125,8)=VLOOKUP(A38,$U$12:$AD$125,8),0,VLOOKUP(A39,U$12:$AD$125,8))</f>
        <v>0</v>
      </c>
      <c r="M39" s="106">
        <f>IF(L39&gt;0,VLOOKUP(L39,T$12:$AC$125,7),0)</f>
        <v>0</v>
      </c>
      <c r="N39" s="101">
        <f t="shared" si="3"/>
        <v>0</v>
      </c>
      <c r="O39" s="101">
        <f t="shared" ca="1" si="4"/>
        <v>29971.8</v>
      </c>
      <c r="P39" s="107" t="str">
        <f t="shared" si="8"/>
        <v>J=</v>
      </c>
      <c r="Q39" s="108">
        <f t="shared" si="9"/>
        <v>43791</v>
      </c>
      <c r="R39" s="13"/>
      <c r="S39" s="13"/>
      <c r="T39" s="52">
        <v>38775</v>
      </c>
      <c r="U39" s="28" t="s">
        <v>52</v>
      </c>
      <c r="V39" s="49"/>
      <c r="W39" s="13"/>
      <c r="X39" s="52"/>
      <c r="Y39" s="52"/>
      <c r="Z39" s="52"/>
      <c r="AA39" s="13"/>
      <c r="AB39" s="25"/>
      <c r="AC39" s="54"/>
      <c r="AD39" s="53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</row>
    <row r="40" spans="1:159" x14ac:dyDescent="0.2">
      <c r="A40" s="99">
        <f t="shared" si="5"/>
        <v>43093</v>
      </c>
      <c r="B40" s="100">
        <f t="shared" ca="1" si="10"/>
        <v>5029971.8</v>
      </c>
      <c r="C40" s="101">
        <f t="shared" si="6"/>
        <v>5000000</v>
      </c>
      <c r="D40" s="102">
        <f ca="1">IF(A40&lt;$B$1,VLOOKUP(A40,[1]DI!$A$4:$B$15000,2,FALSE),0)</f>
        <v>0</v>
      </c>
      <c r="E40" s="101">
        <f t="shared" ca="1" si="14"/>
        <v>0</v>
      </c>
      <c r="F40" s="103">
        <f t="shared" si="7"/>
        <v>1.0449999999999999</v>
      </c>
      <c r="G40" s="104">
        <f t="shared" ca="1" si="20"/>
        <v>1</v>
      </c>
      <c r="H40" s="101">
        <f ca="1">TRUNC(PRODUCT(G$10:G39),15)</f>
        <v>1.0059943596224701</v>
      </c>
      <c r="I40" s="101">
        <f t="shared" si="15"/>
        <v>1</v>
      </c>
      <c r="J40" s="101">
        <f t="shared" ca="1" si="16"/>
        <v>1.0059943600000001</v>
      </c>
      <c r="K40" s="101">
        <f t="shared" ca="1" si="2"/>
        <v>29971.8</v>
      </c>
      <c r="L40" s="105">
        <f>IF(VLOOKUP(A40,$U$12:$AD$125,8)=VLOOKUP(A39,$U$12:$AD$125,8),0,VLOOKUP(A40,U$12:$AD$125,8))</f>
        <v>0</v>
      </c>
      <c r="M40" s="106">
        <f>IF(L40&gt;0,VLOOKUP(L40,T$12:$AC$125,7),0)</f>
        <v>0</v>
      </c>
      <c r="N40" s="101">
        <f t="shared" si="3"/>
        <v>0</v>
      </c>
      <c r="O40" s="101">
        <f t="shared" ca="1" si="4"/>
        <v>29971.8</v>
      </c>
      <c r="P40" s="107" t="str">
        <f t="shared" si="8"/>
        <v>J=</v>
      </c>
      <c r="Q40" s="108">
        <f t="shared" si="9"/>
        <v>43791</v>
      </c>
      <c r="R40" s="13"/>
      <c r="S40" s="13"/>
      <c r="T40" s="52">
        <v>38776</v>
      </c>
      <c r="U40" s="28" t="s">
        <v>52</v>
      </c>
      <c r="V40" s="49"/>
      <c r="W40" s="13"/>
      <c r="X40" s="52"/>
      <c r="Y40" s="52"/>
      <c r="Z40" s="52"/>
      <c r="AA40" s="13"/>
      <c r="AB40" s="25"/>
      <c r="AC40" s="54"/>
      <c r="AD40" s="53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</row>
    <row r="41" spans="1:159" x14ac:dyDescent="0.2">
      <c r="A41" s="99">
        <f t="shared" si="5"/>
        <v>43094</v>
      </c>
      <c r="B41" s="100">
        <f t="shared" ca="1" si="10"/>
        <v>5029971.8</v>
      </c>
      <c r="C41" s="101">
        <f t="shared" si="6"/>
        <v>5000000</v>
      </c>
      <c r="D41" s="102">
        <f ca="1">IF(A41&lt;$B$1,VLOOKUP(A41,[1]DI!$A$4:$B$15000,2,FALSE),0)</f>
        <v>0</v>
      </c>
      <c r="E41" s="101">
        <f t="shared" ca="1" si="14"/>
        <v>0</v>
      </c>
      <c r="F41" s="103">
        <f t="shared" si="7"/>
        <v>1.0449999999999999</v>
      </c>
      <c r="G41" s="104">
        <f t="shared" ca="1" si="20"/>
        <v>1</v>
      </c>
      <c r="H41" s="101">
        <f ca="1">TRUNC(PRODUCT(G$10:G40),15)</f>
        <v>1.0059943596224701</v>
      </c>
      <c r="I41" s="101">
        <f t="shared" si="15"/>
        <v>1</v>
      </c>
      <c r="J41" s="101">
        <f t="shared" ca="1" si="16"/>
        <v>1.0059943600000001</v>
      </c>
      <c r="K41" s="101">
        <f t="shared" ca="1" si="2"/>
        <v>29971.8</v>
      </c>
      <c r="L41" s="105">
        <f>IF(VLOOKUP(A41,$U$12:$AD$125,8)=VLOOKUP(A40,$U$12:$AD$125,8),0,VLOOKUP(A41,U$12:$AD$125,8))</f>
        <v>0</v>
      </c>
      <c r="M41" s="106">
        <f>IF(L41&gt;0,VLOOKUP(L41,T$12:$AC$125,7),0)</f>
        <v>0</v>
      </c>
      <c r="N41" s="101">
        <f t="shared" si="3"/>
        <v>0</v>
      </c>
      <c r="O41" s="101">
        <f t="shared" ca="1" si="4"/>
        <v>29971.8</v>
      </c>
      <c r="P41" s="107" t="str">
        <f t="shared" si="8"/>
        <v>J=</v>
      </c>
      <c r="Q41" s="108">
        <f t="shared" si="9"/>
        <v>43791</v>
      </c>
      <c r="R41" s="13"/>
      <c r="S41" s="13"/>
      <c r="T41" s="52">
        <v>38821</v>
      </c>
      <c r="U41" s="28" t="s">
        <v>53</v>
      </c>
      <c r="V41" s="49"/>
      <c r="W41" s="13"/>
      <c r="X41" s="52"/>
      <c r="Y41" s="52"/>
      <c r="Z41" s="52"/>
      <c r="AA41" s="13"/>
      <c r="AB41" s="25"/>
      <c r="AC41" s="54"/>
      <c r="AD41" s="53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</row>
    <row r="42" spans="1:159" x14ac:dyDescent="0.2">
      <c r="A42" s="99">
        <f t="shared" si="5"/>
        <v>43095</v>
      </c>
      <c r="B42" s="100">
        <f t="shared" ca="1" si="10"/>
        <v>5029971.8</v>
      </c>
      <c r="C42" s="101">
        <f t="shared" si="6"/>
        <v>5000000</v>
      </c>
      <c r="D42" s="102">
        <f ca="1">IF(A42&lt;$B$1,VLOOKUP(A42,[1]DI!$A$4:$B$15000,2,FALSE),0)</f>
        <v>6.8900000000000003E-2</v>
      </c>
      <c r="E42" s="101">
        <f t="shared" ca="1" si="14"/>
        <v>2.6444000000000001E-4</v>
      </c>
      <c r="F42" s="103">
        <f t="shared" si="7"/>
        <v>1.0449999999999999</v>
      </c>
      <c r="G42" s="104">
        <f t="shared" ca="1" si="20"/>
        <v>1.0002763398000001</v>
      </c>
      <c r="H42" s="101">
        <f ca="1">TRUNC(PRODUCT(G$10:G41),15)</f>
        <v>1.0059943596224701</v>
      </c>
      <c r="I42" s="101">
        <f t="shared" si="15"/>
        <v>1</v>
      </c>
      <c r="J42" s="101">
        <f t="shared" ca="1" si="16"/>
        <v>1.0059943600000001</v>
      </c>
      <c r="K42" s="101">
        <f t="shared" ca="1" si="2"/>
        <v>29971.8</v>
      </c>
      <c r="L42" s="105">
        <f>IF(VLOOKUP(A42,$U$12:$AD$125,8)=VLOOKUP(A41,$U$12:$AD$125,8),0,VLOOKUP(A42,U$12:$AD$125,8))</f>
        <v>0</v>
      </c>
      <c r="M42" s="106">
        <f>IF(L42&gt;0,VLOOKUP(L42,T$12:$AC$125,7),0)</f>
        <v>0</v>
      </c>
      <c r="N42" s="101">
        <f t="shared" si="3"/>
        <v>0</v>
      </c>
      <c r="O42" s="101">
        <f t="shared" ca="1" si="4"/>
        <v>29971.8</v>
      </c>
      <c r="P42" s="107" t="str">
        <f t="shared" si="8"/>
        <v>J=</v>
      </c>
      <c r="Q42" s="108">
        <f t="shared" si="9"/>
        <v>43791</v>
      </c>
      <c r="R42" s="13"/>
      <c r="S42" s="13"/>
      <c r="T42" s="52">
        <v>38828</v>
      </c>
      <c r="U42" s="28" t="s">
        <v>54</v>
      </c>
      <c r="V42" s="49"/>
      <c r="W42" s="13"/>
      <c r="X42" s="52"/>
      <c r="Y42" s="52"/>
      <c r="Z42" s="52"/>
      <c r="AA42" s="13"/>
      <c r="AB42" s="25"/>
      <c r="AC42" s="54"/>
      <c r="AD42" s="53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</row>
    <row r="43" spans="1:159" x14ac:dyDescent="0.2">
      <c r="A43" s="99">
        <f t="shared" si="5"/>
        <v>43096</v>
      </c>
      <c r="B43" s="100">
        <f t="shared" ca="1" si="10"/>
        <v>5031361.8</v>
      </c>
      <c r="C43" s="101">
        <f t="shared" si="6"/>
        <v>5000000</v>
      </c>
      <c r="D43" s="102">
        <f ca="1">IF(A43&lt;$B$1,VLOOKUP(A43,[1]DI!$A$4:$B$15000,2,FALSE),0)</f>
        <v>6.8900000000000003E-2</v>
      </c>
      <c r="E43" s="101">
        <f t="shared" ca="1" si="14"/>
        <v>2.6444000000000001E-4</v>
      </c>
      <c r="F43" s="103">
        <f t="shared" si="7"/>
        <v>1.0449999999999999</v>
      </c>
      <c r="G43" s="104">
        <f t="shared" ca="1" si="20"/>
        <v>1.0002763398000001</v>
      </c>
      <c r="H43" s="101">
        <f ca="1">TRUNC(PRODUCT(G$10:G42),15)</f>
        <v>1.0062723559026101</v>
      </c>
      <c r="I43" s="101">
        <f t="shared" si="15"/>
        <v>1</v>
      </c>
      <c r="J43" s="101">
        <f t="shared" ca="1" si="16"/>
        <v>1.0062723600000001</v>
      </c>
      <c r="K43" s="101">
        <f t="shared" ca="1" si="2"/>
        <v>31361.8</v>
      </c>
      <c r="L43" s="105">
        <f>IF(VLOOKUP(A43,$U$12:$AD$125,8)=VLOOKUP(A42,$U$12:$AD$125,8),0,VLOOKUP(A43,U$12:$AD$125,8))</f>
        <v>0</v>
      </c>
      <c r="M43" s="106">
        <f>IF(L43&gt;0,VLOOKUP(L43,T$12:$AC$125,7),0)</f>
        <v>0</v>
      </c>
      <c r="N43" s="101">
        <f t="shared" si="3"/>
        <v>0</v>
      </c>
      <c r="O43" s="101">
        <f t="shared" ca="1" si="4"/>
        <v>31361.8</v>
      </c>
      <c r="P43" s="107" t="str">
        <f t="shared" si="8"/>
        <v>J=</v>
      </c>
      <c r="Q43" s="108">
        <f t="shared" si="9"/>
        <v>43791</v>
      </c>
      <c r="R43" s="13"/>
      <c r="S43" s="13"/>
      <c r="T43" s="52">
        <v>38838</v>
      </c>
      <c r="U43" s="28" t="s">
        <v>55</v>
      </c>
      <c r="V43" s="49"/>
      <c r="W43" s="13"/>
      <c r="X43" s="52"/>
      <c r="Y43" s="52"/>
      <c r="Z43" s="52"/>
      <c r="AA43" s="13"/>
      <c r="AB43" s="25"/>
      <c r="AC43" s="54"/>
      <c r="AD43" s="53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</row>
    <row r="44" spans="1:159" x14ac:dyDescent="0.2">
      <c r="A44" s="99">
        <f t="shared" si="5"/>
        <v>43097</v>
      </c>
      <c r="B44" s="100">
        <f t="shared" ca="1" si="10"/>
        <v>5032752.1500000004</v>
      </c>
      <c r="C44" s="101">
        <f t="shared" si="6"/>
        <v>5000000</v>
      </c>
      <c r="D44" s="102">
        <f ca="1">IF(A44&lt;$B$1,VLOOKUP(A44,[1]DI!$A$4:$B$15000,2,FALSE),0)</f>
        <v>6.8900000000000003E-2</v>
      </c>
      <c r="E44" s="101">
        <f t="shared" ca="1" si="14"/>
        <v>2.6444000000000001E-4</v>
      </c>
      <c r="F44" s="103">
        <f t="shared" si="7"/>
        <v>1.0449999999999999</v>
      </c>
      <c r="G44" s="104">
        <f t="shared" ca="1" si="20"/>
        <v>1.0002763398000001</v>
      </c>
      <c r="H44" s="101">
        <f ca="1">TRUNC(PRODUCT(G$10:G43),15)</f>
        <v>1.00655042900418</v>
      </c>
      <c r="I44" s="101">
        <f t="shared" si="15"/>
        <v>1</v>
      </c>
      <c r="J44" s="101">
        <f t="shared" ca="1" si="16"/>
        <v>1.0065504300000001</v>
      </c>
      <c r="K44" s="101">
        <f t="shared" ca="1" si="2"/>
        <v>32752.15</v>
      </c>
      <c r="L44" s="105">
        <f>IF(VLOOKUP(A44,$U$12:$AD$125,8)=VLOOKUP(A43,$U$12:$AD$125,8),0,VLOOKUP(A44,U$12:$AD$125,8))</f>
        <v>0</v>
      </c>
      <c r="M44" s="106">
        <f>IF(L44&gt;0,VLOOKUP(L44,T$12:$AC$125,7),0)</f>
        <v>0</v>
      </c>
      <c r="N44" s="101">
        <f t="shared" si="3"/>
        <v>0</v>
      </c>
      <c r="O44" s="101">
        <f t="shared" ca="1" si="4"/>
        <v>32752.15</v>
      </c>
      <c r="P44" s="107" t="str">
        <f t="shared" si="8"/>
        <v>J=</v>
      </c>
      <c r="Q44" s="108">
        <f t="shared" si="9"/>
        <v>43791</v>
      </c>
      <c r="R44" s="13"/>
      <c r="S44" s="13"/>
      <c r="T44" s="52">
        <v>38883</v>
      </c>
      <c r="U44" s="28" t="s">
        <v>56</v>
      </c>
      <c r="V44" s="49"/>
      <c r="W44" s="13"/>
      <c r="X44" s="52"/>
      <c r="Y44" s="52"/>
      <c r="Z44" s="52"/>
      <c r="AA44" s="13"/>
      <c r="AB44" s="25"/>
      <c r="AC44" s="54"/>
      <c r="AD44" s="53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</row>
    <row r="45" spans="1:159" x14ac:dyDescent="0.2">
      <c r="A45" s="99">
        <f t="shared" si="5"/>
        <v>43098</v>
      </c>
      <c r="B45" s="100">
        <f t="shared" ca="1" si="10"/>
        <v>5034142.9000000004</v>
      </c>
      <c r="C45" s="101">
        <f t="shared" si="6"/>
        <v>5000000</v>
      </c>
      <c r="D45" s="102">
        <f ca="1">IF(A45&lt;$B$1,VLOOKUP(A45,[1]DI!$A$4:$B$15000,2,FALSE),0)</f>
        <v>6.8900000000000003E-2</v>
      </c>
      <c r="E45" s="101">
        <f t="shared" ca="1" si="14"/>
        <v>2.6444000000000001E-4</v>
      </c>
      <c r="F45" s="103">
        <f t="shared" si="7"/>
        <v>1.0449999999999999</v>
      </c>
      <c r="G45" s="104">
        <f t="shared" ca="1" si="20"/>
        <v>1.0002763398000001</v>
      </c>
      <c r="H45" s="101">
        <f ca="1">TRUNC(PRODUCT(G$10:G44),15)</f>
        <v>1.0068285789484199</v>
      </c>
      <c r="I45" s="101">
        <f t="shared" si="15"/>
        <v>1</v>
      </c>
      <c r="J45" s="101">
        <f t="shared" ca="1" si="16"/>
        <v>1.0068285800000001</v>
      </c>
      <c r="K45" s="101">
        <f t="shared" ca="1" si="2"/>
        <v>34142.9</v>
      </c>
      <c r="L45" s="105">
        <f>IF(VLOOKUP(A45,$U$12:$AD$125,8)=VLOOKUP(A44,$U$12:$AD$125,8),0,VLOOKUP(A45,U$12:$AD$125,8))</f>
        <v>0</v>
      </c>
      <c r="M45" s="106">
        <f>IF(L45&gt;0,VLOOKUP(L45,T$12:$AC$125,7),0)</f>
        <v>0</v>
      </c>
      <c r="N45" s="101">
        <f t="shared" si="3"/>
        <v>0</v>
      </c>
      <c r="O45" s="101">
        <f t="shared" ca="1" si="4"/>
        <v>34142.9</v>
      </c>
      <c r="P45" s="107" t="str">
        <f t="shared" si="8"/>
        <v>J=</v>
      </c>
      <c r="Q45" s="108">
        <f t="shared" si="9"/>
        <v>43791</v>
      </c>
      <c r="R45" s="13"/>
      <c r="S45" s="13"/>
      <c r="T45" s="52">
        <v>38967</v>
      </c>
      <c r="U45" s="28" t="s">
        <v>48</v>
      </c>
      <c r="V45" s="49"/>
      <c r="W45" s="13"/>
      <c r="X45" s="52"/>
      <c r="Y45" s="52"/>
      <c r="Z45" s="52"/>
      <c r="AA45" s="13"/>
      <c r="AB45" s="25"/>
      <c r="AC45" s="54"/>
      <c r="AD45" s="53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</row>
    <row r="46" spans="1:159" x14ac:dyDescent="0.2">
      <c r="A46" s="99">
        <f t="shared" si="5"/>
        <v>43099</v>
      </c>
      <c r="B46" s="100">
        <f t="shared" ca="1" si="10"/>
        <v>5035534.05</v>
      </c>
      <c r="C46" s="101">
        <f t="shared" si="6"/>
        <v>5000000</v>
      </c>
      <c r="D46" s="102">
        <f ca="1">IF(A46&lt;$B$1,VLOOKUP(A46,[1]DI!$A$4:$B$15000,2,FALSE),0)</f>
        <v>0</v>
      </c>
      <c r="E46" s="101">
        <f t="shared" ca="1" si="14"/>
        <v>0</v>
      </c>
      <c r="F46" s="103">
        <f t="shared" si="7"/>
        <v>1.0449999999999999</v>
      </c>
      <c r="G46" s="104">
        <f t="shared" ca="1" si="20"/>
        <v>1</v>
      </c>
      <c r="H46" s="101">
        <f ca="1">TRUNC(PRODUCT(G$10:G45),15)</f>
        <v>1.00710680575656</v>
      </c>
      <c r="I46" s="101">
        <f t="shared" si="15"/>
        <v>1</v>
      </c>
      <c r="J46" s="101">
        <f t="shared" ca="1" si="16"/>
        <v>1.00710681</v>
      </c>
      <c r="K46" s="101">
        <f t="shared" ca="1" si="2"/>
        <v>35534.050000000003</v>
      </c>
      <c r="L46" s="105">
        <f>IF(VLOOKUP(A46,$U$12:$AD$125,8)=VLOOKUP(A45,$U$12:$AD$125,8),0,VLOOKUP(A46,U$12:$AD$125,8))</f>
        <v>0</v>
      </c>
      <c r="M46" s="106">
        <f>IF(L46&gt;0,VLOOKUP(L46,T$12:$AC$125,7),0)</f>
        <v>0</v>
      </c>
      <c r="N46" s="101">
        <f t="shared" si="3"/>
        <v>0</v>
      </c>
      <c r="O46" s="101">
        <f t="shared" ca="1" si="4"/>
        <v>35534.050000000003</v>
      </c>
      <c r="P46" s="107" t="str">
        <f t="shared" si="8"/>
        <v>J=</v>
      </c>
      <c r="Q46" s="108">
        <f t="shared" si="9"/>
        <v>43791</v>
      </c>
      <c r="R46" s="13"/>
      <c r="S46" s="13"/>
      <c r="T46" s="52">
        <v>39002</v>
      </c>
      <c r="U46" s="28" t="s">
        <v>49</v>
      </c>
      <c r="V46" s="49"/>
      <c r="W46" s="13"/>
      <c r="X46" s="30"/>
      <c r="Y46" s="30"/>
      <c r="Z46" s="30"/>
      <c r="AA46" s="13"/>
      <c r="AB46" s="25"/>
      <c r="AC46" s="54"/>
      <c r="AD46" s="53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</row>
    <row r="47" spans="1:159" x14ac:dyDescent="0.2">
      <c r="A47" s="99">
        <f t="shared" si="5"/>
        <v>43100</v>
      </c>
      <c r="B47" s="100">
        <f t="shared" ca="1" si="10"/>
        <v>5035534.05</v>
      </c>
      <c r="C47" s="101">
        <f t="shared" si="6"/>
        <v>5000000</v>
      </c>
      <c r="D47" s="102">
        <f ca="1">IF(A47&lt;$B$1,VLOOKUP(A47,[1]DI!$A$4:$B$15000,2,FALSE),0)</f>
        <v>0</v>
      </c>
      <c r="E47" s="101">
        <f t="shared" ca="1" si="14"/>
        <v>0</v>
      </c>
      <c r="F47" s="103">
        <f t="shared" si="7"/>
        <v>1.0449999999999999</v>
      </c>
      <c r="G47" s="104">
        <f t="shared" ca="1" si="20"/>
        <v>1</v>
      </c>
      <c r="H47" s="101">
        <f ca="1">TRUNC(PRODUCT(G$10:G46),15)</f>
        <v>1.00710680575656</v>
      </c>
      <c r="I47" s="101">
        <f t="shared" si="15"/>
        <v>1</v>
      </c>
      <c r="J47" s="101">
        <f t="shared" ca="1" si="16"/>
        <v>1.00710681</v>
      </c>
      <c r="K47" s="101">
        <f t="shared" ca="1" si="2"/>
        <v>35534.050000000003</v>
      </c>
      <c r="L47" s="105">
        <f>IF(VLOOKUP(A47,$U$12:$AD$125,8)=VLOOKUP(A46,$U$12:$AD$125,8),0,VLOOKUP(A47,U$12:$AD$125,8))</f>
        <v>0</v>
      </c>
      <c r="M47" s="106">
        <f>IF(L47&gt;0,VLOOKUP(L47,T$12:$AC$125,7),0)</f>
        <v>0</v>
      </c>
      <c r="N47" s="101">
        <f t="shared" si="3"/>
        <v>0</v>
      </c>
      <c r="O47" s="101">
        <f t="shared" ca="1" si="4"/>
        <v>35534.050000000003</v>
      </c>
      <c r="P47" s="107" t="str">
        <f t="shared" si="8"/>
        <v>J=</v>
      </c>
      <c r="Q47" s="108">
        <f t="shared" si="9"/>
        <v>43791</v>
      </c>
      <c r="R47" s="13"/>
      <c r="S47" s="13"/>
      <c r="T47" s="52">
        <v>39023</v>
      </c>
      <c r="U47" s="28" t="s">
        <v>50</v>
      </c>
      <c r="V47" s="49"/>
      <c r="W47" s="13"/>
      <c r="X47" s="30"/>
      <c r="Y47" s="30"/>
      <c r="Z47" s="30"/>
      <c r="AA47" s="13"/>
      <c r="AB47" s="25"/>
      <c r="AC47" s="54"/>
      <c r="AD47" s="53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</row>
    <row r="48" spans="1:159" x14ac:dyDescent="0.2">
      <c r="A48" s="99">
        <f t="shared" si="5"/>
        <v>43101</v>
      </c>
      <c r="B48" s="100">
        <f t="shared" ca="1" si="10"/>
        <v>5035534.05</v>
      </c>
      <c r="C48" s="101">
        <f t="shared" si="6"/>
        <v>5000000</v>
      </c>
      <c r="D48" s="102">
        <f ca="1">IF(A48&lt;$B$1,VLOOKUP(A48,[1]DI!$A$4:$B$15000,2,FALSE),0)</f>
        <v>0</v>
      </c>
      <c r="E48" s="101">
        <f t="shared" ca="1" si="14"/>
        <v>0</v>
      </c>
      <c r="F48" s="103">
        <f t="shared" si="7"/>
        <v>1.0449999999999999</v>
      </c>
      <c r="G48" s="104">
        <f t="shared" ca="1" si="20"/>
        <v>1</v>
      </c>
      <c r="H48" s="101">
        <f ca="1">TRUNC(PRODUCT(G$10:G47),15)</f>
        <v>1.00710680575656</v>
      </c>
      <c r="I48" s="101">
        <f t="shared" si="15"/>
        <v>1</v>
      </c>
      <c r="J48" s="101">
        <f t="shared" ca="1" si="16"/>
        <v>1.00710681</v>
      </c>
      <c r="K48" s="101">
        <f t="shared" ca="1" si="2"/>
        <v>35534.050000000003</v>
      </c>
      <c r="L48" s="105">
        <f>IF(VLOOKUP(A48,$U$12:$AD$125,8)=VLOOKUP(A47,$U$12:$AD$125,8),0,VLOOKUP(A48,U$12:$AD$125,8))</f>
        <v>0</v>
      </c>
      <c r="M48" s="106">
        <f>IF(L48&gt;0,VLOOKUP(L48,T$12:$AC$125,7),0)</f>
        <v>0</v>
      </c>
      <c r="N48" s="101">
        <f t="shared" si="3"/>
        <v>0</v>
      </c>
      <c r="O48" s="101">
        <f t="shared" ca="1" si="4"/>
        <v>35534.050000000003</v>
      </c>
      <c r="P48" s="107" t="str">
        <f t="shared" si="8"/>
        <v>J=</v>
      </c>
      <c r="Q48" s="108">
        <f t="shared" si="9"/>
        <v>43791</v>
      </c>
      <c r="R48" s="13"/>
      <c r="S48" s="13"/>
      <c r="T48" s="52">
        <v>39036</v>
      </c>
      <c r="U48" s="28" t="s">
        <v>51</v>
      </c>
      <c r="V48" s="49"/>
      <c r="W48" s="13"/>
      <c r="X48" s="30"/>
      <c r="Y48" s="30"/>
      <c r="Z48" s="30"/>
      <c r="AA48" s="13"/>
      <c r="AB48" s="25"/>
      <c r="AC48" s="54"/>
      <c r="AD48" s="53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</row>
    <row r="49" spans="1:159" x14ac:dyDescent="0.2">
      <c r="A49" s="99">
        <f t="shared" si="5"/>
        <v>43102</v>
      </c>
      <c r="B49" s="100">
        <f t="shared" ca="1" si="10"/>
        <v>5035534.05</v>
      </c>
      <c r="C49" s="101">
        <f t="shared" si="6"/>
        <v>5000000</v>
      </c>
      <c r="D49" s="102">
        <f ca="1">IF(A49&lt;$B$1,VLOOKUP(A49,[1]DI!$A$4:$B$15000,2,FALSE),0)</f>
        <v>6.8900000000000003E-2</v>
      </c>
      <c r="E49" s="101">
        <f t="shared" ca="1" si="14"/>
        <v>2.6444000000000001E-4</v>
      </c>
      <c r="F49" s="103">
        <f t="shared" si="7"/>
        <v>1.0449999999999999</v>
      </c>
      <c r="G49" s="104">
        <f t="shared" ca="1" si="20"/>
        <v>1.0002763398000001</v>
      </c>
      <c r="H49" s="101">
        <f ca="1">TRUNC(PRODUCT(G$10:G48),15)</f>
        <v>1.00710680575656</v>
      </c>
      <c r="I49" s="101">
        <f t="shared" si="15"/>
        <v>1</v>
      </c>
      <c r="J49" s="101">
        <f t="shared" ca="1" si="16"/>
        <v>1.00710681</v>
      </c>
      <c r="K49" s="101">
        <f t="shared" ca="1" si="2"/>
        <v>35534.050000000003</v>
      </c>
      <c r="L49" s="105">
        <f>IF(VLOOKUP(A49,$U$12:$AD$125,8)=VLOOKUP(A48,$U$12:$AD$125,8),0,VLOOKUP(A49,U$12:$AD$125,8))</f>
        <v>0</v>
      </c>
      <c r="M49" s="106">
        <f>IF(L49&gt;0,VLOOKUP(L49,T$12:$AC$125,7),0)</f>
        <v>0</v>
      </c>
      <c r="N49" s="101">
        <f t="shared" si="3"/>
        <v>0</v>
      </c>
      <c r="O49" s="101">
        <f t="shared" ca="1" si="4"/>
        <v>35534.050000000003</v>
      </c>
      <c r="P49" s="107" t="str">
        <f t="shared" si="8"/>
        <v>J=</v>
      </c>
      <c r="Q49" s="108">
        <f t="shared" si="9"/>
        <v>43791</v>
      </c>
      <c r="R49" s="13"/>
      <c r="S49" s="13"/>
      <c r="T49" s="52">
        <v>39076</v>
      </c>
      <c r="U49" s="28" t="s">
        <v>57</v>
      </c>
      <c r="V49" s="49"/>
      <c r="W49" s="13"/>
      <c r="X49" s="30"/>
      <c r="Y49" s="30"/>
      <c r="Z49" s="30"/>
      <c r="AA49" s="13"/>
      <c r="AB49" s="25"/>
      <c r="AC49" s="54"/>
      <c r="AD49" s="53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</row>
    <row r="50" spans="1:159" x14ac:dyDescent="0.2">
      <c r="A50" s="99">
        <f t="shared" si="5"/>
        <v>43103</v>
      </c>
      <c r="B50" s="100">
        <f t="shared" ca="1" si="10"/>
        <v>5036925.5499999896</v>
      </c>
      <c r="C50" s="101">
        <f t="shared" si="6"/>
        <v>5000000</v>
      </c>
      <c r="D50" s="102">
        <f ca="1">IF(A50&lt;$B$1,VLOOKUP(A50,[1]DI!$A$4:$B$15000,2,FALSE),0)</f>
        <v>6.8900000000000003E-2</v>
      </c>
      <c r="E50" s="101">
        <f t="shared" ca="1" si="14"/>
        <v>2.6444000000000001E-4</v>
      </c>
      <c r="F50" s="103">
        <f t="shared" si="7"/>
        <v>1.0449999999999999</v>
      </c>
      <c r="G50" s="104">
        <f t="shared" ca="1" si="20"/>
        <v>1.0002763398000001</v>
      </c>
      <c r="H50" s="101">
        <f ca="1">TRUNC(PRODUCT(G$10:G49),15)</f>
        <v>1.0073851094498401</v>
      </c>
      <c r="I50" s="101">
        <f t="shared" si="15"/>
        <v>1</v>
      </c>
      <c r="J50" s="101">
        <f t="shared" ca="1" si="16"/>
        <v>1.00738511</v>
      </c>
      <c r="K50" s="101">
        <f t="shared" ca="1" si="2"/>
        <v>36925.549999989998</v>
      </c>
      <c r="L50" s="105">
        <f>IF(VLOOKUP(A50,$U$12:$AD$125,8)=VLOOKUP(A49,$U$12:$AD$125,8),0,VLOOKUP(A50,U$12:$AD$125,8))</f>
        <v>0</v>
      </c>
      <c r="M50" s="106">
        <f>IF(L50&gt;0,VLOOKUP(L50,T$12:$AC$125,7),0)</f>
        <v>0</v>
      </c>
      <c r="N50" s="101">
        <f t="shared" si="3"/>
        <v>0</v>
      </c>
      <c r="O50" s="101">
        <f t="shared" ca="1" si="4"/>
        <v>36925.549999989998</v>
      </c>
      <c r="P50" s="107" t="str">
        <f t="shared" si="8"/>
        <v>J=</v>
      </c>
      <c r="Q50" s="108">
        <f t="shared" si="9"/>
        <v>43791</v>
      </c>
      <c r="R50" s="13"/>
      <c r="S50" s="13"/>
      <c r="T50" s="52">
        <v>39083</v>
      </c>
      <c r="U50" s="28" t="s">
        <v>58</v>
      </c>
      <c r="V50" s="49"/>
      <c r="W50" s="13"/>
      <c r="X50" s="30"/>
      <c r="Y50" s="30"/>
      <c r="Z50" s="30"/>
      <c r="AA50" s="13"/>
      <c r="AB50" s="25"/>
      <c r="AC50" s="54"/>
      <c r="AD50" s="53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</row>
    <row r="51" spans="1:159" x14ac:dyDescent="0.2">
      <c r="A51" s="99">
        <f t="shared" si="5"/>
        <v>43104</v>
      </c>
      <c r="B51" s="100">
        <f t="shared" ca="1" si="10"/>
        <v>5038317.45</v>
      </c>
      <c r="C51" s="101">
        <f t="shared" si="6"/>
        <v>5000000</v>
      </c>
      <c r="D51" s="102">
        <f ca="1">IF(A51&lt;$B$1,VLOOKUP(A51,[1]DI!$A$4:$B$15000,2,FALSE),0)</f>
        <v>6.8900000000000003E-2</v>
      </c>
      <c r="E51" s="101">
        <f t="shared" ca="1" si="14"/>
        <v>2.6444000000000001E-4</v>
      </c>
      <c r="F51" s="103">
        <f t="shared" si="7"/>
        <v>1.0449999999999999</v>
      </c>
      <c r="G51" s="104">
        <f t="shared" ca="1" si="20"/>
        <v>1.0002763398000001</v>
      </c>
      <c r="H51" s="101">
        <f ca="1">TRUNC(PRODUCT(G$10:G50),15)</f>
        <v>1.0076634900495101</v>
      </c>
      <c r="I51" s="101">
        <f t="shared" si="15"/>
        <v>1</v>
      </c>
      <c r="J51" s="101">
        <f t="shared" ca="1" si="16"/>
        <v>1.0076634900000001</v>
      </c>
      <c r="K51" s="101">
        <f t="shared" ca="1" si="2"/>
        <v>38317.449999999997</v>
      </c>
      <c r="L51" s="105">
        <f>IF(VLOOKUP(A51,$U$12:$AD$125,8)=VLOOKUP(A50,$U$12:$AD$125,8),0,VLOOKUP(A51,U$12:$AD$125,8))</f>
        <v>0</v>
      </c>
      <c r="M51" s="106">
        <f>IF(L51&gt;0,VLOOKUP(L51,T$12:$AC$125,7),0)</f>
        <v>0</v>
      </c>
      <c r="N51" s="101">
        <f t="shared" si="3"/>
        <v>0</v>
      </c>
      <c r="O51" s="101">
        <f t="shared" ca="1" si="4"/>
        <v>38317.449999999997</v>
      </c>
      <c r="P51" s="107" t="str">
        <f t="shared" si="8"/>
        <v>J=</v>
      </c>
      <c r="Q51" s="108">
        <f t="shared" si="9"/>
        <v>43791</v>
      </c>
      <c r="R51" s="13"/>
      <c r="S51" s="13"/>
      <c r="T51" s="52">
        <v>39132</v>
      </c>
      <c r="U51" s="28" t="s">
        <v>52</v>
      </c>
      <c r="V51" s="49"/>
      <c r="W51" s="13"/>
      <c r="X51" s="30"/>
      <c r="Y51" s="30"/>
      <c r="Z51" s="30"/>
      <c r="AA51" s="13"/>
      <c r="AB51" s="25"/>
      <c r="AC51" s="54"/>
      <c r="AD51" s="53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</row>
    <row r="52" spans="1:159" x14ac:dyDescent="0.2">
      <c r="A52" s="99">
        <f t="shared" si="5"/>
        <v>43105</v>
      </c>
      <c r="B52" s="100">
        <f t="shared" ca="1" si="10"/>
        <v>5039709.7499999898</v>
      </c>
      <c r="C52" s="101">
        <f t="shared" si="6"/>
        <v>5000000</v>
      </c>
      <c r="D52" s="102">
        <f ca="1">IF(A52&lt;$B$1,VLOOKUP(A52,[1]DI!$A$4:$B$15000,2,FALSE),0)</f>
        <v>6.8900000000000003E-2</v>
      </c>
      <c r="E52" s="101">
        <f t="shared" ca="1" si="14"/>
        <v>2.6444000000000001E-4</v>
      </c>
      <c r="F52" s="103">
        <f t="shared" si="7"/>
        <v>1.0449999999999999</v>
      </c>
      <c r="G52" s="104">
        <f t="shared" ca="1" si="20"/>
        <v>1.0002763398000001</v>
      </c>
      <c r="H52" s="101">
        <f ca="1">TRUNC(PRODUCT(G$10:G51),15)</f>
        <v>1.0079419475768201</v>
      </c>
      <c r="I52" s="101">
        <f t="shared" si="15"/>
        <v>1</v>
      </c>
      <c r="J52" s="101">
        <f t="shared" ca="1" si="16"/>
        <v>1.00794195</v>
      </c>
      <c r="K52" s="101">
        <f t="shared" ca="1" si="2"/>
        <v>39709.749999990003</v>
      </c>
      <c r="L52" s="105">
        <f>IF(VLOOKUP(A52,$U$12:$AD$125,8)=VLOOKUP(A51,$U$12:$AD$125,8),0,VLOOKUP(A52,U$12:$AD$125,8))</f>
        <v>0</v>
      </c>
      <c r="M52" s="106">
        <f>IF(L52&gt;0,VLOOKUP(L52,T$12:$AC$125,7),0)</f>
        <v>0</v>
      </c>
      <c r="N52" s="101">
        <f t="shared" si="3"/>
        <v>0</v>
      </c>
      <c r="O52" s="101">
        <f t="shared" ca="1" si="4"/>
        <v>39709.749999990003</v>
      </c>
      <c r="P52" s="107" t="str">
        <f t="shared" si="8"/>
        <v>J=</v>
      </c>
      <c r="Q52" s="108">
        <f t="shared" si="9"/>
        <v>43791</v>
      </c>
      <c r="R52" s="13"/>
      <c r="S52" s="13"/>
      <c r="T52" s="52">
        <v>39133</v>
      </c>
      <c r="U52" s="28" t="s">
        <v>52</v>
      </c>
      <c r="V52" s="49"/>
      <c r="W52" s="13"/>
      <c r="X52" s="30"/>
      <c r="Y52" s="30"/>
      <c r="Z52" s="30"/>
      <c r="AA52" s="13"/>
      <c r="AB52" s="25"/>
      <c r="AC52" s="54"/>
      <c r="AD52" s="53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</row>
    <row r="53" spans="1:159" x14ac:dyDescent="0.2">
      <c r="A53" s="99">
        <f t="shared" si="5"/>
        <v>43106</v>
      </c>
      <c r="B53" s="100">
        <f t="shared" ca="1" si="10"/>
        <v>5041102.4000000004</v>
      </c>
      <c r="C53" s="101">
        <f t="shared" si="6"/>
        <v>5000000</v>
      </c>
      <c r="D53" s="102">
        <f ca="1">IF(A53&lt;$B$1,VLOOKUP(A53,[1]DI!$A$4:$B$15000,2,FALSE),0)</f>
        <v>0</v>
      </c>
      <c r="E53" s="101">
        <f t="shared" ca="1" si="14"/>
        <v>0</v>
      </c>
      <c r="F53" s="103">
        <f t="shared" si="7"/>
        <v>1.0449999999999999</v>
      </c>
      <c r="G53" s="104">
        <f t="shared" ca="1" si="20"/>
        <v>1</v>
      </c>
      <c r="H53" s="101">
        <f ca="1">TRUNC(PRODUCT(G$10:G52),15)</f>
        <v>1.0082204820530301</v>
      </c>
      <c r="I53" s="101">
        <f t="shared" si="15"/>
        <v>1</v>
      </c>
      <c r="J53" s="101">
        <f t="shared" ca="1" si="16"/>
        <v>1.0082204800000001</v>
      </c>
      <c r="K53" s="101">
        <f t="shared" ca="1" si="2"/>
        <v>41102.400000000001</v>
      </c>
      <c r="L53" s="105">
        <f>IF(VLOOKUP(A53,$U$12:$AD$125,8)=VLOOKUP(A52,$U$12:$AD$125,8),0,VLOOKUP(A53,U$12:$AD$125,8))</f>
        <v>0</v>
      </c>
      <c r="M53" s="106">
        <f>IF(L53&gt;0,VLOOKUP(L53,T$12:$AC$125,7),0)</f>
        <v>0</v>
      </c>
      <c r="N53" s="101">
        <f t="shared" si="3"/>
        <v>0</v>
      </c>
      <c r="O53" s="101">
        <f t="shared" ca="1" si="4"/>
        <v>41102.400000000001</v>
      </c>
      <c r="P53" s="107" t="str">
        <f t="shared" si="8"/>
        <v>J=</v>
      </c>
      <c r="Q53" s="108">
        <f t="shared" si="9"/>
        <v>43791</v>
      </c>
      <c r="R53" s="13"/>
      <c r="S53" s="13"/>
      <c r="T53" s="52">
        <v>39178</v>
      </c>
      <c r="U53" s="28" t="s">
        <v>53</v>
      </c>
      <c r="V53" s="49"/>
      <c r="W53" s="13"/>
      <c r="X53" s="49"/>
      <c r="Y53" s="49"/>
      <c r="Z53" s="55"/>
      <c r="AA53" s="13"/>
      <c r="AB53" s="25"/>
      <c r="AC53" s="54"/>
      <c r="AD53" s="53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</row>
    <row r="54" spans="1:159" x14ac:dyDescent="0.2">
      <c r="A54" s="99">
        <f t="shared" si="5"/>
        <v>43107</v>
      </c>
      <c r="B54" s="100">
        <f t="shared" ca="1" si="10"/>
        <v>5041102.4000000004</v>
      </c>
      <c r="C54" s="101">
        <f t="shared" si="6"/>
        <v>5000000</v>
      </c>
      <c r="D54" s="102">
        <f ca="1">IF(A54&lt;$B$1,VLOOKUP(A54,[1]DI!$A$4:$B$15000,2,FALSE),0)</f>
        <v>0</v>
      </c>
      <c r="E54" s="101">
        <f t="shared" ca="1" si="14"/>
        <v>0</v>
      </c>
      <c r="F54" s="103">
        <f t="shared" si="7"/>
        <v>1.0449999999999999</v>
      </c>
      <c r="G54" s="104">
        <f t="shared" ca="1" si="20"/>
        <v>1</v>
      </c>
      <c r="H54" s="101">
        <f ca="1">TRUNC(PRODUCT(G$10:G53),15)</f>
        <v>1.0082204820530301</v>
      </c>
      <c r="I54" s="101">
        <f t="shared" si="15"/>
        <v>1</v>
      </c>
      <c r="J54" s="101">
        <f t="shared" ca="1" si="16"/>
        <v>1.0082204800000001</v>
      </c>
      <c r="K54" s="101">
        <f t="shared" ca="1" si="2"/>
        <v>41102.400000000001</v>
      </c>
      <c r="L54" s="105">
        <f>IF(VLOOKUP(A54,$U$12:$AD$125,8)=VLOOKUP(A53,$U$12:$AD$125,8),0,VLOOKUP(A54,U$12:$AD$125,8))</f>
        <v>0</v>
      </c>
      <c r="M54" s="106">
        <f>IF(L54&gt;0,VLOOKUP(L54,T$12:$AC$125,7),0)</f>
        <v>0</v>
      </c>
      <c r="N54" s="101">
        <f t="shared" si="3"/>
        <v>0</v>
      </c>
      <c r="O54" s="101">
        <f t="shared" ca="1" si="4"/>
        <v>41102.400000000001</v>
      </c>
      <c r="P54" s="107" t="str">
        <f t="shared" si="8"/>
        <v>J=</v>
      </c>
      <c r="Q54" s="108">
        <f t="shared" si="9"/>
        <v>43791</v>
      </c>
      <c r="R54" s="13"/>
      <c r="S54" s="13"/>
      <c r="T54" s="52">
        <v>39203</v>
      </c>
      <c r="U54" s="28" t="s">
        <v>55</v>
      </c>
      <c r="V54" s="49"/>
      <c r="W54" s="13"/>
      <c r="X54" s="49"/>
      <c r="Y54" s="49"/>
      <c r="Z54" s="55"/>
      <c r="AA54" s="13"/>
      <c r="AB54" s="25"/>
      <c r="AC54" s="54"/>
      <c r="AD54" s="53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</row>
    <row r="55" spans="1:159" x14ac:dyDescent="0.2">
      <c r="A55" s="99">
        <f t="shared" si="5"/>
        <v>43108</v>
      </c>
      <c r="B55" s="100">
        <f t="shared" ca="1" si="10"/>
        <v>5041102.4000000004</v>
      </c>
      <c r="C55" s="101">
        <f t="shared" si="6"/>
        <v>5000000</v>
      </c>
      <c r="D55" s="102">
        <f ca="1">IF(A55&lt;$B$1,VLOOKUP(A55,[1]DI!$A$4:$B$15000,2,FALSE),0)</f>
        <v>6.8900000000000003E-2</v>
      </c>
      <c r="E55" s="101">
        <f t="shared" ca="1" si="14"/>
        <v>2.6444000000000001E-4</v>
      </c>
      <c r="F55" s="103">
        <f t="shared" si="7"/>
        <v>1.0449999999999999</v>
      </c>
      <c r="G55" s="104">
        <f t="shared" ca="1" si="20"/>
        <v>1.0002763398000001</v>
      </c>
      <c r="H55" s="101">
        <f ca="1">TRUNC(PRODUCT(G$10:G54),15)</f>
        <v>1.0082204820530301</v>
      </c>
      <c r="I55" s="101">
        <f t="shared" si="15"/>
        <v>1</v>
      </c>
      <c r="J55" s="101">
        <f t="shared" ca="1" si="16"/>
        <v>1.0082204800000001</v>
      </c>
      <c r="K55" s="101">
        <f t="shared" ca="1" si="2"/>
        <v>41102.400000000001</v>
      </c>
      <c r="L55" s="105">
        <f>IF(VLOOKUP(A55,$U$12:$AD$125,8)=VLOOKUP(A54,$U$12:$AD$125,8),0,VLOOKUP(A55,U$12:$AD$125,8))</f>
        <v>0</v>
      </c>
      <c r="M55" s="106">
        <f>IF(L55&gt;0,VLOOKUP(L55,T$12:$AC$125,7),0)</f>
        <v>0</v>
      </c>
      <c r="N55" s="101">
        <f t="shared" si="3"/>
        <v>0</v>
      </c>
      <c r="O55" s="101">
        <f t="shared" ca="1" si="4"/>
        <v>41102.400000000001</v>
      </c>
      <c r="P55" s="107" t="str">
        <f t="shared" si="8"/>
        <v>J=</v>
      </c>
      <c r="Q55" s="108">
        <f t="shared" si="9"/>
        <v>43791</v>
      </c>
      <c r="R55" s="13"/>
      <c r="S55" s="13"/>
      <c r="T55" s="52">
        <v>39240</v>
      </c>
      <c r="U55" s="28" t="s">
        <v>56</v>
      </c>
      <c r="V55" s="49"/>
      <c r="W55" s="13"/>
      <c r="X55" s="49"/>
      <c r="Y55" s="49"/>
      <c r="Z55" s="55"/>
      <c r="AA55" s="13"/>
      <c r="AB55" s="25"/>
      <c r="AC55" s="54"/>
      <c r="AD55" s="53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</row>
    <row r="56" spans="1:159" x14ac:dyDescent="0.2">
      <c r="A56" s="99">
        <f t="shared" si="5"/>
        <v>43109</v>
      </c>
      <c r="B56" s="100">
        <f t="shared" ca="1" si="10"/>
        <v>5042495.4499999899</v>
      </c>
      <c r="C56" s="101">
        <f t="shared" si="6"/>
        <v>5000000</v>
      </c>
      <c r="D56" s="102">
        <f ca="1">IF(A56&lt;$B$1,VLOOKUP(A56,[1]DI!$A$4:$B$15000,2,FALSE),0)</f>
        <v>6.8900000000000003E-2</v>
      </c>
      <c r="E56" s="101">
        <f t="shared" ca="1" si="14"/>
        <v>2.6444000000000001E-4</v>
      </c>
      <c r="F56" s="103">
        <f t="shared" si="7"/>
        <v>1.0449999999999999</v>
      </c>
      <c r="G56" s="104">
        <f t="shared" ca="1" si="20"/>
        <v>1.0002763398000001</v>
      </c>
      <c r="H56" s="101">
        <f ca="1">TRUNC(PRODUCT(G$10:G55),15)</f>
        <v>1.00849909349939</v>
      </c>
      <c r="I56" s="101">
        <f t="shared" si="15"/>
        <v>1</v>
      </c>
      <c r="J56" s="101">
        <f t="shared" ca="1" si="16"/>
        <v>1.0084990899999999</v>
      </c>
      <c r="K56" s="101">
        <f t="shared" ca="1" si="2"/>
        <v>42495.44999999</v>
      </c>
      <c r="L56" s="105">
        <f>IF(VLOOKUP(A56,$U$12:$AD$125,8)=VLOOKUP(A55,$U$12:$AD$125,8),0,VLOOKUP(A56,U$12:$AD$125,8))</f>
        <v>0</v>
      </c>
      <c r="M56" s="106">
        <f>IF(L56&gt;0,VLOOKUP(L56,T$12:$AC$125,7),0)</f>
        <v>0</v>
      </c>
      <c r="N56" s="101">
        <f t="shared" si="3"/>
        <v>0</v>
      </c>
      <c r="O56" s="101">
        <f t="shared" ca="1" si="4"/>
        <v>42495.44999999</v>
      </c>
      <c r="P56" s="107" t="str">
        <f t="shared" si="8"/>
        <v>J=</v>
      </c>
      <c r="Q56" s="108">
        <f t="shared" si="9"/>
        <v>43791</v>
      </c>
      <c r="R56" s="13"/>
      <c r="S56" s="13"/>
      <c r="T56" s="52">
        <v>39332</v>
      </c>
      <c r="U56" s="28" t="s">
        <v>48</v>
      </c>
      <c r="V56" s="49"/>
      <c r="W56" s="13"/>
      <c r="X56" s="49"/>
      <c r="Y56" s="49"/>
      <c r="Z56" s="55"/>
      <c r="AA56" s="13"/>
      <c r="AB56" s="25"/>
      <c r="AC56" s="54"/>
      <c r="AD56" s="53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</row>
    <row r="57" spans="1:159" x14ac:dyDescent="0.2">
      <c r="A57" s="99">
        <f t="shared" si="5"/>
        <v>43110</v>
      </c>
      <c r="B57" s="100">
        <f t="shared" ca="1" si="10"/>
        <v>5043888.8999999901</v>
      </c>
      <c r="C57" s="101">
        <f t="shared" si="6"/>
        <v>5000000</v>
      </c>
      <c r="D57" s="102">
        <f ca="1">IF(A57&lt;$B$1,VLOOKUP(A57,[1]DI!$A$4:$B$15000,2,FALSE),0)</f>
        <v>6.8900000000000003E-2</v>
      </c>
      <c r="E57" s="101">
        <f t="shared" ca="1" si="14"/>
        <v>2.6444000000000001E-4</v>
      </c>
      <c r="F57" s="103">
        <f t="shared" si="7"/>
        <v>1.0449999999999999</v>
      </c>
      <c r="G57" s="104">
        <f t="shared" ca="1" si="20"/>
        <v>1.0002763398000001</v>
      </c>
      <c r="H57" s="101">
        <f ca="1">TRUNC(PRODUCT(G$10:G56),15)</f>
        <v>1.0087777819371899</v>
      </c>
      <c r="I57" s="101">
        <f t="shared" si="15"/>
        <v>1</v>
      </c>
      <c r="J57" s="101">
        <f t="shared" ca="1" si="16"/>
        <v>1.00877778</v>
      </c>
      <c r="K57" s="101">
        <f t="shared" ca="1" si="2"/>
        <v>43888.899999989997</v>
      </c>
      <c r="L57" s="105">
        <f>IF(VLOOKUP(A57,$U$12:$AD$125,8)=VLOOKUP(A56,$U$12:$AD$125,8),0,VLOOKUP(A57,U$12:$AD$125,8))</f>
        <v>0</v>
      </c>
      <c r="M57" s="106">
        <f>IF(L57&gt;0,VLOOKUP(L57,T$12:$AC$125,7),0)</f>
        <v>0</v>
      </c>
      <c r="N57" s="101">
        <f t="shared" si="3"/>
        <v>0</v>
      </c>
      <c r="O57" s="101">
        <f t="shared" ca="1" si="4"/>
        <v>43888.899999989997</v>
      </c>
      <c r="P57" s="107" t="str">
        <f t="shared" si="8"/>
        <v>J=</v>
      </c>
      <c r="Q57" s="108">
        <f t="shared" si="9"/>
        <v>43791</v>
      </c>
      <c r="R57" s="13"/>
      <c r="S57" s="13"/>
      <c r="T57" s="52">
        <v>39367</v>
      </c>
      <c r="U57" s="28" t="s">
        <v>49</v>
      </c>
      <c r="V57" s="49"/>
      <c r="W57" s="13"/>
      <c r="X57" s="49"/>
      <c r="Y57" s="49"/>
      <c r="Z57" s="55"/>
      <c r="AA57" s="13"/>
      <c r="AB57" s="25"/>
      <c r="AC57" s="54"/>
      <c r="AD57" s="53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</row>
    <row r="58" spans="1:159" x14ac:dyDescent="0.2">
      <c r="A58" s="99">
        <f t="shared" si="5"/>
        <v>43111</v>
      </c>
      <c r="B58" s="100">
        <f t="shared" ca="1" si="10"/>
        <v>5045282.7499999898</v>
      </c>
      <c r="C58" s="101">
        <f t="shared" si="6"/>
        <v>5000000</v>
      </c>
      <c r="D58" s="102">
        <f ca="1">IF(A58&lt;$B$1,VLOOKUP(A58,[1]DI!$A$4:$B$15000,2,FALSE),0)</f>
        <v>6.8900000000000003E-2</v>
      </c>
      <c r="E58" s="101">
        <f t="shared" ca="1" si="14"/>
        <v>2.6444000000000001E-4</v>
      </c>
      <c r="F58" s="103">
        <f t="shared" si="7"/>
        <v>1.0449999999999999</v>
      </c>
      <c r="G58" s="104">
        <f t="shared" ca="1" si="20"/>
        <v>1.0002763398000001</v>
      </c>
      <c r="H58" s="101">
        <f ca="1">TRUNC(PRODUCT(G$10:G57),15)</f>
        <v>1.0090565473877</v>
      </c>
      <c r="I58" s="101">
        <f t="shared" si="15"/>
        <v>1</v>
      </c>
      <c r="J58" s="101">
        <f t="shared" ca="1" si="16"/>
        <v>1.0090565499999999</v>
      </c>
      <c r="K58" s="101">
        <f t="shared" ca="1" si="2"/>
        <v>45282.749999990003</v>
      </c>
      <c r="L58" s="105">
        <f>IF(VLOOKUP(A58,$U$12:$AD$125,8)=VLOOKUP(A57,$U$12:$AD$125,8),0,VLOOKUP(A58,U$12:$AD$125,8))</f>
        <v>0</v>
      </c>
      <c r="M58" s="106">
        <f>IF(L58&gt;0,VLOOKUP(L58,T$12:$AC$125,7),0)</f>
        <v>0</v>
      </c>
      <c r="N58" s="101">
        <f t="shared" si="3"/>
        <v>0</v>
      </c>
      <c r="O58" s="101">
        <f t="shared" ca="1" si="4"/>
        <v>45282.749999990003</v>
      </c>
      <c r="P58" s="107" t="str">
        <f t="shared" si="8"/>
        <v>J=</v>
      </c>
      <c r="Q58" s="108">
        <f t="shared" si="9"/>
        <v>43791</v>
      </c>
      <c r="R58" s="13"/>
      <c r="S58" s="13"/>
      <c r="T58" s="52">
        <v>39388</v>
      </c>
      <c r="U58" s="28" t="s">
        <v>50</v>
      </c>
      <c r="V58" s="49"/>
      <c r="W58" s="13"/>
      <c r="X58" s="49"/>
      <c r="Y58" s="49"/>
      <c r="Z58" s="55"/>
      <c r="AA58" s="13"/>
      <c r="AB58" s="25"/>
      <c r="AC58" s="54"/>
      <c r="AD58" s="53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</row>
    <row r="59" spans="1:159" x14ac:dyDescent="0.2">
      <c r="A59" s="99">
        <f t="shared" si="5"/>
        <v>43112</v>
      </c>
      <c r="B59" s="100">
        <f t="shared" ca="1" si="10"/>
        <v>5046676.9499999899</v>
      </c>
      <c r="C59" s="101">
        <f t="shared" si="6"/>
        <v>5000000</v>
      </c>
      <c r="D59" s="102">
        <f ca="1">IF(A59&lt;$B$1,VLOOKUP(A59,[1]DI!$A$4:$B$15000,2,FALSE),0)</f>
        <v>6.8900000000000003E-2</v>
      </c>
      <c r="E59" s="101">
        <f t="shared" ca="1" si="14"/>
        <v>2.6444000000000001E-4</v>
      </c>
      <c r="F59" s="103">
        <f t="shared" si="7"/>
        <v>1.0449999999999999</v>
      </c>
      <c r="G59" s="104">
        <f t="shared" ca="1" si="20"/>
        <v>1.0002763398000001</v>
      </c>
      <c r="H59" s="101">
        <f ca="1">TRUNC(PRODUCT(G$10:G58),15)</f>
        <v>1.00933538987219</v>
      </c>
      <c r="I59" s="101">
        <f t="shared" si="15"/>
        <v>1</v>
      </c>
      <c r="J59" s="101">
        <f t="shared" ca="1" si="16"/>
        <v>1.0093353899999999</v>
      </c>
      <c r="K59" s="101">
        <f t="shared" ca="1" si="2"/>
        <v>46676.94999999</v>
      </c>
      <c r="L59" s="105">
        <f>IF(VLOOKUP(A59,$U$12:$AD$125,8)=VLOOKUP(A58,$U$12:$AD$125,8),0,VLOOKUP(A59,U$12:$AD$125,8))</f>
        <v>0</v>
      </c>
      <c r="M59" s="106">
        <f>IF(L59&gt;0,VLOOKUP(L59,T$12:$AC$125,7),0)</f>
        <v>0</v>
      </c>
      <c r="N59" s="101">
        <f t="shared" si="3"/>
        <v>0</v>
      </c>
      <c r="O59" s="101">
        <f t="shared" ca="1" si="4"/>
        <v>46676.94999999</v>
      </c>
      <c r="P59" s="107" t="str">
        <f t="shared" si="8"/>
        <v>J=</v>
      </c>
      <c r="Q59" s="108">
        <f t="shared" si="9"/>
        <v>43791</v>
      </c>
      <c r="R59" s="13"/>
      <c r="S59" s="13"/>
      <c r="T59" s="52">
        <v>39401</v>
      </c>
      <c r="U59" s="28" t="s">
        <v>51</v>
      </c>
      <c r="V59" s="49"/>
      <c r="W59" s="13"/>
      <c r="X59" s="49"/>
      <c r="Y59" s="49"/>
      <c r="Z59" s="55"/>
      <c r="AA59" s="13"/>
      <c r="AB59" s="25"/>
      <c r="AC59" s="54"/>
      <c r="AD59" s="53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</row>
    <row r="60" spans="1:159" x14ac:dyDescent="0.2">
      <c r="A60" s="99">
        <f t="shared" si="5"/>
        <v>43113</v>
      </c>
      <c r="B60" s="100">
        <f t="shared" ca="1" si="10"/>
        <v>5048071.5499999896</v>
      </c>
      <c r="C60" s="101">
        <f t="shared" si="6"/>
        <v>5000000</v>
      </c>
      <c r="D60" s="102">
        <f ca="1">IF(A60&lt;$B$1,VLOOKUP(A60,[1]DI!$A$4:$B$15000,2,FALSE),0)</f>
        <v>0</v>
      </c>
      <c r="E60" s="101">
        <f t="shared" ca="1" si="14"/>
        <v>0</v>
      </c>
      <c r="F60" s="103">
        <f t="shared" si="7"/>
        <v>1.0449999999999999</v>
      </c>
      <c r="G60" s="104">
        <f t="shared" ca="1" si="20"/>
        <v>1</v>
      </c>
      <c r="H60" s="101">
        <f ca="1">TRUNC(PRODUCT(G$10:G59),15)</f>
        <v>1.0096143094119601</v>
      </c>
      <c r="I60" s="101">
        <f t="shared" si="15"/>
        <v>1</v>
      </c>
      <c r="J60" s="101">
        <f t="shared" ca="1" si="16"/>
        <v>1.0096143099999999</v>
      </c>
      <c r="K60" s="101">
        <f t="shared" ca="1" si="2"/>
        <v>48071.549999989998</v>
      </c>
      <c r="L60" s="105">
        <f>IF(VLOOKUP(A60,$U$12:$AD$125,8)=VLOOKUP(A59,$U$12:$AD$125,8),0,VLOOKUP(A60,U$12:$AD$125,8))</f>
        <v>0</v>
      </c>
      <c r="M60" s="106">
        <f>IF(L60&gt;0,VLOOKUP(L60,T$12:$AC$125,7),0)</f>
        <v>0</v>
      </c>
      <c r="N60" s="101">
        <f t="shared" si="3"/>
        <v>0</v>
      </c>
      <c r="O60" s="101">
        <f t="shared" ca="1" si="4"/>
        <v>48071.549999989998</v>
      </c>
      <c r="P60" s="107" t="str">
        <f t="shared" si="8"/>
        <v>J=</v>
      </c>
      <c r="Q60" s="108">
        <f t="shared" si="9"/>
        <v>43791</v>
      </c>
      <c r="R60" s="13"/>
      <c r="S60" s="13"/>
      <c r="T60" s="52">
        <v>39441</v>
      </c>
      <c r="U60" s="28" t="s">
        <v>57</v>
      </c>
      <c r="V60" s="49"/>
      <c r="W60" s="13"/>
      <c r="X60" s="49"/>
      <c r="Y60" s="49"/>
      <c r="Z60" s="55"/>
      <c r="AA60" s="13"/>
      <c r="AB60" s="25"/>
      <c r="AC60" s="54"/>
      <c r="AD60" s="53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</row>
    <row r="61" spans="1:159" x14ac:dyDescent="0.2">
      <c r="A61" s="99">
        <f t="shared" si="5"/>
        <v>43114</v>
      </c>
      <c r="B61" s="100">
        <f t="shared" ca="1" si="10"/>
        <v>5048071.5499999896</v>
      </c>
      <c r="C61" s="101">
        <f t="shared" si="6"/>
        <v>5000000</v>
      </c>
      <c r="D61" s="102">
        <f ca="1">IF(A61&lt;$B$1,VLOOKUP(A61,[1]DI!$A$4:$B$15000,2,FALSE),0)</f>
        <v>0</v>
      </c>
      <c r="E61" s="101">
        <f t="shared" ca="1" si="14"/>
        <v>0</v>
      </c>
      <c r="F61" s="103">
        <f t="shared" si="7"/>
        <v>1.0449999999999999</v>
      </c>
      <c r="G61" s="104">
        <f t="shared" ca="1" si="20"/>
        <v>1</v>
      </c>
      <c r="H61" s="101">
        <f ca="1">TRUNC(PRODUCT(G$10:G60),15)</f>
        <v>1.0096143094119601</v>
      </c>
      <c r="I61" s="101">
        <f t="shared" si="15"/>
        <v>1</v>
      </c>
      <c r="J61" s="101">
        <f t="shared" ca="1" si="16"/>
        <v>1.0096143099999999</v>
      </c>
      <c r="K61" s="101">
        <f t="shared" ca="1" si="2"/>
        <v>48071.549999989998</v>
      </c>
      <c r="L61" s="105">
        <f>IF(VLOOKUP(A61,$U$12:$AD$125,8)=VLOOKUP(A60,$U$12:$AD$125,8),0,VLOOKUP(A61,U$12:$AD$125,8))</f>
        <v>0</v>
      </c>
      <c r="M61" s="106">
        <f>IF(L61&gt;0,VLOOKUP(L61,T$12:$AC$125,7),0)</f>
        <v>0</v>
      </c>
      <c r="N61" s="101">
        <f t="shared" si="3"/>
        <v>0</v>
      </c>
      <c r="O61" s="101">
        <f t="shared" ca="1" si="4"/>
        <v>48071.549999989998</v>
      </c>
      <c r="P61" s="107" t="str">
        <f t="shared" si="8"/>
        <v>J=</v>
      </c>
      <c r="Q61" s="108">
        <f t="shared" si="9"/>
        <v>43791</v>
      </c>
      <c r="R61" s="13"/>
      <c r="S61" s="13"/>
      <c r="T61" s="52">
        <v>39448</v>
      </c>
      <c r="U61" s="28" t="s">
        <v>58</v>
      </c>
      <c r="V61" s="49"/>
      <c r="W61" s="13"/>
      <c r="X61" s="49"/>
      <c r="Y61" s="49"/>
      <c r="Z61" s="55"/>
      <c r="AA61" s="13"/>
      <c r="AB61" s="25"/>
      <c r="AC61" s="54"/>
      <c r="AD61" s="53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</row>
    <row r="62" spans="1:159" x14ac:dyDescent="0.2">
      <c r="A62" s="99">
        <f t="shared" si="5"/>
        <v>43115</v>
      </c>
      <c r="B62" s="100">
        <f t="shared" ca="1" si="10"/>
        <v>5048071.5499999896</v>
      </c>
      <c r="C62" s="101">
        <f t="shared" si="6"/>
        <v>5000000</v>
      </c>
      <c r="D62" s="102">
        <f ca="1">IF(A62&lt;$B$1,VLOOKUP(A62,[1]DI!$A$4:$B$15000,2,FALSE),0)</f>
        <v>6.8900000000000003E-2</v>
      </c>
      <c r="E62" s="101">
        <f t="shared" ca="1" si="14"/>
        <v>2.6444000000000001E-4</v>
      </c>
      <c r="F62" s="103">
        <f t="shared" si="7"/>
        <v>1.0449999999999999</v>
      </c>
      <c r="G62" s="104">
        <f t="shared" ca="1" si="20"/>
        <v>1.0002763398000001</v>
      </c>
      <c r="H62" s="101">
        <f ca="1">TRUNC(PRODUCT(G$10:G61),15)</f>
        <v>1.0096143094119601</v>
      </c>
      <c r="I62" s="101">
        <f t="shared" si="15"/>
        <v>1</v>
      </c>
      <c r="J62" s="101">
        <f t="shared" ca="1" si="16"/>
        <v>1.0096143099999999</v>
      </c>
      <c r="K62" s="101">
        <f t="shared" ca="1" si="2"/>
        <v>48071.549999989998</v>
      </c>
      <c r="L62" s="105">
        <f>IF(VLOOKUP(A62,$U$12:$AD$125,8)=VLOOKUP(A61,$U$12:$AD$125,8),0,VLOOKUP(A62,U$12:$AD$125,8))</f>
        <v>0</v>
      </c>
      <c r="M62" s="106">
        <f>IF(L62&gt;0,VLOOKUP(L62,T$12:$AC$125,7),0)</f>
        <v>0</v>
      </c>
      <c r="N62" s="101">
        <f t="shared" si="3"/>
        <v>0</v>
      </c>
      <c r="O62" s="101">
        <f t="shared" ca="1" si="4"/>
        <v>48071.549999989998</v>
      </c>
      <c r="P62" s="107" t="str">
        <f t="shared" si="8"/>
        <v>J=</v>
      </c>
      <c r="Q62" s="108">
        <f t="shared" si="9"/>
        <v>43791</v>
      </c>
      <c r="R62" s="13"/>
      <c r="S62" s="13"/>
      <c r="T62" s="52">
        <v>39482</v>
      </c>
      <c r="U62" s="28" t="s">
        <v>52</v>
      </c>
      <c r="V62" s="49"/>
      <c r="W62" s="13"/>
      <c r="X62" s="49"/>
      <c r="Y62" s="49"/>
      <c r="Z62" s="55"/>
      <c r="AA62" s="13"/>
      <c r="AB62" s="25"/>
      <c r="AC62" s="54"/>
      <c r="AD62" s="53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</row>
    <row r="63" spans="1:159" x14ac:dyDescent="0.2">
      <c r="A63" s="99">
        <f t="shared" si="5"/>
        <v>43116</v>
      </c>
      <c r="B63" s="100">
        <f t="shared" ca="1" si="10"/>
        <v>5049466.55</v>
      </c>
      <c r="C63" s="101">
        <f t="shared" si="6"/>
        <v>5000000</v>
      </c>
      <c r="D63" s="102">
        <f ca="1">IF(A63&lt;$B$1,VLOOKUP(A63,[1]DI!$A$4:$B$15000,2,FALSE),0)</f>
        <v>6.8900000000000003E-2</v>
      </c>
      <c r="E63" s="101">
        <f t="shared" ca="1" si="14"/>
        <v>2.6444000000000001E-4</v>
      </c>
      <c r="F63" s="103">
        <f t="shared" si="7"/>
        <v>1.0449999999999999</v>
      </c>
      <c r="G63" s="104">
        <f t="shared" ca="1" si="20"/>
        <v>1.0002763398000001</v>
      </c>
      <c r="H63" s="101">
        <f ca="1">TRUNC(PRODUCT(G$10:G62),15)</f>
        <v>1.0098933060283</v>
      </c>
      <c r="I63" s="101">
        <f t="shared" si="15"/>
        <v>1</v>
      </c>
      <c r="J63" s="101">
        <f t="shared" ca="1" si="16"/>
        <v>1.00989331</v>
      </c>
      <c r="K63" s="101">
        <f t="shared" ca="1" si="2"/>
        <v>49466.55</v>
      </c>
      <c r="L63" s="105">
        <f>IF(VLOOKUP(A63,$U$12:$AD$125,8)=VLOOKUP(A62,$U$12:$AD$125,8),0,VLOOKUP(A63,U$12:$AD$125,8))</f>
        <v>0</v>
      </c>
      <c r="M63" s="106">
        <f>IF(L63&gt;0,VLOOKUP(L63,T$12:$AC$125,7),0)</f>
        <v>0</v>
      </c>
      <c r="N63" s="101">
        <f t="shared" si="3"/>
        <v>0</v>
      </c>
      <c r="O63" s="101">
        <f t="shared" ca="1" si="4"/>
        <v>49466.55</v>
      </c>
      <c r="P63" s="107" t="str">
        <f t="shared" si="8"/>
        <v>J=</v>
      </c>
      <c r="Q63" s="108">
        <f t="shared" si="9"/>
        <v>43791</v>
      </c>
      <c r="R63" s="13"/>
      <c r="S63" s="13"/>
      <c r="T63" s="52">
        <v>39483</v>
      </c>
      <c r="U63" s="28" t="s">
        <v>52</v>
      </c>
      <c r="V63" s="49"/>
      <c r="W63" s="13"/>
      <c r="X63" s="49"/>
      <c r="Y63" s="49"/>
      <c r="Z63" s="55"/>
      <c r="AA63" s="13"/>
      <c r="AB63" s="25"/>
      <c r="AC63" s="54"/>
      <c r="AD63" s="53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</row>
    <row r="64" spans="1:159" x14ac:dyDescent="0.2">
      <c r="A64" s="99">
        <f t="shared" si="5"/>
        <v>43117</v>
      </c>
      <c r="B64" s="100">
        <f t="shared" ca="1" si="10"/>
        <v>5050861.8999999901</v>
      </c>
      <c r="C64" s="101">
        <f t="shared" si="6"/>
        <v>5000000</v>
      </c>
      <c r="D64" s="102">
        <f ca="1">IF(A64&lt;$B$1,VLOOKUP(A64,[1]DI!$A$4:$B$15000,2,FALSE),0)</f>
        <v>6.8900000000000003E-2</v>
      </c>
      <c r="E64" s="101">
        <f t="shared" ca="1" si="14"/>
        <v>2.6444000000000001E-4</v>
      </c>
      <c r="F64" s="103">
        <f t="shared" si="7"/>
        <v>1.0449999999999999</v>
      </c>
      <c r="G64" s="104">
        <f t="shared" ca="1" si="20"/>
        <v>1.0002763398000001</v>
      </c>
      <c r="H64" s="101">
        <f ca="1">TRUNC(PRODUCT(G$10:G63),15)</f>
        <v>1.01017237974251</v>
      </c>
      <c r="I64" s="101">
        <f t="shared" si="15"/>
        <v>1</v>
      </c>
      <c r="J64" s="101">
        <f t="shared" ca="1" si="16"/>
        <v>1.01017238</v>
      </c>
      <c r="K64" s="101">
        <f t="shared" ca="1" si="2"/>
        <v>50861.899999989997</v>
      </c>
      <c r="L64" s="105">
        <f>IF(VLOOKUP(A64,$U$12:$AD$125,8)=VLOOKUP(A63,$U$12:$AD$125,8),0,VLOOKUP(A64,U$12:$AD$125,8))</f>
        <v>0</v>
      </c>
      <c r="M64" s="106">
        <f>IF(L64&gt;0,VLOOKUP(L64,T$12:$AC$125,7),0)</f>
        <v>0</v>
      </c>
      <c r="N64" s="101">
        <f t="shared" si="3"/>
        <v>0</v>
      </c>
      <c r="O64" s="101">
        <f t="shared" ca="1" si="4"/>
        <v>50861.899999989997</v>
      </c>
      <c r="P64" s="107" t="str">
        <f t="shared" si="8"/>
        <v>J=</v>
      </c>
      <c r="Q64" s="108">
        <f t="shared" si="9"/>
        <v>43791</v>
      </c>
      <c r="R64" s="13"/>
      <c r="S64" s="13"/>
      <c r="T64" s="52">
        <v>39528</v>
      </c>
      <c r="U64" s="28" t="s">
        <v>53</v>
      </c>
      <c r="V64" s="49"/>
      <c r="W64" s="13"/>
      <c r="X64" s="49"/>
      <c r="Y64" s="49"/>
      <c r="Z64" s="55"/>
      <c r="AA64" s="13"/>
      <c r="AB64" s="25"/>
      <c r="AC64" s="54"/>
      <c r="AD64" s="53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</row>
    <row r="65" spans="1:162" x14ac:dyDescent="0.2">
      <c r="A65" s="99">
        <f t="shared" si="5"/>
        <v>43118</v>
      </c>
      <c r="B65" s="100">
        <f t="shared" ca="1" si="10"/>
        <v>5052257.6500000004</v>
      </c>
      <c r="C65" s="101">
        <f t="shared" si="6"/>
        <v>5000000</v>
      </c>
      <c r="D65" s="102">
        <f ca="1">IF(A65&lt;$B$1,VLOOKUP(A65,[1]DI!$A$4:$B$15000,2,FALSE),0)</f>
        <v>6.8900000000000003E-2</v>
      </c>
      <c r="E65" s="101">
        <f t="shared" ca="1" si="14"/>
        <v>2.6444000000000001E-4</v>
      </c>
      <c r="F65" s="103">
        <f t="shared" si="7"/>
        <v>1.0449999999999999</v>
      </c>
      <c r="G65" s="104">
        <f t="shared" ca="1" si="20"/>
        <v>1.0002763398000001</v>
      </c>
      <c r="H65" s="101">
        <f ca="1">TRUNC(PRODUCT(G$10:G64),15)</f>
        <v>1.0104515305758901</v>
      </c>
      <c r="I65" s="101">
        <f t="shared" si="15"/>
        <v>1</v>
      </c>
      <c r="J65" s="101">
        <f t="shared" ca="1" si="16"/>
        <v>1.0104515300000001</v>
      </c>
      <c r="K65" s="101">
        <f t="shared" ca="1" si="2"/>
        <v>52257.65</v>
      </c>
      <c r="L65" s="105">
        <f>IF(VLOOKUP(A65,$U$12:$AD$125,8)=VLOOKUP(A64,$U$12:$AD$125,8),0,VLOOKUP(A65,U$12:$AD$125,8))</f>
        <v>0</v>
      </c>
      <c r="M65" s="106">
        <f>IF(L65&gt;0,VLOOKUP(L65,T$12:$AC$125,7),0)</f>
        <v>0</v>
      </c>
      <c r="N65" s="101">
        <f t="shared" si="3"/>
        <v>0</v>
      </c>
      <c r="O65" s="101">
        <f t="shared" ca="1" si="4"/>
        <v>52257.65</v>
      </c>
      <c r="P65" s="107" t="str">
        <f t="shared" si="8"/>
        <v>J=</v>
      </c>
      <c r="Q65" s="108">
        <f t="shared" si="9"/>
        <v>43791</v>
      </c>
      <c r="R65" s="13"/>
      <c r="S65" s="39"/>
      <c r="T65" s="52">
        <v>39559</v>
      </c>
      <c r="U65" s="28" t="s">
        <v>54</v>
      </c>
      <c r="V65" s="49"/>
      <c r="W65" s="13"/>
      <c r="X65" s="49"/>
      <c r="Y65" s="49"/>
      <c r="Z65" s="55"/>
      <c r="AA65" s="13"/>
      <c r="AB65" s="25"/>
      <c r="AC65" s="54"/>
      <c r="AD65" s="53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</row>
    <row r="66" spans="1:162" x14ac:dyDescent="0.2">
      <c r="A66" s="99">
        <f t="shared" si="5"/>
        <v>43119</v>
      </c>
      <c r="B66" s="100">
        <f t="shared" ca="1" si="10"/>
        <v>5053653.7999999896</v>
      </c>
      <c r="C66" s="101">
        <f t="shared" si="6"/>
        <v>5000000</v>
      </c>
      <c r="D66" s="102">
        <f ca="1">IF(A66&lt;$B$1,VLOOKUP(A66,[1]DI!$A$4:$B$15000,2,FALSE),0)</f>
        <v>6.8900000000000003E-2</v>
      </c>
      <c r="E66" s="101">
        <f t="shared" ca="1" si="14"/>
        <v>2.6444000000000001E-4</v>
      </c>
      <c r="F66" s="103">
        <f t="shared" si="7"/>
        <v>1.0449999999999999</v>
      </c>
      <c r="G66" s="104">
        <f t="shared" ca="1" si="20"/>
        <v>1.0002763398000001</v>
      </c>
      <c r="H66" s="101">
        <f ca="1">TRUNC(PRODUCT(G$10:G65),15)</f>
        <v>1.01073075854976</v>
      </c>
      <c r="I66" s="101">
        <f t="shared" si="15"/>
        <v>1</v>
      </c>
      <c r="J66" s="101">
        <f t="shared" ca="1" si="16"/>
        <v>1.01073076</v>
      </c>
      <c r="K66" s="101">
        <f t="shared" ca="1" si="2"/>
        <v>53653.799999989998</v>
      </c>
      <c r="L66" s="105">
        <f>IF(VLOOKUP(A66,$U$12:$AD$125,8)=VLOOKUP(A65,$U$12:$AD$125,8),0,VLOOKUP(A66,U$12:$AD$125,8))</f>
        <v>0</v>
      </c>
      <c r="M66" s="106">
        <f>IF(L66&gt;0,VLOOKUP(L66,T$12:$AC$125,7),0)</f>
        <v>0</v>
      </c>
      <c r="N66" s="101">
        <f t="shared" si="3"/>
        <v>0</v>
      </c>
      <c r="O66" s="101">
        <f t="shared" ca="1" si="4"/>
        <v>53653.799999989998</v>
      </c>
      <c r="P66" s="107" t="str">
        <f t="shared" si="8"/>
        <v>J=</v>
      </c>
      <c r="Q66" s="108">
        <f t="shared" si="9"/>
        <v>43791</v>
      </c>
      <c r="R66" s="13"/>
      <c r="S66" s="13"/>
      <c r="T66" s="52">
        <v>39569</v>
      </c>
      <c r="U66" s="28" t="s">
        <v>55</v>
      </c>
      <c r="V66" s="49"/>
      <c r="W66" s="13"/>
      <c r="X66" s="49"/>
      <c r="Y66" s="49"/>
      <c r="Z66" s="55"/>
      <c r="AA66" s="13"/>
      <c r="AB66" s="25"/>
      <c r="AC66" s="54"/>
      <c r="AD66" s="53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</row>
    <row r="67" spans="1:162" x14ac:dyDescent="0.2">
      <c r="A67" s="99">
        <f t="shared" si="5"/>
        <v>43120</v>
      </c>
      <c r="B67" s="100">
        <f t="shared" ca="1" si="10"/>
        <v>5055050.3</v>
      </c>
      <c r="C67" s="101">
        <f t="shared" si="6"/>
        <v>5000000</v>
      </c>
      <c r="D67" s="102">
        <f ca="1">IF(A67&lt;$B$1,VLOOKUP(A67,[1]DI!$A$4:$B$15000,2,FALSE),0)</f>
        <v>0</v>
      </c>
      <c r="E67" s="101">
        <f t="shared" ca="1" si="14"/>
        <v>0</v>
      </c>
      <c r="F67" s="103">
        <f t="shared" si="7"/>
        <v>1.0449999999999999</v>
      </c>
      <c r="G67" s="104">
        <f t="shared" ca="1" si="20"/>
        <v>1</v>
      </c>
      <c r="H67" s="101">
        <f ca="1">TRUNC(PRODUCT(G$10:G66),15)</f>
        <v>1.01101006368543</v>
      </c>
      <c r="I67" s="101">
        <f t="shared" si="15"/>
        <v>1</v>
      </c>
      <c r="J67" s="101">
        <f t="shared" ca="1" si="16"/>
        <v>1.01101006</v>
      </c>
      <c r="K67" s="101">
        <f t="shared" ca="1" si="2"/>
        <v>55050.3</v>
      </c>
      <c r="L67" s="105">
        <f>IF(VLOOKUP(A67,$U$12:$AD$125,8)=VLOOKUP(A66,$U$12:$AD$125,8),0,VLOOKUP(A67,U$12:$AD$125,8))</f>
        <v>0</v>
      </c>
      <c r="M67" s="106">
        <f>IF(L67&gt;0,VLOOKUP(L67,T$12:$AC$125,7),0)</f>
        <v>0</v>
      </c>
      <c r="N67" s="101">
        <f t="shared" si="3"/>
        <v>0</v>
      </c>
      <c r="O67" s="101">
        <f t="shared" ca="1" si="4"/>
        <v>55050.3</v>
      </c>
      <c r="P67" s="107" t="str">
        <f t="shared" si="8"/>
        <v>J=</v>
      </c>
      <c r="Q67" s="108">
        <f t="shared" si="9"/>
        <v>43791</v>
      </c>
      <c r="R67" s="13"/>
      <c r="S67" s="13"/>
      <c r="T67" s="52">
        <v>39590</v>
      </c>
      <c r="U67" s="28" t="s">
        <v>56</v>
      </c>
      <c r="V67" s="49"/>
      <c r="W67" s="13"/>
      <c r="X67" s="49"/>
      <c r="Y67" s="49"/>
      <c r="Z67" s="55"/>
      <c r="AA67" s="13"/>
      <c r="AB67" s="25"/>
      <c r="AC67" s="54"/>
      <c r="AD67" s="53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</row>
    <row r="68" spans="1:162" x14ac:dyDescent="0.2">
      <c r="A68" s="99">
        <f t="shared" si="5"/>
        <v>43121</v>
      </c>
      <c r="B68" s="100">
        <f t="shared" ca="1" si="10"/>
        <v>5055050.3</v>
      </c>
      <c r="C68" s="101">
        <f t="shared" si="6"/>
        <v>5000000</v>
      </c>
      <c r="D68" s="102">
        <f ca="1">IF(A68&lt;$B$1,VLOOKUP(A68,[1]DI!$A$4:$B$15000,2,FALSE),0)</f>
        <v>0</v>
      </c>
      <c r="E68" s="101">
        <f t="shared" ca="1" si="14"/>
        <v>0</v>
      </c>
      <c r="F68" s="103">
        <f t="shared" si="7"/>
        <v>1.0449999999999999</v>
      </c>
      <c r="G68" s="104">
        <f t="shared" ca="1" si="20"/>
        <v>1</v>
      </c>
      <c r="H68" s="101">
        <f ca="1">TRUNC(PRODUCT(G$10:G67),15)</f>
        <v>1.01101006368543</v>
      </c>
      <c r="I68" s="101">
        <f t="shared" si="15"/>
        <v>1</v>
      </c>
      <c r="J68" s="101">
        <f t="shared" ca="1" si="16"/>
        <v>1.01101006</v>
      </c>
      <c r="K68" s="101">
        <f t="shared" ca="1" si="2"/>
        <v>55050.3</v>
      </c>
      <c r="L68" s="105">
        <f>IF(VLOOKUP(A68,$U$12:$AD$125,8)=VLOOKUP(A67,$U$12:$AD$125,8),0,VLOOKUP(A68,U$12:$AD$125,8))</f>
        <v>0</v>
      </c>
      <c r="M68" s="106">
        <f>IF(L68&gt;0,VLOOKUP(L68,T$12:$AC$125,7),0)</f>
        <v>0</v>
      </c>
      <c r="N68" s="101">
        <f t="shared" si="3"/>
        <v>0</v>
      </c>
      <c r="O68" s="101">
        <f t="shared" ca="1" si="4"/>
        <v>55050.3</v>
      </c>
      <c r="P68" s="107" t="str">
        <f t="shared" si="8"/>
        <v>J=</v>
      </c>
      <c r="Q68" s="108">
        <f t="shared" si="9"/>
        <v>43791</v>
      </c>
      <c r="R68" s="13"/>
      <c r="S68" s="13"/>
      <c r="T68" s="52">
        <v>39807</v>
      </c>
      <c r="U68" s="28" t="s">
        <v>57</v>
      </c>
      <c r="V68" s="49"/>
      <c r="W68" s="13"/>
      <c r="X68" s="49"/>
      <c r="Y68" s="49"/>
      <c r="Z68" s="55"/>
      <c r="AA68" s="13"/>
      <c r="AB68" s="25"/>
      <c r="AC68" s="54"/>
      <c r="AD68" s="53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</row>
    <row r="69" spans="1:162" x14ac:dyDescent="0.2">
      <c r="A69" s="99">
        <f t="shared" si="5"/>
        <v>43122</v>
      </c>
      <c r="B69" s="100">
        <f t="shared" ca="1" si="10"/>
        <v>5055050.3</v>
      </c>
      <c r="C69" s="101">
        <f t="shared" si="6"/>
        <v>5000000</v>
      </c>
      <c r="D69" s="102">
        <f ca="1">IF(A69&lt;$B$1,VLOOKUP(A69,[1]DI!$A$4:$B$15000,2,FALSE),0)</f>
        <v>6.8900000000000003E-2</v>
      </c>
      <c r="E69" s="101">
        <f t="shared" ca="1" si="14"/>
        <v>2.6444000000000001E-4</v>
      </c>
      <c r="F69" s="103">
        <f t="shared" si="7"/>
        <v>1.0449999999999999</v>
      </c>
      <c r="G69" s="104">
        <f t="shared" ca="1" si="20"/>
        <v>1.0002763398000001</v>
      </c>
      <c r="H69" s="101">
        <f ca="1">TRUNC(PRODUCT(G$10:G68),15)</f>
        <v>1.01101006368543</v>
      </c>
      <c r="I69" s="101">
        <f t="shared" si="15"/>
        <v>1</v>
      </c>
      <c r="J69" s="101">
        <f t="shared" ca="1" si="16"/>
        <v>1.01101006</v>
      </c>
      <c r="K69" s="101">
        <f t="shared" ca="1" si="2"/>
        <v>55050.3</v>
      </c>
      <c r="L69" s="105">
        <f>IF(VLOOKUP(A69,$U$12:$AD$125,8)=VLOOKUP(A68,$U$12:$AD$125,8),0,VLOOKUP(A69,U$12:$AD$125,8))</f>
        <v>0</v>
      </c>
      <c r="M69" s="106">
        <f>IF(L69&gt;0,VLOOKUP(L69,T$12:$AC$125,7),0)</f>
        <v>0</v>
      </c>
      <c r="N69" s="101">
        <f t="shared" si="3"/>
        <v>0</v>
      </c>
      <c r="O69" s="101">
        <f t="shared" ca="1" si="4"/>
        <v>55050.3</v>
      </c>
      <c r="P69" s="107" t="str">
        <f t="shared" si="8"/>
        <v>J=</v>
      </c>
      <c r="Q69" s="108">
        <f t="shared" si="9"/>
        <v>43791</v>
      </c>
      <c r="R69" s="13"/>
      <c r="S69" s="13"/>
      <c r="T69" s="52">
        <v>39814</v>
      </c>
      <c r="U69" s="28" t="s">
        <v>58</v>
      </c>
      <c r="V69" s="49"/>
      <c r="W69" s="13"/>
      <c r="X69" s="49"/>
      <c r="Y69" s="49"/>
      <c r="Z69" s="55"/>
      <c r="AA69" s="13"/>
      <c r="AB69" s="25"/>
      <c r="AC69" s="54"/>
      <c r="AD69" s="53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</row>
    <row r="70" spans="1:162" x14ac:dyDescent="0.2">
      <c r="A70" s="99">
        <f t="shared" si="5"/>
        <v>43123</v>
      </c>
      <c r="B70" s="100">
        <f t="shared" ca="1" si="10"/>
        <v>5056447.25</v>
      </c>
      <c r="C70" s="101">
        <f t="shared" si="6"/>
        <v>5000000</v>
      </c>
      <c r="D70" s="102">
        <f ca="1">IF(A70&lt;$B$1,VLOOKUP(A70,[1]DI!$A$4:$B$15000,2,FALSE),0)</f>
        <v>6.8900000000000003E-2</v>
      </c>
      <c r="E70" s="101">
        <f t="shared" ca="1" si="14"/>
        <v>2.6444000000000001E-4</v>
      </c>
      <c r="F70" s="103">
        <f t="shared" si="7"/>
        <v>1.0449999999999999</v>
      </c>
      <c r="G70" s="104">
        <f t="shared" ca="1" si="20"/>
        <v>1.0002763398000001</v>
      </c>
      <c r="H70" s="101">
        <f ca="1">TRUNC(PRODUCT(G$10:G69),15)</f>
        <v>1.0112894460042301</v>
      </c>
      <c r="I70" s="101">
        <f t="shared" si="15"/>
        <v>1</v>
      </c>
      <c r="J70" s="101">
        <f t="shared" ca="1" si="16"/>
        <v>1.01128945</v>
      </c>
      <c r="K70" s="101">
        <f t="shared" ca="1" si="2"/>
        <v>56447.25</v>
      </c>
      <c r="L70" s="105">
        <f>IF(VLOOKUP(A70,$U$12:$AD$125,8)=VLOOKUP(A69,$U$12:$AD$125,8),0,VLOOKUP(A70,U$12:$AD$125,8))</f>
        <v>0</v>
      </c>
      <c r="M70" s="106">
        <f>IF(L70&gt;0,VLOOKUP(L70,T$12:$AC$125,7),0)</f>
        <v>0</v>
      </c>
      <c r="N70" s="101">
        <f t="shared" si="3"/>
        <v>0</v>
      </c>
      <c r="O70" s="101">
        <f t="shared" ca="1" si="4"/>
        <v>56447.25</v>
      </c>
      <c r="P70" s="107" t="str">
        <f t="shared" si="8"/>
        <v>J=</v>
      </c>
      <c r="Q70" s="108">
        <f t="shared" si="9"/>
        <v>43791</v>
      </c>
      <c r="R70" s="13"/>
      <c r="S70" s="13"/>
      <c r="T70" s="52">
        <v>39867</v>
      </c>
      <c r="U70" s="28" t="s">
        <v>52</v>
      </c>
      <c r="V70" s="49"/>
      <c r="W70" s="13"/>
      <c r="X70" s="49"/>
      <c r="Y70" s="49"/>
      <c r="Z70" s="55"/>
      <c r="AA70" s="13"/>
      <c r="AB70" s="25"/>
      <c r="AC70" s="54"/>
      <c r="AD70" s="53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</row>
    <row r="71" spans="1:162" x14ac:dyDescent="0.2">
      <c r="A71" s="99">
        <f t="shared" si="5"/>
        <v>43124</v>
      </c>
      <c r="B71" s="100">
        <f t="shared" ca="1" si="10"/>
        <v>5057844.55</v>
      </c>
      <c r="C71" s="101">
        <f t="shared" si="6"/>
        <v>5000000</v>
      </c>
      <c r="D71" s="102">
        <f ca="1">IF(A71&lt;$B$1,VLOOKUP(A71,[1]DI!$A$4:$B$15000,2,FALSE),0)</f>
        <v>6.8900000000000003E-2</v>
      </c>
      <c r="E71" s="101">
        <f t="shared" ca="1" si="14"/>
        <v>2.6444000000000001E-4</v>
      </c>
      <c r="F71" s="103">
        <f t="shared" si="7"/>
        <v>1.0449999999999999</v>
      </c>
      <c r="G71" s="104">
        <f t="shared" ca="1" si="20"/>
        <v>1.0002763398000001</v>
      </c>
      <c r="H71" s="101">
        <f ca="1">TRUNC(PRODUCT(G$10:G70),15)</f>
        <v>1.0115689055274799</v>
      </c>
      <c r="I71" s="101">
        <f t="shared" si="15"/>
        <v>1</v>
      </c>
      <c r="J71" s="101">
        <f t="shared" ca="1" si="16"/>
        <v>1.01156891</v>
      </c>
      <c r="K71" s="101">
        <f t="shared" ca="1" si="2"/>
        <v>57844.55</v>
      </c>
      <c r="L71" s="105">
        <f>IF(VLOOKUP(A71,$U$12:$AD$125,8)=VLOOKUP(A70,$U$12:$AD$125,8),0,VLOOKUP(A71,U$12:$AD$125,8))</f>
        <v>0</v>
      </c>
      <c r="M71" s="106">
        <f>IF(L71&gt;0,VLOOKUP(L71,T$12:$AC$125,7),0)</f>
        <v>0</v>
      </c>
      <c r="N71" s="101">
        <f t="shared" si="3"/>
        <v>0</v>
      </c>
      <c r="O71" s="101">
        <f t="shared" ca="1" si="4"/>
        <v>57844.55</v>
      </c>
      <c r="P71" s="107" t="str">
        <f t="shared" si="8"/>
        <v>J=</v>
      </c>
      <c r="Q71" s="108">
        <f t="shared" si="9"/>
        <v>43791</v>
      </c>
      <c r="R71" s="13"/>
      <c r="S71" s="13"/>
      <c r="T71" s="52">
        <v>39868</v>
      </c>
      <c r="U71" s="28" t="s">
        <v>52</v>
      </c>
      <c r="V71" s="49"/>
      <c r="W71" s="13"/>
      <c r="X71" s="49"/>
      <c r="Y71" s="49"/>
      <c r="Z71" s="55"/>
      <c r="AA71" s="13"/>
      <c r="AB71" s="25"/>
      <c r="AC71" s="54"/>
      <c r="AD71" s="53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</row>
    <row r="72" spans="1:162" x14ac:dyDescent="0.2">
      <c r="A72" s="99">
        <f t="shared" si="5"/>
        <v>43125</v>
      </c>
      <c r="B72" s="100">
        <f t="shared" ca="1" si="10"/>
        <v>5059242.2</v>
      </c>
      <c r="C72" s="101">
        <f t="shared" si="6"/>
        <v>5000000</v>
      </c>
      <c r="D72" s="102">
        <f ca="1">IF(A72&lt;$B$1,VLOOKUP(A72,[1]DI!$A$4:$B$15000,2,FALSE),0)</f>
        <v>6.8900000000000003E-2</v>
      </c>
      <c r="E72" s="101">
        <f t="shared" ca="1" si="14"/>
        <v>2.6444000000000001E-4</v>
      </c>
      <c r="F72" s="103">
        <f t="shared" si="7"/>
        <v>1.0449999999999999</v>
      </c>
      <c r="G72" s="104">
        <f t="shared" ca="1" si="20"/>
        <v>1.0002763398000001</v>
      </c>
      <c r="H72" s="101">
        <f ca="1">TRUNC(PRODUCT(G$10:G71),15)</f>
        <v>1.0118484422765199</v>
      </c>
      <c r="I72" s="101">
        <f t="shared" si="15"/>
        <v>1</v>
      </c>
      <c r="J72" s="101">
        <f t="shared" ca="1" si="16"/>
        <v>1.0118484400000001</v>
      </c>
      <c r="K72" s="101">
        <f t="shared" ca="1" si="2"/>
        <v>59242.2</v>
      </c>
      <c r="L72" s="105">
        <f>IF(VLOOKUP(A72,$U$12:$AD$125,8)=VLOOKUP(A71,$U$12:$AD$125,8),0,VLOOKUP(A72,U$12:$AD$125,8))</f>
        <v>0</v>
      </c>
      <c r="M72" s="106">
        <f>IF(L72&gt;0,VLOOKUP(L72,T$12:$AC$125,7),0)</f>
        <v>0</v>
      </c>
      <c r="N72" s="101">
        <f t="shared" si="3"/>
        <v>0</v>
      </c>
      <c r="O72" s="101">
        <f t="shared" ca="1" si="4"/>
        <v>59242.2</v>
      </c>
      <c r="P72" s="107" t="str">
        <f t="shared" si="8"/>
        <v>J=</v>
      </c>
      <c r="Q72" s="108">
        <f t="shared" si="9"/>
        <v>43791</v>
      </c>
      <c r="R72" s="13"/>
      <c r="S72" s="13"/>
      <c r="T72" s="52">
        <v>39913</v>
      </c>
      <c r="U72" s="28" t="s">
        <v>53</v>
      </c>
      <c r="V72" s="49"/>
      <c r="W72" s="13"/>
      <c r="X72" s="49"/>
      <c r="Y72" s="49"/>
      <c r="Z72" s="55"/>
      <c r="AA72" s="13"/>
      <c r="AB72" s="25"/>
      <c r="AC72" s="54"/>
      <c r="AD72" s="5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</row>
    <row r="73" spans="1:162" x14ac:dyDescent="0.2">
      <c r="A73" s="99">
        <f t="shared" si="5"/>
        <v>43126</v>
      </c>
      <c r="B73" s="100">
        <f t="shared" ca="1" si="10"/>
        <v>5060640.3</v>
      </c>
      <c r="C73" s="101">
        <f t="shared" si="6"/>
        <v>5000000</v>
      </c>
      <c r="D73" s="102">
        <f ca="1">IF(A73&lt;$B$1,VLOOKUP(A73,[1]DI!$A$4:$B$15000,2,FALSE),0)</f>
        <v>6.8900000000000003E-2</v>
      </c>
      <c r="E73" s="101">
        <f t="shared" ca="1" si="14"/>
        <v>2.6444000000000001E-4</v>
      </c>
      <c r="F73" s="103">
        <f t="shared" si="7"/>
        <v>1.0449999999999999</v>
      </c>
      <c r="G73" s="104">
        <f t="shared" ca="1" si="20"/>
        <v>1.0002763398000001</v>
      </c>
      <c r="H73" s="101">
        <f ca="1">TRUNC(PRODUCT(G$10:G72),15)</f>
        <v>1.01212805627269</v>
      </c>
      <c r="I73" s="101">
        <f t="shared" si="15"/>
        <v>1</v>
      </c>
      <c r="J73" s="101">
        <f t="shared" ca="1" si="16"/>
        <v>1.01212806</v>
      </c>
      <c r="K73" s="101">
        <f t="shared" ca="1" si="2"/>
        <v>60640.3</v>
      </c>
      <c r="L73" s="105">
        <f>IF(VLOOKUP(A73,$U$12:$AD$125,8)=VLOOKUP(A72,$U$12:$AD$125,8),0,VLOOKUP(A73,U$12:$AD$125,8))</f>
        <v>0</v>
      </c>
      <c r="M73" s="106">
        <f>IF(L73&gt;0,VLOOKUP(L73,T$12:$AC$125,7),0)</f>
        <v>0</v>
      </c>
      <c r="N73" s="101">
        <f t="shared" si="3"/>
        <v>0</v>
      </c>
      <c r="O73" s="101">
        <f t="shared" ca="1" si="4"/>
        <v>60640.3</v>
      </c>
      <c r="P73" s="107" t="str">
        <f t="shared" si="8"/>
        <v>J=</v>
      </c>
      <c r="Q73" s="108">
        <f t="shared" si="9"/>
        <v>43791</v>
      </c>
      <c r="R73" s="13"/>
      <c r="S73" s="13"/>
      <c r="T73" s="52">
        <v>39924</v>
      </c>
      <c r="U73" s="28" t="s">
        <v>54</v>
      </c>
      <c r="V73" s="49"/>
      <c r="W73" s="13"/>
      <c r="X73" s="49"/>
      <c r="Y73" s="49"/>
      <c r="Z73" s="55"/>
      <c r="AA73" s="13"/>
      <c r="AB73" s="25"/>
      <c r="AC73" s="54"/>
      <c r="AD73" s="53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</row>
    <row r="74" spans="1:162" x14ac:dyDescent="0.2">
      <c r="A74" s="99">
        <f t="shared" si="5"/>
        <v>43127</v>
      </c>
      <c r="B74" s="100">
        <f t="shared" ca="1" si="10"/>
        <v>5062038.7499999898</v>
      </c>
      <c r="C74" s="101">
        <f t="shared" si="6"/>
        <v>5000000</v>
      </c>
      <c r="D74" s="102">
        <f ca="1">IF(A74&lt;$B$1,VLOOKUP(A74,[1]DI!$A$4:$B$15000,2,FALSE),0)</f>
        <v>0</v>
      </c>
      <c r="E74" s="101">
        <f t="shared" ca="1" si="14"/>
        <v>0</v>
      </c>
      <c r="F74" s="103">
        <f t="shared" si="7"/>
        <v>1.0449999999999999</v>
      </c>
      <c r="G74" s="104">
        <f t="shared" ref="G74:G137" ca="1" si="23">TRUNC((1+(E74*F74)),15)</f>
        <v>1</v>
      </c>
      <c r="H74" s="101">
        <f ca="1">TRUNC(PRODUCT(G$10:G73),15)</f>
        <v>1.0124077475373301</v>
      </c>
      <c r="I74" s="101">
        <f t="shared" si="15"/>
        <v>1</v>
      </c>
      <c r="J74" s="101">
        <f t="shared" ref="J74:J137" ca="1" si="24">ROUND(TRUNC(H74/I74,15),8)</f>
        <v>1.0124077499999999</v>
      </c>
      <c r="K74" s="101">
        <f t="shared" ref="K74:K137" ca="1" si="25">TRUNC((C74*(J74-1)),8)</f>
        <v>62038.749999990003</v>
      </c>
      <c r="L74" s="105">
        <f>IF(VLOOKUP(A74,$U$12:$AD$125,8)=VLOOKUP(A73,$U$12:$AD$125,8),0,VLOOKUP(A74,U$12:$AD$125,8))</f>
        <v>0</v>
      </c>
      <c r="M74" s="106">
        <f>IF(L74&gt;0,VLOOKUP(L74,T$12:$AC$125,7),0)</f>
        <v>0</v>
      </c>
      <c r="N74" s="101">
        <f t="shared" ref="N74:N137" si="26">IF(M74&gt;0,(C$10*M74),0)</f>
        <v>0</v>
      </c>
      <c r="O74" s="101">
        <f t="shared" ref="O74:O137" ca="1" si="27">(K74+N74)</f>
        <v>62038.749999990003</v>
      </c>
      <c r="P74" s="107" t="str">
        <f t="shared" si="8"/>
        <v>J=</v>
      </c>
      <c r="Q74" s="108">
        <f t="shared" si="9"/>
        <v>43791</v>
      </c>
      <c r="R74" s="13"/>
      <c r="S74" s="13"/>
      <c r="T74" s="52">
        <v>39934</v>
      </c>
      <c r="U74" s="28" t="s">
        <v>55</v>
      </c>
      <c r="V74" s="49"/>
      <c r="W74" s="13"/>
      <c r="X74" s="49"/>
      <c r="Y74" s="49"/>
      <c r="Z74" s="55"/>
      <c r="AA74" s="13"/>
      <c r="AB74" s="25"/>
      <c r="AC74" s="54"/>
      <c r="AD74" s="53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</row>
    <row r="75" spans="1:162" x14ac:dyDescent="0.2">
      <c r="A75" s="99">
        <f t="shared" ref="A75:A138" si="28">(A74+1)</f>
        <v>43128</v>
      </c>
      <c r="B75" s="100">
        <f t="shared" ca="1" si="10"/>
        <v>5062038.7499999898</v>
      </c>
      <c r="C75" s="101">
        <f t="shared" ref="C75:C138" si="29">TRUNC(C74-N74,8)</f>
        <v>5000000</v>
      </c>
      <c r="D75" s="102">
        <f ca="1">IF(A75&lt;$B$1,VLOOKUP(A75,[1]DI!$A$4:$B$15000,2,FALSE),0)</f>
        <v>0</v>
      </c>
      <c r="E75" s="101">
        <f t="shared" ca="1" si="14"/>
        <v>0</v>
      </c>
      <c r="F75" s="103">
        <f t="shared" ref="F75:F138" si="30">F74</f>
        <v>1.0449999999999999</v>
      </c>
      <c r="G75" s="104">
        <f t="shared" ca="1" si="23"/>
        <v>1</v>
      </c>
      <c r="H75" s="101">
        <f ca="1">TRUNC(PRODUCT(G$10:G74),15)</f>
        <v>1.0124077475373301</v>
      </c>
      <c r="I75" s="101">
        <f t="shared" ref="I75:I138" si="31">IF(OR(L74&gt;0,L74="E"),H74,I74)</f>
        <v>1</v>
      </c>
      <c r="J75" s="101">
        <f t="shared" ca="1" si="24"/>
        <v>1.0124077499999999</v>
      </c>
      <c r="K75" s="101">
        <f t="shared" ca="1" si="25"/>
        <v>62038.749999990003</v>
      </c>
      <c r="L75" s="105">
        <f>IF(VLOOKUP(A75,$U$12:$AD$125,8)=VLOOKUP(A74,$U$12:$AD$125,8),0,VLOOKUP(A75,U$12:$AD$125,8))</f>
        <v>0</v>
      </c>
      <c r="M75" s="106">
        <f>IF(L75&gt;0,VLOOKUP(L75,T$12:$AC$125,7),0)</f>
        <v>0</v>
      </c>
      <c r="N75" s="101">
        <f t="shared" si="26"/>
        <v>0</v>
      </c>
      <c r="O75" s="101">
        <f t="shared" ca="1" si="27"/>
        <v>62038.749999990003</v>
      </c>
      <c r="P75" s="107" t="str">
        <f t="shared" ref="P75:P138" si="32">IF(L74&gt;0,VLOOKUP(A74,$U$12:$AD$125,9),P74)</f>
        <v>J=</v>
      </c>
      <c r="Q75" s="108">
        <f t="shared" ref="Q75:Q138" si="33">IF(L74&gt;0,VLOOKUP(A74,$U$12:$AD$125,10),Q74)</f>
        <v>43791</v>
      </c>
      <c r="R75" s="13"/>
      <c r="S75" s="13"/>
      <c r="T75" s="52">
        <v>39975</v>
      </c>
      <c r="U75" s="28" t="s">
        <v>56</v>
      </c>
      <c r="V75" s="49"/>
      <c r="W75" s="13"/>
      <c r="X75" s="49"/>
      <c r="Y75" s="49"/>
      <c r="Z75" s="55"/>
      <c r="AA75" s="13"/>
      <c r="AB75" s="25"/>
      <c r="AC75" s="54"/>
      <c r="AD75" s="53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</row>
    <row r="76" spans="1:162" x14ac:dyDescent="0.2">
      <c r="A76" s="99">
        <f t="shared" si="28"/>
        <v>43129</v>
      </c>
      <c r="B76" s="100">
        <f t="shared" ref="B76:B139" ca="1" si="34">IF(A76&lt;=TODAY(),C76+K76,IF(AND(A76&gt;TODAY(),A76&lt;=$B$1),IF(VLOOKUP(TODAY(),$A$10:$D$5000,4,FALSE)=0,"n.d",C76+K76),"n.d"))</f>
        <v>5062038.7499999898</v>
      </c>
      <c r="C76" s="101">
        <f t="shared" si="29"/>
        <v>5000000</v>
      </c>
      <c r="D76" s="102">
        <f ca="1">IF(A76&lt;$B$1,VLOOKUP(A76,[1]DI!$A$4:$B$15000,2,FALSE),0)</f>
        <v>6.8900000000000003E-2</v>
      </c>
      <c r="E76" s="101">
        <f t="shared" ca="1" si="14"/>
        <v>2.6444000000000001E-4</v>
      </c>
      <c r="F76" s="103">
        <f t="shared" si="30"/>
        <v>1.0449999999999999</v>
      </c>
      <c r="G76" s="104">
        <f t="shared" ca="1" si="23"/>
        <v>1.0002763398000001</v>
      </c>
      <c r="H76" s="101">
        <f ca="1">TRUNC(PRODUCT(G$10:G75),15)</f>
        <v>1.0124077475373301</v>
      </c>
      <c r="I76" s="101">
        <f t="shared" si="31"/>
        <v>1</v>
      </c>
      <c r="J76" s="101">
        <f t="shared" ca="1" si="24"/>
        <v>1.0124077499999999</v>
      </c>
      <c r="K76" s="101">
        <f t="shared" ca="1" si="25"/>
        <v>62038.749999990003</v>
      </c>
      <c r="L76" s="105">
        <f>IF(VLOOKUP(A76,$U$12:$AD$125,8)=VLOOKUP(A75,$U$12:$AD$125,8),0,VLOOKUP(A76,U$12:$AD$125,8))</f>
        <v>0</v>
      </c>
      <c r="M76" s="106">
        <f>IF(L76&gt;0,VLOOKUP(L76,T$12:$AC$125,7),0)</f>
        <v>0</v>
      </c>
      <c r="N76" s="101">
        <f t="shared" si="26"/>
        <v>0</v>
      </c>
      <c r="O76" s="101">
        <f t="shared" ca="1" si="27"/>
        <v>62038.749999990003</v>
      </c>
      <c r="P76" s="107" t="str">
        <f t="shared" si="32"/>
        <v>J=</v>
      </c>
      <c r="Q76" s="108">
        <f t="shared" si="33"/>
        <v>43791</v>
      </c>
      <c r="R76" s="13"/>
      <c r="S76" s="13"/>
      <c r="T76" s="52">
        <v>40063</v>
      </c>
      <c r="U76" s="28" t="s">
        <v>48</v>
      </c>
      <c r="V76" s="49"/>
      <c r="W76" s="13"/>
      <c r="X76" s="49"/>
      <c r="Y76" s="49"/>
      <c r="Z76" s="55"/>
      <c r="AA76" s="13"/>
      <c r="AB76" s="25"/>
      <c r="AC76" s="54"/>
      <c r="AD76" s="53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</row>
    <row r="77" spans="1:162" x14ac:dyDescent="0.2">
      <c r="A77" s="99">
        <f t="shared" si="28"/>
        <v>43130</v>
      </c>
      <c r="B77" s="100">
        <f t="shared" ca="1" si="34"/>
        <v>5063437.5999999996</v>
      </c>
      <c r="C77" s="101">
        <f t="shared" si="29"/>
        <v>5000000</v>
      </c>
      <c r="D77" s="102">
        <f ca="1">IF(A77&lt;$B$1,VLOOKUP(A77,[1]DI!$A$4:$B$15000,2,FALSE),0)</f>
        <v>6.8900000000000003E-2</v>
      </c>
      <c r="E77" s="101">
        <f t="shared" ref="E77:E140" ca="1" si="35">ROUND((((1+D77)^(1/252)-1)),8)</f>
        <v>2.6444000000000001E-4</v>
      </c>
      <c r="F77" s="103">
        <f t="shared" si="30"/>
        <v>1.0449999999999999</v>
      </c>
      <c r="G77" s="104">
        <f t="shared" ca="1" si="23"/>
        <v>1.0002763398000001</v>
      </c>
      <c r="H77" s="101">
        <f ca="1">TRUNC(PRODUCT(G$10:G76),15)</f>
        <v>1.0126875160918101</v>
      </c>
      <c r="I77" s="101">
        <f t="shared" si="31"/>
        <v>1</v>
      </c>
      <c r="J77" s="101">
        <f t="shared" ca="1" si="24"/>
        <v>1.0126875200000001</v>
      </c>
      <c r="K77" s="101">
        <f t="shared" ca="1" si="25"/>
        <v>63437.599999999999</v>
      </c>
      <c r="L77" s="105">
        <f>IF(VLOOKUP(A77,$U$12:$AD$125,8)=VLOOKUP(A76,$U$12:$AD$125,8),0,VLOOKUP(A77,U$12:$AD$125,8))</f>
        <v>0</v>
      </c>
      <c r="M77" s="106">
        <f>IF(L77&gt;0,VLOOKUP(L77,T$12:$AC$125,7),0)</f>
        <v>0</v>
      </c>
      <c r="N77" s="101">
        <f t="shared" si="26"/>
        <v>0</v>
      </c>
      <c r="O77" s="101">
        <f t="shared" ca="1" si="27"/>
        <v>63437.599999999999</v>
      </c>
      <c r="P77" s="107" t="str">
        <f t="shared" si="32"/>
        <v>J=</v>
      </c>
      <c r="Q77" s="108">
        <f t="shared" si="33"/>
        <v>43791</v>
      </c>
      <c r="R77" s="13"/>
      <c r="S77" s="13"/>
      <c r="T77" s="52">
        <v>40098</v>
      </c>
      <c r="U77" s="28" t="s">
        <v>49</v>
      </c>
      <c r="V77" s="49"/>
      <c r="W77" s="13"/>
      <c r="X77" s="49"/>
      <c r="Y77" s="49"/>
      <c r="Z77" s="55"/>
      <c r="AA77" s="13"/>
      <c r="AB77" s="25"/>
      <c r="AC77" s="54"/>
      <c r="AD77" s="53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</row>
    <row r="78" spans="1:162" x14ac:dyDescent="0.2">
      <c r="A78" s="99">
        <f t="shared" si="28"/>
        <v>43131</v>
      </c>
      <c r="B78" s="100">
        <f t="shared" ca="1" si="34"/>
        <v>5064836.7999999896</v>
      </c>
      <c r="C78" s="101">
        <f t="shared" si="29"/>
        <v>5000000</v>
      </c>
      <c r="D78" s="102">
        <f ca="1">IF(A78&lt;$B$1,VLOOKUP(A78,[1]DI!$A$4:$B$15000,2,FALSE),0)</f>
        <v>6.8900000000000003E-2</v>
      </c>
      <c r="E78" s="101">
        <f t="shared" ca="1" si="35"/>
        <v>2.6444000000000001E-4</v>
      </c>
      <c r="F78" s="103">
        <f t="shared" si="30"/>
        <v>1.0449999999999999</v>
      </c>
      <c r="G78" s="104">
        <f t="shared" ca="1" si="23"/>
        <v>1.0002763398000001</v>
      </c>
      <c r="H78" s="101">
        <f ca="1">TRUNC(PRODUCT(G$10:G77),15)</f>
        <v>1.0129673619574699</v>
      </c>
      <c r="I78" s="101">
        <f t="shared" si="31"/>
        <v>1</v>
      </c>
      <c r="J78" s="101">
        <f t="shared" ca="1" si="24"/>
        <v>1.01296736</v>
      </c>
      <c r="K78" s="101">
        <f t="shared" ca="1" si="25"/>
        <v>64836.799999989998</v>
      </c>
      <c r="L78" s="105">
        <f>IF(VLOOKUP(A78,$U$12:$AD$125,8)=VLOOKUP(A77,$U$12:$AD$125,8),0,VLOOKUP(A78,U$12:$AD$125,8))</f>
        <v>0</v>
      </c>
      <c r="M78" s="106">
        <f>IF(L78&gt;0,VLOOKUP(L78,T$12:$AC$125,7),0)</f>
        <v>0</v>
      </c>
      <c r="N78" s="101">
        <f t="shared" si="26"/>
        <v>0</v>
      </c>
      <c r="O78" s="101">
        <f t="shared" ca="1" si="27"/>
        <v>64836.799999989998</v>
      </c>
      <c r="P78" s="107" t="str">
        <f t="shared" si="32"/>
        <v>J=</v>
      </c>
      <c r="Q78" s="108">
        <f t="shared" si="33"/>
        <v>43791</v>
      </c>
      <c r="R78" s="13"/>
      <c r="S78" s="13"/>
      <c r="T78" s="52">
        <v>40119</v>
      </c>
      <c r="U78" s="28" t="s">
        <v>50</v>
      </c>
      <c r="V78" s="49"/>
      <c r="W78" s="13"/>
      <c r="X78" s="49"/>
      <c r="Y78" s="49"/>
      <c r="Z78" s="55"/>
      <c r="AA78" s="13"/>
      <c r="AB78" s="25"/>
      <c r="AC78" s="54"/>
      <c r="AD78" s="53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</row>
    <row r="79" spans="1:162" x14ac:dyDescent="0.2">
      <c r="A79" s="99">
        <f t="shared" si="28"/>
        <v>43132</v>
      </c>
      <c r="B79" s="100">
        <f t="shared" ca="1" si="34"/>
        <v>5066236.45</v>
      </c>
      <c r="C79" s="101">
        <f t="shared" si="29"/>
        <v>5000000</v>
      </c>
      <c r="D79" s="102">
        <f ca="1">IF(A79&lt;$B$1,VLOOKUP(A79,[1]DI!$A$4:$B$15000,2,FALSE),0)</f>
        <v>6.8900000000000003E-2</v>
      </c>
      <c r="E79" s="101">
        <f t="shared" ca="1" si="35"/>
        <v>2.6444000000000001E-4</v>
      </c>
      <c r="F79" s="103">
        <f t="shared" si="30"/>
        <v>1.0449999999999999</v>
      </c>
      <c r="G79" s="104">
        <f t="shared" ca="1" si="23"/>
        <v>1.0002763398000001</v>
      </c>
      <c r="H79" s="101">
        <f ca="1">TRUNC(PRODUCT(G$10:G78),15)</f>
        <v>1.01324728515568</v>
      </c>
      <c r="I79" s="101">
        <f t="shared" si="31"/>
        <v>1</v>
      </c>
      <c r="J79" s="101">
        <f t="shared" ca="1" si="24"/>
        <v>1.01324729</v>
      </c>
      <c r="K79" s="101">
        <f t="shared" ca="1" si="25"/>
        <v>66236.45</v>
      </c>
      <c r="L79" s="105">
        <f>IF(VLOOKUP(A79,$U$12:$AD$125,8)=VLOOKUP(A78,$U$12:$AD$125,8),0,VLOOKUP(A79,U$12:$AD$125,8))</f>
        <v>0</v>
      </c>
      <c r="M79" s="106">
        <f>IF(L79&gt;0,VLOOKUP(L79,T$12:$AC$125,7),0)</f>
        <v>0</v>
      </c>
      <c r="N79" s="101">
        <f t="shared" si="26"/>
        <v>0</v>
      </c>
      <c r="O79" s="101">
        <f t="shared" ca="1" si="27"/>
        <v>66236.45</v>
      </c>
      <c r="P79" s="107" t="str">
        <f t="shared" si="32"/>
        <v>J=</v>
      </c>
      <c r="Q79" s="108">
        <f t="shared" si="33"/>
        <v>43791</v>
      </c>
      <c r="R79" s="13"/>
      <c r="S79" s="13"/>
      <c r="T79" s="52">
        <v>40172</v>
      </c>
      <c r="U79" s="28" t="s">
        <v>57</v>
      </c>
      <c r="V79" s="49"/>
      <c r="W79" s="13"/>
      <c r="X79" s="49"/>
      <c r="Y79" s="49"/>
      <c r="Z79" s="55"/>
      <c r="AA79" s="13"/>
      <c r="AB79" s="25"/>
      <c r="AC79" s="54"/>
      <c r="AD79" s="53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</row>
    <row r="80" spans="1:162" x14ac:dyDescent="0.2">
      <c r="A80" s="99">
        <f t="shared" si="28"/>
        <v>43133</v>
      </c>
      <c r="B80" s="100">
        <f t="shared" ca="1" si="34"/>
        <v>5067636.45</v>
      </c>
      <c r="C80" s="101">
        <f t="shared" si="29"/>
        <v>5000000</v>
      </c>
      <c r="D80" s="102">
        <f ca="1">IF(A80&lt;$B$1,VLOOKUP(A80,[1]DI!$A$4:$B$15000,2,FALSE),0)</f>
        <v>6.8900000000000003E-2</v>
      </c>
      <c r="E80" s="101">
        <f t="shared" ca="1" si="35"/>
        <v>2.6444000000000001E-4</v>
      </c>
      <c r="F80" s="103">
        <f t="shared" si="30"/>
        <v>1.0449999999999999</v>
      </c>
      <c r="G80" s="104">
        <f t="shared" ca="1" si="23"/>
        <v>1.0002763398000001</v>
      </c>
      <c r="H80" s="101">
        <f ca="1">TRUNC(PRODUCT(G$10:G79),15)</f>
        <v>1.0135272857078099</v>
      </c>
      <c r="I80" s="101">
        <f t="shared" si="31"/>
        <v>1</v>
      </c>
      <c r="J80" s="101">
        <f t="shared" ca="1" si="24"/>
        <v>1.0135272900000001</v>
      </c>
      <c r="K80" s="101">
        <f t="shared" ca="1" si="25"/>
        <v>67636.45</v>
      </c>
      <c r="L80" s="105">
        <f>IF(VLOOKUP(A80,$U$12:$AD$125,8)=VLOOKUP(A79,$U$12:$AD$125,8),0,VLOOKUP(A80,U$12:$AD$125,8))</f>
        <v>0</v>
      </c>
      <c r="M80" s="106">
        <f>IF(L80&gt;0,VLOOKUP(L80,T$12:$AC$125,7),0)</f>
        <v>0</v>
      </c>
      <c r="N80" s="101">
        <f t="shared" si="26"/>
        <v>0</v>
      </c>
      <c r="O80" s="101">
        <f t="shared" ca="1" si="27"/>
        <v>67636.45</v>
      </c>
      <c r="P80" s="107" t="str">
        <f t="shared" si="32"/>
        <v>J=</v>
      </c>
      <c r="Q80" s="108">
        <f t="shared" si="33"/>
        <v>43791</v>
      </c>
      <c r="R80" s="13"/>
      <c r="S80" s="13"/>
      <c r="T80" s="52">
        <v>40179</v>
      </c>
      <c r="U80" s="28" t="s">
        <v>58</v>
      </c>
      <c r="V80" s="49"/>
      <c r="W80" s="13"/>
      <c r="X80" s="49"/>
      <c r="Y80" s="49"/>
      <c r="Z80" s="55"/>
      <c r="AA80" s="13"/>
      <c r="AB80" s="25"/>
      <c r="AC80" s="54"/>
      <c r="AD80" s="53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</row>
    <row r="81" spans="1:159" x14ac:dyDescent="0.2">
      <c r="A81" s="99">
        <f t="shared" si="28"/>
        <v>43134</v>
      </c>
      <c r="B81" s="100">
        <f t="shared" ca="1" si="34"/>
        <v>5069036.7999999896</v>
      </c>
      <c r="C81" s="101">
        <f t="shared" si="29"/>
        <v>5000000</v>
      </c>
      <c r="D81" s="102">
        <f ca="1">IF(A81&lt;$B$1,VLOOKUP(A81,[1]DI!$A$4:$B$15000,2,FALSE),0)</f>
        <v>0</v>
      </c>
      <c r="E81" s="101">
        <f t="shared" ca="1" si="35"/>
        <v>0</v>
      </c>
      <c r="F81" s="103">
        <f t="shared" si="30"/>
        <v>1.0449999999999999</v>
      </c>
      <c r="G81" s="104">
        <f t="shared" ca="1" si="23"/>
        <v>1</v>
      </c>
      <c r="H81" s="101">
        <f ca="1">TRUNC(PRODUCT(G$10:G80),15)</f>
        <v>1.0138073636352301</v>
      </c>
      <c r="I81" s="101">
        <f t="shared" si="31"/>
        <v>1</v>
      </c>
      <c r="J81" s="101">
        <f t="shared" ca="1" si="24"/>
        <v>1.0138073599999999</v>
      </c>
      <c r="K81" s="101">
        <f t="shared" ca="1" si="25"/>
        <v>69036.799999990006</v>
      </c>
      <c r="L81" s="105">
        <f>IF(VLOOKUP(A81,$U$12:$AD$125,8)=VLOOKUP(A80,$U$12:$AD$125,8),0,VLOOKUP(A81,U$12:$AD$125,8))</f>
        <v>0</v>
      </c>
      <c r="M81" s="106">
        <f>IF(L81&gt;0,VLOOKUP(L81,T$12:$AC$125,7),0)</f>
        <v>0</v>
      </c>
      <c r="N81" s="101">
        <f t="shared" si="26"/>
        <v>0</v>
      </c>
      <c r="O81" s="101">
        <f t="shared" ca="1" si="27"/>
        <v>69036.799999990006</v>
      </c>
      <c r="P81" s="107" t="str">
        <f t="shared" si="32"/>
        <v>J=</v>
      </c>
      <c r="Q81" s="108">
        <f t="shared" si="33"/>
        <v>43791</v>
      </c>
      <c r="R81" s="13"/>
      <c r="S81" s="13"/>
      <c r="T81" s="52">
        <v>40224</v>
      </c>
      <c r="U81" s="28" t="s">
        <v>52</v>
      </c>
      <c r="V81" s="49"/>
      <c r="W81" s="13"/>
      <c r="X81" s="49"/>
      <c r="Y81" s="49"/>
      <c r="Z81" s="55"/>
      <c r="AA81" s="13"/>
      <c r="AB81" s="25"/>
      <c r="AC81" s="54"/>
      <c r="AD81" s="53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</row>
    <row r="82" spans="1:159" x14ac:dyDescent="0.2">
      <c r="A82" s="99">
        <f t="shared" si="28"/>
        <v>43135</v>
      </c>
      <c r="B82" s="100">
        <f t="shared" ca="1" si="34"/>
        <v>5069036.7999999896</v>
      </c>
      <c r="C82" s="101">
        <f t="shared" si="29"/>
        <v>5000000</v>
      </c>
      <c r="D82" s="102">
        <f ca="1">IF(A82&lt;$B$1,VLOOKUP(A82,[1]DI!$A$4:$B$15000,2,FALSE),0)</f>
        <v>0</v>
      </c>
      <c r="E82" s="101">
        <f t="shared" ca="1" si="35"/>
        <v>0</v>
      </c>
      <c r="F82" s="103">
        <f t="shared" si="30"/>
        <v>1.0449999999999999</v>
      </c>
      <c r="G82" s="104">
        <f t="shared" ca="1" si="23"/>
        <v>1</v>
      </c>
      <c r="H82" s="101">
        <f ca="1">TRUNC(PRODUCT(G$10:G81),15)</f>
        <v>1.0138073636352301</v>
      </c>
      <c r="I82" s="101">
        <f t="shared" si="31"/>
        <v>1</v>
      </c>
      <c r="J82" s="101">
        <f t="shared" ca="1" si="24"/>
        <v>1.0138073599999999</v>
      </c>
      <c r="K82" s="101">
        <f t="shared" ca="1" si="25"/>
        <v>69036.799999990006</v>
      </c>
      <c r="L82" s="105">
        <f>IF(VLOOKUP(A82,$U$12:$AD$125,8)=VLOOKUP(A81,$U$12:$AD$125,8),0,VLOOKUP(A82,U$12:$AD$125,8))</f>
        <v>0</v>
      </c>
      <c r="M82" s="106">
        <f>IF(L82&gt;0,VLOOKUP(L82,T$12:$AC$125,7),0)</f>
        <v>0</v>
      </c>
      <c r="N82" s="101">
        <f t="shared" si="26"/>
        <v>0</v>
      </c>
      <c r="O82" s="101">
        <f t="shared" ca="1" si="27"/>
        <v>69036.799999990006</v>
      </c>
      <c r="P82" s="107" t="str">
        <f t="shared" si="32"/>
        <v>J=</v>
      </c>
      <c r="Q82" s="108">
        <f t="shared" si="33"/>
        <v>43791</v>
      </c>
      <c r="R82" s="13"/>
      <c r="S82" s="13"/>
      <c r="T82" s="52">
        <v>40225</v>
      </c>
      <c r="U82" s="28" t="s">
        <v>52</v>
      </c>
      <c r="V82" s="49"/>
      <c r="W82" s="13"/>
      <c r="X82" s="49"/>
      <c r="Y82" s="49"/>
      <c r="Z82" s="55"/>
      <c r="AA82" s="13"/>
      <c r="AB82" s="25"/>
      <c r="AC82" s="54"/>
      <c r="AD82" s="53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</row>
    <row r="83" spans="1:159" x14ac:dyDescent="0.2">
      <c r="A83" s="99">
        <f t="shared" si="28"/>
        <v>43136</v>
      </c>
      <c r="B83" s="100">
        <f t="shared" ca="1" si="34"/>
        <v>5069036.7999999896</v>
      </c>
      <c r="C83" s="101">
        <f t="shared" si="29"/>
        <v>5000000</v>
      </c>
      <c r="D83" s="102">
        <f ca="1">IF(A83&lt;$B$1,VLOOKUP(A83,[1]DI!$A$4:$B$15000,2,FALSE),0)</f>
        <v>6.8900000000000003E-2</v>
      </c>
      <c r="E83" s="101">
        <f t="shared" ca="1" si="35"/>
        <v>2.6444000000000001E-4</v>
      </c>
      <c r="F83" s="103">
        <f t="shared" si="30"/>
        <v>1.0449999999999999</v>
      </c>
      <c r="G83" s="104">
        <f t="shared" ca="1" si="23"/>
        <v>1.0002763398000001</v>
      </c>
      <c r="H83" s="101">
        <f ca="1">TRUNC(PRODUCT(G$10:G82),15)</f>
        <v>1.0138073636352301</v>
      </c>
      <c r="I83" s="101">
        <f t="shared" si="31"/>
        <v>1</v>
      </c>
      <c r="J83" s="101">
        <f t="shared" ca="1" si="24"/>
        <v>1.0138073599999999</v>
      </c>
      <c r="K83" s="101">
        <f t="shared" ca="1" si="25"/>
        <v>69036.799999990006</v>
      </c>
      <c r="L83" s="105">
        <f>IF(VLOOKUP(A83,$U$12:$AD$125,8)=VLOOKUP(A82,$U$12:$AD$125,8),0,VLOOKUP(A83,U$12:$AD$125,8))</f>
        <v>0</v>
      </c>
      <c r="M83" s="106">
        <f>IF(L83&gt;0,VLOOKUP(L83,T$12:$AC$125,7),0)</f>
        <v>0</v>
      </c>
      <c r="N83" s="101">
        <f t="shared" si="26"/>
        <v>0</v>
      </c>
      <c r="O83" s="101">
        <f t="shared" ca="1" si="27"/>
        <v>69036.799999990006</v>
      </c>
      <c r="P83" s="107" t="str">
        <f t="shared" si="32"/>
        <v>J=</v>
      </c>
      <c r="Q83" s="108">
        <f t="shared" si="33"/>
        <v>43791</v>
      </c>
      <c r="R83" s="13"/>
      <c r="S83" s="13"/>
      <c r="T83" s="52">
        <v>40270</v>
      </c>
      <c r="U83" s="28" t="s">
        <v>53</v>
      </c>
      <c r="V83" s="49"/>
      <c r="W83" s="13"/>
      <c r="X83" s="49"/>
      <c r="Y83" s="49"/>
      <c r="Z83" s="55"/>
      <c r="AA83" s="13"/>
      <c r="AB83" s="25"/>
      <c r="AC83" s="54"/>
      <c r="AD83" s="53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</row>
    <row r="84" spans="1:159" x14ac:dyDescent="0.2">
      <c r="A84" s="99">
        <f t="shared" si="28"/>
        <v>43137</v>
      </c>
      <c r="B84" s="100">
        <f t="shared" ca="1" si="34"/>
        <v>5070437.5999999903</v>
      </c>
      <c r="C84" s="101">
        <f t="shared" si="29"/>
        <v>5000000</v>
      </c>
      <c r="D84" s="102">
        <f ca="1">IF(A84&lt;$B$1,VLOOKUP(A84,[1]DI!$A$4:$B$15000,2,FALSE),0)</f>
        <v>6.8900000000000003E-2</v>
      </c>
      <c r="E84" s="101">
        <f t="shared" ca="1" si="35"/>
        <v>2.6444000000000001E-4</v>
      </c>
      <c r="F84" s="103">
        <f t="shared" si="30"/>
        <v>1.0449999999999999</v>
      </c>
      <c r="G84" s="104">
        <f t="shared" ca="1" si="23"/>
        <v>1.0002763398000001</v>
      </c>
      <c r="H84" s="101">
        <f ca="1">TRUNC(PRODUCT(G$10:G83),15)</f>
        <v>1.0140875189593399</v>
      </c>
      <c r="I84" s="101">
        <f t="shared" si="31"/>
        <v>1</v>
      </c>
      <c r="J84" s="101">
        <f t="shared" ca="1" si="24"/>
        <v>1.0140875199999999</v>
      </c>
      <c r="K84" s="101">
        <f t="shared" ca="1" si="25"/>
        <v>70437.599999989994</v>
      </c>
      <c r="L84" s="105">
        <f>IF(VLOOKUP(A84,$U$12:$AD$125,8)=VLOOKUP(A83,$U$12:$AD$125,8),0,VLOOKUP(A84,U$12:$AD$125,8))</f>
        <v>0</v>
      </c>
      <c r="M84" s="106">
        <f>IF(L84&gt;0,VLOOKUP(L84,T$12:$AC$125,7),0)</f>
        <v>0</v>
      </c>
      <c r="N84" s="101">
        <f t="shared" si="26"/>
        <v>0</v>
      </c>
      <c r="O84" s="101">
        <f t="shared" ca="1" si="27"/>
        <v>70437.599999989994</v>
      </c>
      <c r="P84" s="107" t="str">
        <f t="shared" si="32"/>
        <v>J=</v>
      </c>
      <c r="Q84" s="108">
        <f t="shared" si="33"/>
        <v>43791</v>
      </c>
      <c r="R84" s="13"/>
      <c r="S84" s="13"/>
      <c r="T84" s="52">
        <v>40289</v>
      </c>
      <c r="U84" s="28" t="s">
        <v>54</v>
      </c>
      <c r="V84" s="49"/>
      <c r="W84" s="13"/>
      <c r="X84" s="49"/>
      <c r="Y84" s="49"/>
      <c r="Z84" s="55"/>
      <c r="AA84" s="13"/>
      <c r="AB84" s="25"/>
      <c r="AC84" s="54"/>
      <c r="AD84" s="53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</row>
    <row r="85" spans="1:159" x14ac:dyDescent="0.2">
      <c r="A85" s="99">
        <f t="shared" si="28"/>
        <v>43138</v>
      </c>
      <c r="B85" s="100">
        <f t="shared" ca="1" si="34"/>
        <v>5071838.7499999898</v>
      </c>
      <c r="C85" s="101">
        <f t="shared" si="29"/>
        <v>5000000</v>
      </c>
      <c r="D85" s="102">
        <f ca="1">IF(A85&lt;$B$1,VLOOKUP(A85,[1]DI!$A$4:$B$15000,2,FALSE),0)</f>
        <v>6.8900000000000003E-2</v>
      </c>
      <c r="E85" s="101">
        <f t="shared" ca="1" si="35"/>
        <v>2.6444000000000001E-4</v>
      </c>
      <c r="F85" s="103">
        <f t="shared" si="30"/>
        <v>1.0449999999999999</v>
      </c>
      <c r="G85" s="104">
        <f t="shared" ca="1" si="23"/>
        <v>1.0002763398000001</v>
      </c>
      <c r="H85" s="101">
        <f ca="1">TRUNC(PRODUCT(G$10:G84),15)</f>
        <v>1.0143677517015099</v>
      </c>
      <c r="I85" s="101">
        <f t="shared" si="31"/>
        <v>1</v>
      </c>
      <c r="J85" s="101">
        <f t="shared" ca="1" si="24"/>
        <v>1.0143677499999999</v>
      </c>
      <c r="K85" s="101">
        <f t="shared" ca="1" si="25"/>
        <v>71838.749999990003</v>
      </c>
      <c r="L85" s="105">
        <f>IF(VLOOKUP(A85,$U$12:$AD$125,8)=VLOOKUP(A84,$U$12:$AD$125,8),0,VLOOKUP(A85,U$12:$AD$125,8))</f>
        <v>0</v>
      </c>
      <c r="M85" s="106">
        <f>IF(L85&gt;0,VLOOKUP(L85,T$12:$AC$125,7),0)</f>
        <v>0</v>
      </c>
      <c r="N85" s="101">
        <f t="shared" si="26"/>
        <v>0</v>
      </c>
      <c r="O85" s="101">
        <f t="shared" ca="1" si="27"/>
        <v>71838.749999990003</v>
      </c>
      <c r="P85" s="107" t="str">
        <f t="shared" si="32"/>
        <v>J=</v>
      </c>
      <c r="Q85" s="108">
        <f t="shared" si="33"/>
        <v>43791</v>
      </c>
      <c r="R85" s="13"/>
      <c r="S85" s="13"/>
      <c r="T85" s="52">
        <v>40332</v>
      </c>
      <c r="U85" s="28" t="s">
        <v>56</v>
      </c>
      <c r="V85" s="49"/>
      <c r="W85" s="13"/>
      <c r="X85" s="49"/>
      <c r="Y85" s="49"/>
      <c r="Z85" s="55"/>
      <c r="AA85" s="13"/>
      <c r="AB85" s="25"/>
      <c r="AC85" s="54"/>
      <c r="AD85" s="53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</row>
    <row r="86" spans="1:159" x14ac:dyDescent="0.2">
      <c r="A86" s="99">
        <f t="shared" si="28"/>
        <v>43139</v>
      </c>
      <c r="B86" s="100">
        <f t="shared" ca="1" si="34"/>
        <v>5073240.3</v>
      </c>
      <c r="C86" s="101">
        <f t="shared" si="29"/>
        <v>5000000</v>
      </c>
      <c r="D86" s="102">
        <f ca="1">IF(A86&lt;$B$1,VLOOKUP(A86,[1]DI!$A$4:$B$15000,2,FALSE),0)</f>
        <v>6.6400000000000001E-2</v>
      </c>
      <c r="E86" s="101">
        <f t="shared" ca="1" si="35"/>
        <v>2.5514999999999999E-4</v>
      </c>
      <c r="F86" s="103">
        <f t="shared" si="30"/>
        <v>1.0449999999999999</v>
      </c>
      <c r="G86" s="104">
        <f t="shared" ca="1" si="23"/>
        <v>1.00026663175</v>
      </c>
      <c r="H86" s="101">
        <f ca="1">TRUNC(PRODUCT(G$10:G85),15)</f>
        <v>1.0146480618831399</v>
      </c>
      <c r="I86" s="101">
        <f t="shared" si="31"/>
        <v>1</v>
      </c>
      <c r="J86" s="101">
        <f t="shared" ca="1" si="24"/>
        <v>1.0146480600000001</v>
      </c>
      <c r="K86" s="101">
        <f t="shared" ca="1" si="25"/>
        <v>73240.3</v>
      </c>
      <c r="L86" s="105">
        <f>IF(VLOOKUP(A86,$U$12:$AD$125,8)=VLOOKUP(A85,$U$12:$AD$125,8),0,VLOOKUP(A86,U$12:$AD$125,8))</f>
        <v>0</v>
      </c>
      <c r="M86" s="106">
        <f>IF(L86&gt;0,VLOOKUP(L86,T$12:$AC$125,7),0)</f>
        <v>0</v>
      </c>
      <c r="N86" s="101">
        <f t="shared" si="26"/>
        <v>0</v>
      </c>
      <c r="O86" s="101">
        <f t="shared" ca="1" si="27"/>
        <v>73240.3</v>
      </c>
      <c r="P86" s="107" t="str">
        <f t="shared" si="32"/>
        <v>J=</v>
      </c>
      <c r="Q86" s="108">
        <f t="shared" si="33"/>
        <v>43791</v>
      </c>
      <c r="R86" s="13"/>
      <c r="S86" s="13"/>
      <c r="T86" s="52">
        <v>40428</v>
      </c>
      <c r="U86" s="28" t="s">
        <v>48</v>
      </c>
      <c r="V86" s="49"/>
      <c r="W86" s="13"/>
      <c r="X86" s="49"/>
      <c r="Y86" s="49"/>
      <c r="Z86" s="55"/>
      <c r="AA86" s="13"/>
      <c r="AB86" s="25"/>
      <c r="AC86" s="54"/>
      <c r="AD86" s="53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</row>
    <row r="87" spans="1:159" x14ac:dyDescent="0.2">
      <c r="A87" s="99">
        <f t="shared" si="28"/>
        <v>43140</v>
      </c>
      <c r="B87" s="100">
        <f t="shared" ca="1" si="34"/>
        <v>5074592.9999999898</v>
      </c>
      <c r="C87" s="101">
        <f t="shared" si="29"/>
        <v>5000000</v>
      </c>
      <c r="D87" s="102">
        <f ca="1">IF(A87&lt;$B$1,VLOOKUP(A87,[1]DI!$A$4:$B$15000,2,FALSE),0)</f>
        <v>6.6400000000000001E-2</v>
      </c>
      <c r="E87" s="101">
        <f t="shared" ca="1" si="35"/>
        <v>2.5514999999999999E-4</v>
      </c>
      <c r="F87" s="103">
        <f t="shared" si="30"/>
        <v>1.0449999999999999</v>
      </c>
      <c r="G87" s="104">
        <f t="shared" ca="1" si="23"/>
        <v>1.00026663175</v>
      </c>
      <c r="H87" s="101">
        <f ca="1">TRUNC(PRODUCT(G$10:G86),15)</f>
        <v>1.01491859927152</v>
      </c>
      <c r="I87" s="101">
        <f t="shared" si="31"/>
        <v>1</v>
      </c>
      <c r="J87" s="101">
        <f t="shared" ca="1" si="24"/>
        <v>1.0149185999999999</v>
      </c>
      <c r="K87" s="101">
        <f t="shared" ca="1" si="25"/>
        <v>74592.999999990003</v>
      </c>
      <c r="L87" s="105">
        <f>IF(VLOOKUP(A87,$U$12:$AD$125,8)=VLOOKUP(A86,$U$12:$AD$125,8),0,VLOOKUP(A87,U$12:$AD$125,8))</f>
        <v>0</v>
      </c>
      <c r="M87" s="106">
        <f>IF(L87&gt;0,VLOOKUP(L87,T$12:$AC$125,7),0)</f>
        <v>0</v>
      </c>
      <c r="N87" s="101">
        <f t="shared" si="26"/>
        <v>0</v>
      </c>
      <c r="O87" s="101">
        <f t="shared" ca="1" si="27"/>
        <v>74592.999999990003</v>
      </c>
      <c r="P87" s="107" t="str">
        <f t="shared" si="32"/>
        <v>J=</v>
      </c>
      <c r="Q87" s="108">
        <f t="shared" si="33"/>
        <v>43791</v>
      </c>
      <c r="R87" s="13"/>
      <c r="S87" s="13"/>
      <c r="T87" s="52">
        <v>40463</v>
      </c>
      <c r="U87" s="28" t="s">
        <v>49</v>
      </c>
      <c r="V87" s="49"/>
      <c r="W87" s="13"/>
      <c r="X87" s="49"/>
      <c r="Y87" s="49"/>
      <c r="Z87" s="55"/>
      <c r="AA87" s="13"/>
      <c r="AB87" s="25"/>
      <c r="AC87" s="54"/>
      <c r="AD87" s="53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</row>
    <row r="88" spans="1:159" x14ac:dyDescent="0.2">
      <c r="A88" s="99">
        <f t="shared" si="28"/>
        <v>43141</v>
      </c>
      <c r="B88" s="100">
        <f t="shared" ca="1" si="34"/>
        <v>5075946.0499999896</v>
      </c>
      <c r="C88" s="101">
        <f t="shared" si="29"/>
        <v>5000000</v>
      </c>
      <c r="D88" s="102">
        <f ca="1">IF(A88&lt;$B$1,VLOOKUP(A88,[1]DI!$A$4:$B$15000,2,FALSE),0)</f>
        <v>0</v>
      </c>
      <c r="E88" s="101">
        <f t="shared" ca="1" si="35"/>
        <v>0</v>
      </c>
      <c r="F88" s="103">
        <f t="shared" si="30"/>
        <v>1.0449999999999999</v>
      </c>
      <c r="G88" s="104">
        <f t="shared" ca="1" si="23"/>
        <v>1</v>
      </c>
      <c r="H88" s="101">
        <f ca="1">TRUNC(PRODUCT(G$10:G87),15)</f>
        <v>1.01518920879375</v>
      </c>
      <c r="I88" s="101">
        <f t="shared" si="31"/>
        <v>1</v>
      </c>
      <c r="J88" s="101">
        <f t="shared" ca="1" si="24"/>
        <v>1.01518921</v>
      </c>
      <c r="K88" s="101">
        <f t="shared" ca="1" si="25"/>
        <v>75946.049999990006</v>
      </c>
      <c r="L88" s="105">
        <f>IF(VLOOKUP(A88,$U$12:$AD$125,8)=VLOOKUP(A87,$U$12:$AD$125,8),0,VLOOKUP(A88,U$12:$AD$125,8))</f>
        <v>0</v>
      </c>
      <c r="M88" s="106">
        <f>IF(L88&gt;0,VLOOKUP(L88,T$12:$AC$125,7),0)</f>
        <v>0</v>
      </c>
      <c r="N88" s="101">
        <f t="shared" si="26"/>
        <v>0</v>
      </c>
      <c r="O88" s="101">
        <f t="shared" ca="1" si="27"/>
        <v>75946.049999990006</v>
      </c>
      <c r="P88" s="107" t="str">
        <f t="shared" si="32"/>
        <v>J=</v>
      </c>
      <c r="Q88" s="108">
        <f t="shared" si="33"/>
        <v>43791</v>
      </c>
      <c r="R88" s="13"/>
      <c r="S88" s="13"/>
      <c r="T88" s="52">
        <v>40484</v>
      </c>
      <c r="U88" s="28" t="s">
        <v>50</v>
      </c>
      <c r="V88" s="49"/>
      <c r="W88" s="13"/>
      <c r="X88" s="49"/>
      <c r="Y88" s="49"/>
      <c r="Z88" s="55"/>
      <c r="AA88" s="13"/>
      <c r="AB88" s="25"/>
      <c r="AC88" s="54"/>
      <c r="AD88" s="53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</row>
    <row r="89" spans="1:159" x14ac:dyDescent="0.2">
      <c r="A89" s="99">
        <f t="shared" si="28"/>
        <v>43142</v>
      </c>
      <c r="B89" s="100">
        <f t="shared" ca="1" si="34"/>
        <v>5075946.0499999896</v>
      </c>
      <c r="C89" s="101">
        <f t="shared" si="29"/>
        <v>5000000</v>
      </c>
      <c r="D89" s="102">
        <f ca="1">IF(A89&lt;$B$1,VLOOKUP(A89,[1]DI!$A$4:$B$15000,2,FALSE),0)</f>
        <v>0</v>
      </c>
      <c r="E89" s="101">
        <f t="shared" ca="1" si="35"/>
        <v>0</v>
      </c>
      <c r="F89" s="103">
        <f t="shared" si="30"/>
        <v>1.0449999999999999</v>
      </c>
      <c r="G89" s="104">
        <f t="shared" ca="1" si="23"/>
        <v>1</v>
      </c>
      <c r="H89" s="101">
        <f ca="1">TRUNC(PRODUCT(G$10:G88),15)</f>
        <v>1.01518920879375</v>
      </c>
      <c r="I89" s="101">
        <f t="shared" si="31"/>
        <v>1</v>
      </c>
      <c r="J89" s="101">
        <f t="shared" ca="1" si="24"/>
        <v>1.01518921</v>
      </c>
      <c r="K89" s="101">
        <f t="shared" ca="1" si="25"/>
        <v>75946.049999990006</v>
      </c>
      <c r="L89" s="105">
        <f>IF(VLOOKUP(A89,$U$12:$AD$125,8)=VLOOKUP(A88,$U$12:$AD$125,8),0,VLOOKUP(A89,U$12:$AD$125,8))</f>
        <v>0</v>
      </c>
      <c r="M89" s="106">
        <f>IF(L89&gt;0,VLOOKUP(L89,T$12:$AC$125,7),0)</f>
        <v>0</v>
      </c>
      <c r="N89" s="101">
        <f t="shared" si="26"/>
        <v>0</v>
      </c>
      <c r="O89" s="101">
        <f t="shared" ca="1" si="27"/>
        <v>75946.049999990006</v>
      </c>
      <c r="P89" s="107" t="str">
        <f t="shared" si="32"/>
        <v>J=</v>
      </c>
      <c r="Q89" s="108">
        <f t="shared" si="33"/>
        <v>43791</v>
      </c>
      <c r="R89" s="13"/>
      <c r="S89" s="13"/>
      <c r="T89" s="52">
        <v>40497</v>
      </c>
      <c r="U89" s="28" t="s">
        <v>51</v>
      </c>
      <c r="V89" s="49"/>
      <c r="W89" s="13"/>
      <c r="X89" s="49"/>
      <c r="Y89" s="49"/>
      <c r="Z89" s="55"/>
      <c r="AA89" s="13"/>
      <c r="AB89" s="25"/>
      <c r="AC89" s="54"/>
      <c r="AD89" s="53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</row>
    <row r="90" spans="1:159" x14ac:dyDescent="0.2">
      <c r="A90" s="99">
        <f t="shared" si="28"/>
        <v>43143</v>
      </c>
      <c r="B90" s="100">
        <f t="shared" ca="1" si="34"/>
        <v>5075946.0499999896</v>
      </c>
      <c r="C90" s="101">
        <f t="shared" si="29"/>
        <v>5000000</v>
      </c>
      <c r="D90" s="102">
        <f ca="1">IF(A90&lt;$B$1,VLOOKUP(A90,[1]DI!$A$4:$B$15000,2,FALSE),0)</f>
        <v>0</v>
      </c>
      <c r="E90" s="101">
        <f t="shared" ca="1" si="35"/>
        <v>0</v>
      </c>
      <c r="F90" s="103">
        <f t="shared" si="30"/>
        <v>1.0449999999999999</v>
      </c>
      <c r="G90" s="104">
        <f t="shared" ca="1" si="23"/>
        <v>1</v>
      </c>
      <c r="H90" s="101">
        <f ca="1">TRUNC(PRODUCT(G$10:G89),15)</f>
        <v>1.01518920879375</v>
      </c>
      <c r="I90" s="101">
        <f t="shared" si="31"/>
        <v>1</v>
      </c>
      <c r="J90" s="101">
        <f t="shared" ca="1" si="24"/>
        <v>1.01518921</v>
      </c>
      <c r="K90" s="101">
        <f t="shared" ca="1" si="25"/>
        <v>75946.049999990006</v>
      </c>
      <c r="L90" s="105">
        <f>IF(VLOOKUP(A90,$U$12:$AD$125,8)=VLOOKUP(A89,$U$12:$AD$125,8),0,VLOOKUP(A90,U$12:$AD$125,8))</f>
        <v>0</v>
      </c>
      <c r="M90" s="106">
        <f>IF(L90&gt;0,VLOOKUP(L90,T$12:$AC$125,7),0)</f>
        <v>0</v>
      </c>
      <c r="N90" s="101">
        <f t="shared" si="26"/>
        <v>0</v>
      </c>
      <c r="O90" s="101">
        <f t="shared" ca="1" si="27"/>
        <v>75946.049999990006</v>
      </c>
      <c r="P90" s="107" t="str">
        <f t="shared" si="32"/>
        <v>J=</v>
      </c>
      <c r="Q90" s="108">
        <f t="shared" si="33"/>
        <v>43791</v>
      </c>
      <c r="R90" s="13"/>
      <c r="S90" s="13"/>
      <c r="T90" s="52">
        <v>40609</v>
      </c>
      <c r="U90" s="28" t="s">
        <v>59</v>
      </c>
      <c r="V90" s="49"/>
      <c r="W90" s="13"/>
      <c r="X90" s="49"/>
      <c r="Y90" s="49"/>
      <c r="Z90" s="55"/>
      <c r="AA90" s="13"/>
      <c r="AB90" s="25"/>
      <c r="AC90" s="54"/>
      <c r="AD90" s="53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</row>
    <row r="91" spans="1:159" x14ac:dyDescent="0.2">
      <c r="A91" s="99">
        <f t="shared" si="28"/>
        <v>43144</v>
      </c>
      <c r="B91" s="100">
        <f t="shared" ca="1" si="34"/>
        <v>5075946.0499999896</v>
      </c>
      <c r="C91" s="101">
        <f t="shared" si="29"/>
        <v>5000000</v>
      </c>
      <c r="D91" s="102">
        <f ca="1">IF(A91&lt;$B$1,VLOOKUP(A91,[1]DI!$A$4:$B$15000,2,FALSE),0)</f>
        <v>0</v>
      </c>
      <c r="E91" s="101">
        <f t="shared" ca="1" si="35"/>
        <v>0</v>
      </c>
      <c r="F91" s="103">
        <f t="shared" si="30"/>
        <v>1.0449999999999999</v>
      </c>
      <c r="G91" s="104">
        <f t="shared" ca="1" si="23"/>
        <v>1</v>
      </c>
      <c r="H91" s="101">
        <f ca="1">TRUNC(PRODUCT(G$10:G90),15)</f>
        <v>1.01518920879375</v>
      </c>
      <c r="I91" s="101">
        <f t="shared" si="31"/>
        <v>1</v>
      </c>
      <c r="J91" s="101">
        <f t="shared" ca="1" si="24"/>
        <v>1.01518921</v>
      </c>
      <c r="K91" s="101">
        <f t="shared" ca="1" si="25"/>
        <v>75946.049999990006</v>
      </c>
      <c r="L91" s="105">
        <f>IF(VLOOKUP(A91,$U$12:$AD$125,8)=VLOOKUP(A90,$U$12:$AD$125,8),0,VLOOKUP(A91,U$12:$AD$125,8))</f>
        <v>0</v>
      </c>
      <c r="M91" s="106">
        <f>IF(L91&gt;0,VLOOKUP(L91,T$12:$AC$125,7),0)</f>
        <v>0</v>
      </c>
      <c r="N91" s="101">
        <f t="shared" si="26"/>
        <v>0</v>
      </c>
      <c r="O91" s="101">
        <f t="shared" ca="1" si="27"/>
        <v>75946.049999990006</v>
      </c>
      <c r="P91" s="107" t="str">
        <f t="shared" si="32"/>
        <v>J=</v>
      </c>
      <c r="Q91" s="108">
        <f t="shared" si="33"/>
        <v>43791</v>
      </c>
      <c r="R91" s="13"/>
      <c r="S91" s="13"/>
      <c r="T91" s="52">
        <v>40610</v>
      </c>
      <c r="U91" s="28" t="s">
        <v>60</v>
      </c>
      <c r="V91" s="49"/>
      <c r="W91" s="13"/>
      <c r="X91" s="49"/>
      <c r="Y91" s="49"/>
      <c r="Z91" s="55"/>
      <c r="AA91" s="13"/>
      <c r="AB91" s="25"/>
      <c r="AC91" s="54"/>
      <c r="AD91" s="53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</row>
    <row r="92" spans="1:159" x14ac:dyDescent="0.2">
      <c r="A92" s="99">
        <f t="shared" si="28"/>
        <v>43145</v>
      </c>
      <c r="B92" s="100">
        <f t="shared" ca="1" si="34"/>
        <v>5075946.0499999896</v>
      </c>
      <c r="C92" s="101">
        <f t="shared" si="29"/>
        <v>5000000</v>
      </c>
      <c r="D92" s="102">
        <f ca="1">IF(A92&lt;$B$1,VLOOKUP(A92,[1]DI!$A$4:$B$15000,2,FALSE),0)</f>
        <v>6.6400000000000001E-2</v>
      </c>
      <c r="E92" s="101">
        <f t="shared" ca="1" si="35"/>
        <v>2.5514999999999999E-4</v>
      </c>
      <c r="F92" s="103">
        <f t="shared" si="30"/>
        <v>1.0449999999999999</v>
      </c>
      <c r="G92" s="104">
        <f t="shared" ca="1" si="23"/>
        <v>1.00026663175</v>
      </c>
      <c r="H92" s="101">
        <f ca="1">TRUNC(PRODUCT(G$10:G91),15)</f>
        <v>1.01518920879375</v>
      </c>
      <c r="I92" s="101">
        <f t="shared" si="31"/>
        <v>1</v>
      </c>
      <c r="J92" s="101">
        <f t="shared" ca="1" si="24"/>
        <v>1.01518921</v>
      </c>
      <c r="K92" s="101">
        <f t="shared" ca="1" si="25"/>
        <v>75946.049999990006</v>
      </c>
      <c r="L92" s="105">
        <f>IF(VLOOKUP(A92,$U$12:$AD$125,8)=VLOOKUP(A91,$U$12:$AD$125,8),0,VLOOKUP(A92,U$12:$AD$125,8))</f>
        <v>0</v>
      </c>
      <c r="M92" s="106">
        <f>IF(L92&gt;0,VLOOKUP(L92,T$12:$AC$125,7),0)</f>
        <v>0</v>
      </c>
      <c r="N92" s="101">
        <f t="shared" si="26"/>
        <v>0</v>
      </c>
      <c r="O92" s="101">
        <f t="shared" ca="1" si="27"/>
        <v>75946.049999990006</v>
      </c>
      <c r="P92" s="107" t="str">
        <f t="shared" si="32"/>
        <v>J=</v>
      </c>
      <c r="Q92" s="108">
        <f t="shared" si="33"/>
        <v>43791</v>
      </c>
      <c r="R92" s="13"/>
      <c r="S92" s="13"/>
      <c r="T92" s="52">
        <v>40654</v>
      </c>
      <c r="U92" s="28" t="s">
        <v>61</v>
      </c>
      <c r="V92" s="49"/>
      <c r="W92" s="13"/>
      <c r="X92" s="49"/>
      <c r="Y92" s="49"/>
      <c r="Z92" s="55"/>
      <c r="AA92" s="13"/>
      <c r="AB92" s="25"/>
      <c r="AC92" s="54"/>
      <c r="AD92" s="53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</row>
    <row r="93" spans="1:159" x14ac:dyDescent="0.2">
      <c r="A93" s="99">
        <f t="shared" si="28"/>
        <v>43146</v>
      </c>
      <c r="B93" s="100">
        <f t="shared" ca="1" si="34"/>
        <v>5077299.45</v>
      </c>
      <c r="C93" s="101">
        <f t="shared" si="29"/>
        <v>5000000</v>
      </c>
      <c r="D93" s="102">
        <f ca="1">IF(A93&lt;$B$1,VLOOKUP(A93,[1]DI!$A$4:$B$15000,2,FALSE),0)</f>
        <v>6.6400000000000001E-2</v>
      </c>
      <c r="E93" s="101">
        <f t="shared" ca="1" si="35"/>
        <v>2.5514999999999999E-4</v>
      </c>
      <c r="F93" s="103">
        <f t="shared" si="30"/>
        <v>1.0449999999999999</v>
      </c>
      <c r="G93" s="104">
        <f t="shared" ca="1" si="23"/>
        <v>1.00026663175</v>
      </c>
      <c r="H93" s="101">
        <f ca="1">TRUNC(PRODUCT(G$10:G92),15)</f>
        <v>1.0154598904690699</v>
      </c>
      <c r="I93" s="101">
        <f t="shared" si="31"/>
        <v>1</v>
      </c>
      <c r="J93" s="101">
        <f t="shared" ca="1" si="24"/>
        <v>1.01545989</v>
      </c>
      <c r="K93" s="101">
        <f t="shared" ca="1" si="25"/>
        <v>77299.45</v>
      </c>
      <c r="L93" s="105">
        <f>IF(VLOOKUP(A93,$U$12:$AD$125,8)=VLOOKUP(A92,$U$12:$AD$125,8),0,VLOOKUP(A93,U$12:$AD$125,8))</f>
        <v>0</v>
      </c>
      <c r="M93" s="106">
        <f>IF(L93&gt;0,VLOOKUP(L93,T$12:$AC$125,7),0)</f>
        <v>0</v>
      </c>
      <c r="N93" s="101">
        <f t="shared" si="26"/>
        <v>0</v>
      </c>
      <c r="O93" s="101">
        <f t="shared" ca="1" si="27"/>
        <v>77299.45</v>
      </c>
      <c r="P93" s="107" t="str">
        <f t="shared" si="32"/>
        <v>J=</v>
      </c>
      <c r="Q93" s="108">
        <f t="shared" si="33"/>
        <v>43791</v>
      </c>
      <c r="R93" s="13"/>
      <c r="S93" s="13"/>
      <c r="T93" s="52">
        <v>40655</v>
      </c>
      <c r="U93" s="28" t="s">
        <v>62</v>
      </c>
      <c r="V93" s="49"/>
      <c r="W93" s="13"/>
      <c r="X93" s="49"/>
      <c r="Y93" s="49"/>
      <c r="Z93" s="55"/>
      <c r="AA93" s="13"/>
      <c r="AB93" s="25"/>
      <c r="AC93" s="54"/>
      <c r="AD93" s="53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</row>
    <row r="94" spans="1:159" x14ac:dyDescent="0.2">
      <c r="A94" s="99">
        <f t="shared" si="28"/>
        <v>43147</v>
      </c>
      <c r="B94" s="100">
        <f t="shared" ca="1" si="34"/>
        <v>5078653.1999999899</v>
      </c>
      <c r="C94" s="101">
        <f t="shared" si="29"/>
        <v>5000000</v>
      </c>
      <c r="D94" s="102">
        <f ca="1">IF(A94&lt;$B$1,VLOOKUP(A94,[1]DI!$A$4:$B$15000,2,FALSE),0)</f>
        <v>6.6400000000000001E-2</v>
      </c>
      <c r="E94" s="101">
        <f t="shared" ca="1" si="35"/>
        <v>2.5514999999999999E-4</v>
      </c>
      <c r="F94" s="103">
        <f t="shared" si="30"/>
        <v>1.0449999999999999</v>
      </c>
      <c r="G94" s="104">
        <f t="shared" ca="1" si="23"/>
        <v>1.00026663175</v>
      </c>
      <c r="H94" s="101">
        <f ca="1">TRUNC(PRODUCT(G$10:G93),15)</f>
        <v>1.01573064431672</v>
      </c>
      <c r="I94" s="101">
        <f t="shared" si="31"/>
        <v>1</v>
      </c>
      <c r="J94" s="101">
        <f t="shared" ca="1" si="24"/>
        <v>1.0157306399999999</v>
      </c>
      <c r="K94" s="101">
        <f t="shared" ca="1" si="25"/>
        <v>78653.19999999</v>
      </c>
      <c r="L94" s="105">
        <f>IF(VLOOKUP(A94,$U$12:$AD$125,8)=VLOOKUP(A93,$U$12:$AD$125,8),0,VLOOKUP(A94,U$12:$AD$125,8))</f>
        <v>0</v>
      </c>
      <c r="M94" s="106">
        <f>IF(L94&gt;0,VLOOKUP(L94,T$12:$AC$125,7),0)</f>
        <v>0</v>
      </c>
      <c r="N94" s="101">
        <f t="shared" si="26"/>
        <v>0</v>
      </c>
      <c r="O94" s="101">
        <f t="shared" ca="1" si="27"/>
        <v>78653.19999999</v>
      </c>
      <c r="P94" s="107" t="str">
        <f t="shared" si="32"/>
        <v>J=</v>
      </c>
      <c r="Q94" s="108">
        <f t="shared" si="33"/>
        <v>43791</v>
      </c>
      <c r="R94" s="13"/>
      <c r="S94" s="13"/>
      <c r="T94" s="52">
        <v>40717</v>
      </c>
      <c r="U94" s="28" t="s">
        <v>56</v>
      </c>
      <c r="V94" s="49"/>
      <c r="W94" s="13"/>
      <c r="X94" s="49"/>
      <c r="Y94" s="49"/>
      <c r="Z94" s="55"/>
      <c r="AA94" s="13"/>
      <c r="AB94" s="25"/>
      <c r="AC94" s="54"/>
      <c r="AD94" s="53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</row>
    <row r="95" spans="1:159" x14ac:dyDescent="0.2">
      <c r="A95" s="99">
        <f t="shared" si="28"/>
        <v>43148</v>
      </c>
      <c r="B95" s="100">
        <f t="shared" ca="1" si="34"/>
        <v>5080007.3499999903</v>
      </c>
      <c r="C95" s="101">
        <f t="shared" si="29"/>
        <v>5000000</v>
      </c>
      <c r="D95" s="102">
        <f ca="1">IF(A95&lt;$B$1,VLOOKUP(A95,[1]DI!$A$4:$B$15000,2,FALSE),0)</f>
        <v>0</v>
      </c>
      <c r="E95" s="101">
        <f t="shared" ca="1" si="35"/>
        <v>0</v>
      </c>
      <c r="F95" s="103">
        <f t="shared" si="30"/>
        <v>1.0449999999999999</v>
      </c>
      <c r="G95" s="104">
        <f t="shared" ca="1" si="23"/>
        <v>1</v>
      </c>
      <c r="H95" s="101">
        <f ca="1">TRUNC(PRODUCT(G$10:G94),15)</f>
        <v>1.0160014703559399</v>
      </c>
      <c r="I95" s="101">
        <f t="shared" si="31"/>
        <v>1</v>
      </c>
      <c r="J95" s="101">
        <f t="shared" ca="1" si="24"/>
        <v>1.01600147</v>
      </c>
      <c r="K95" s="101">
        <f t="shared" ca="1" si="25"/>
        <v>80007.349999989994</v>
      </c>
      <c r="L95" s="105">
        <f>IF(VLOOKUP(A95,$U$12:$AD$125,8)=VLOOKUP(A94,$U$12:$AD$125,8),0,VLOOKUP(A95,U$12:$AD$125,8))</f>
        <v>0</v>
      </c>
      <c r="M95" s="106">
        <f>IF(L95&gt;0,VLOOKUP(L95,T$12:$AC$125,7),0)</f>
        <v>0</v>
      </c>
      <c r="N95" s="101">
        <f t="shared" si="26"/>
        <v>0</v>
      </c>
      <c r="O95" s="101">
        <f t="shared" ca="1" si="27"/>
        <v>80007.349999989994</v>
      </c>
      <c r="P95" s="107" t="str">
        <f t="shared" si="32"/>
        <v>J=</v>
      </c>
      <c r="Q95" s="108">
        <f t="shared" si="33"/>
        <v>43791</v>
      </c>
      <c r="R95" s="13"/>
      <c r="S95" s="13"/>
      <c r="T95" s="52">
        <v>40793</v>
      </c>
      <c r="U95" s="28" t="s">
        <v>63</v>
      </c>
      <c r="V95" s="49"/>
      <c r="W95" s="13"/>
      <c r="X95" s="49"/>
      <c r="Y95" s="49"/>
      <c r="Z95" s="55"/>
      <c r="AA95" s="13"/>
      <c r="AB95" s="25"/>
      <c r="AC95" s="54"/>
      <c r="AD95" s="53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</row>
    <row r="96" spans="1:159" x14ac:dyDescent="0.2">
      <c r="A96" s="99">
        <f t="shared" si="28"/>
        <v>43149</v>
      </c>
      <c r="B96" s="100">
        <f t="shared" ca="1" si="34"/>
        <v>5080007.3499999903</v>
      </c>
      <c r="C96" s="101">
        <f t="shared" si="29"/>
        <v>5000000</v>
      </c>
      <c r="D96" s="102">
        <f ca="1">IF(A96&lt;$B$1,VLOOKUP(A96,[1]DI!$A$4:$B$15000,2,FALSE),0)</f>
        <v>0</v>
      </c>
      <c r="E96" s="101">
        <f t="shared" ca="1" si="35"/>
        <v>0</v>
      </c>
      <c r="F96" s="103">
        <f t="shared" si="30"/>
        <v>1.0449999999999999</v>
      </c>
      <c r="G96" s="104">
        <f t="shared" ca="1" si="23"/>
        <v>1</v>
      </c>
      <c r="H96" s="101">
        <f ca="1">TRUNC(PRODUCT(G$10:G95),15)</f>
        <v>1.0160014703559399</v>
      </c>
      <c r="I96" s="101">
        <f t="shared" si="31"/>
        <v>1</v>
      </c>
      <c r="J96" s="101">
        <f t="shared" ca="1" si="24"/>
        <v>1.01600147</v>
      </c>
      <c r="K96" s="101">
        <f t="shared" ca="1" si="25"/>
        <v>80007.349999989994</v>
      </c>
      <c r="L96" s="105">
        <f>IF(VLOOKUP(A96,$U$12:$AD$125,8)=VLOOKUP(A95,$U$12:$AD$125,8),0,VLOOKUP(A96,U$12:$AD$125,8))</f>
        <v>0</v>
      </c>
      <c r="M96" s="106">
        <f>IF(L96&gt;0,VLOOKUP(L96,T$12:$AC$125,7),0)</f>
        <v>0</v>
      </c>
      <c r="N96" s="101">
        <f t="shared" si="26"/>
        <v>0</v>
      </c>
      <c r="O96" s="101">
        <f t="shared" ca="1" si="27"/>
        <v>80007.349999989994</v>
      </c>
      <c r="P96" s="107" t="str">
        <f t="shared" si="32"/>
        <v>J=</v>
      </c>
      <c r="Q96" s="108">
        <f t="shared" si="33"/>
        <v>43791</v>
      </c>
      <c r="R96" s="13"/>
      <c r="S96" s="13"/>
      <c r="T96" s="52">
        <v>40828</v>
      </c>
      <c r="U96" s="28" t="s">
        <v>49</v>
      </c>
      <c r="V96" s="49"/>
      <c r="W96" s="13"/>
      <c r="X96" s="49"/>
      <c r="Y96" s="49"/>
      <c r="Z96" s="55"/>
      <c r="AA96" s="13"/>
      <c r="AB96" s="25"/>
      <c r="AC96" s="54"/>
      <c r="AD96" s="53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</row>
    <row r="97" spans="1:162" x14ac:dyDescent="0.2">
      <c r="A97" s="99">
        <f t="shared" si="28"/>
        <v>43150</v>
      </c>
      <c r="B97" s="100">
        <f t="shared" ca="1" si="34"/>
        <v>5080007.3499999903</v>
      </c>
      <c r="C97" s="101">
        <f t="shared" si="29"/>
        <v>5000000</v>
      </c>
      <c r="D97" s="102">
        <f ca="1">IF(A97&lt;$B$1,VLOOKUP(A97,[1]DI!$A$4:$B$15000,2,FALSE),0)</f>
        <v>6.6400000000000001E-2</v>
      </c>
      <c r="E97" s="101">
        <f t="shared" ca="1" si="35"/>
        <v>2.5514999999999999E-4</v>
      </c>
      <c r="F97" s="103">
        <f t="shared" si="30"/>
        <v>1.0449999999999999</v>
      </c>
      <c r="G97" s="104">
        <f t="shared" ca="1" si="23"/>
        <v>1.00026663175</v>
      </c>
      <c r="H97" s="101">
        <f ca="1">TRUNC(PRODUCT(G$10:G96),15)</f>
        <v>1.0160014703559399</v>
      </c>
      <c r="I97" s="101">
        <f t="shared" si="31"/>
        <v>1</v>
      </c>
      <c r="J97" s="101">
        <f t="shared" ca="1" si="24"/>
        <v>1.01600147</v>
      </c>
      <c r="K97" s="101">
        <f t="shared" ca="1" si="25"/>
        <v>80007.349999989994</v>
      </c>
      <c r="L97" s="105">
        <f>IF(VLOOKUP(A97,$U$12:$AD$125,8)=VLOOKUP(A96,$U$12:$AD$125,8),0,VLOOKUP(A97,U$12:$AD$125,8))</f>
        <v>0</v>
      </c>
      <c r="M97" s="106">
        <f>IF(L97&gt;0,VLOOKUP(L97,T$12:$AC$125,7),0)</f>
        <v>0</v>
      </c>
      <c r="N97" s="101">
        <f t="shared" si="26"/>
        <v>0</v>
      </c>
      <c r="O97" s="101">
        <f t="shared" ca="1" si="27"/>
        <v>80007.349999989994</v>
      </c>
      <c r="P97" s="107" t="str">
        <f t="shared" si="32"/>
        <v>J=</v>
      </c>
      <c r="Q97" s="108">
        <f t="shared" si="33"/>
        <v>43791</v>
      </c>
      <c r="R97" s="13"/>
      <c r="S97" s="13"/>
      <c r="T97" s="52">
        <v>40849</v>
      </c>
      <c r="U97" s="28" t="s">
        <v>50</v>
      </c>
      <c r="V97" s="49"/>
      <c r="W97" s="13"/>
      <c r="X97" s="49"/>
      <c r="Y97" s="49"/>
      <c r="Z97" s="55"/>
      <c r="AA97" s="13"/>
      <c r="AB97" s="25"/>
      <c r="AC97" s="54"/>
      <c r="AD97" s="53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</row>
    <row r="98" spans="1:162" x14ac:dyDescent="0.2">
      <c r="A98" s="99">
        <f t="shared" si="28"/>
        <v>43151</v>
      </c>
      <c r="B98" s="100">
        <f t="shared" ca="1" si="34"/>
        <v>5081361.8499999996</v>
      </c>
      <c r="C98" s="101">
        <f t="shared" si="29"/>
        <v>5000000</v>
      </c>
      <c r="D98" s="102">
        <f ca="1">IF(A98&lt;$B$1,VLOOKUP(A98,[1]DI!$A$4:$B$15000,2,FALSE),0)</f>
        <v>6.6400000000000001E-2</v>
      </c>
      <c r="E98" s="101">
        <f t="shared" ca="1" si="35"/>
        <v>2.5514999999999999E-4</v>
      </c>
      <c r="F98" s="103">
        <f t="shared" si="30"/>
        <v>1.0449999999999999</v>
      </c>
      <c r="G98" s="104">
        <f t="shared" ca="1" si="23"/>
        <v>1.00026663175</v>
      </c>
      <c r="H98" s="101">
        <f ca="1">TRUNC(PRODUCT(G$10:G97),15)</f>
        <v>1.01627236860599</v>
      </c>
      <c r="I98" s="101">
        <f t="shared" si="31"/>
        <v>1</v>
      </c>
      <c r="J98" s="101">
        <f t="shared" ca="1" si="24"/>
        <v>1.01627237</v>
      </c>
      <c r="K98" s="101">
        <f t="shared" ca="1" si="25"/>
        <v>81361.850000000006</v>
      </c>
      <c r="L98" s="105">
        <f>IF(VLOOKUP(A98,$U$12:$AD$125,8)=VLOOKUP(A97,$U$12:$AD$125,8),0,VLOOKUP(A98,U$12:$AD$125,8))</f>
        <v>0</v>
      </c>
      <c r="M98" s="106">
        <f>IF(L98&gt;0,VLOOKUP(L98,T$12:$AC$125,7),0)</f>
        <v>0</v>
      </c>
      <c r="N98" s="101">
        <f t="shared" si="26"/>
        <v>0</v>
      </c>
      <c r="O98" s="101">
        <f t="shared" ca="1" si="27"/>
        <v>81361.850000000006</v>
      </c>
      <c r="P98" s="107" t="str">
        <f t="shared" si="32"/>
        <v>J=</v>
      </c>
      <c r="Q98" s="108">
        <f t="shared" si="33"/>
        <v>43791</v>
      </c>
      <c r="R98" s="13"/>
      <c r="S98" s="13"/>
      <c r="T98" s="52">
        <v>40862</v>
      </c>
      <c r="U98" s="28" t="s">
        <v>64</v>
      </c>
      <c r="V98" s="49"/>
      <c r="W98" s="13"/>
      <c r="X98" s="49"/>
      <c r="Y98" s="49"/>
      <c r="Z98" s="55"/>
      <c r="AA98" s="13"/>
      <c r="AB98" s="25"/>
      <c r="AC98" s="54"/>
      <c r="AD98" s="53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</row>
    <row r="99" spans="1:162" x14ac:dyDescent="0.2">
      <c r="A99" s="99">
        <f t="shared" si="28"/>
        <v>43152</v>
      </c>
      <c r="B99" s="100">
        <f t="shared" ca="1" si="34"/>
        <v>5082716.6999999899</v>
      </c>
      <c r="C99" s="101">
        <f t="shared" si="29"/>
        <v>5000000</v>
      </c>
      <c r="D99" s="102">
        <f ca="1">IF(A99&lt;$B$1,VLOOKUP(A99,[1]DI!$A$4:$B$15000,2,FALSE),0)</f>
        <v>6.6400000000000001E-2</v>
      </c>
      <c r="E99" s="101">
        <f t="shared" ca="1" si="35"/>
        <v>2.5514999999999999E-4</v>
      </c>
      <c r="F99" s="103">
        <f t="shared" si="30"/>
        <v>1.0449999999999999</v>
      </c>
      <c r="G99" s="104">
        <f t="shared" ca="1" si="23"/>
        <v>1.00026663175</v>
      </c>
      <c r="H99" s="101">
        <f ca="1">TRUNC(PRODUCT(G$10:G98),15)</f>
        <v>1.0165433390861101</v>
      </c>
      <c r="I99" s="101">
        <f t="shared" si="31"/>
        <v>1</v>
      </c>
      <c r="J99" s="101">
        <f t="shared" ca="1" si="24"/>
        <v>1.0165433399999999</v>
      </c>
      <c r="K99" s="101">
        <f t="shared" ca="1" si="25"/>
        <v>82716.69999999</v>
      </c>
      <c r="L99" s="105">
        <f>IF(VLOOKUP(A99,$U$12:$AD$125,8)=VLOOKUP(A98,$U$12:$AD$125,8),0,VLOOKUP(A99,U$12:$AD$125,8))</f>
        <v>0</v>
      </c>
      <c r="M99" s="106">
        <f>IF(L99&gt;0,VLOOKUP(L99,T$12:$AC$125,7),0)</f>
        <v>0</v>
      </c>
      <c r="N99" s="101">
        <f t="shared" si="26"/>
        <v>0</v>
      </c>
      <c r="O99" s="101">
        <f t="shared" ca="1" si="27"/>
        <v>82716.69999999</v>
      </c>
      <c r="P99" s="107" t="str">
        <f t="shared" si="32"/>
        <v>J=</v>
      </c>
      <c r="Q99" s="108">
        <f t="shared" si="33"/>
        <v>43791</v>
      </c>
      <c r="R99" s="13"/>
      <c r="S99" s="13"/>
      <c r="T99" s="52">
        <v>40959</v>
      </c>
      <c r="U99" s="28" t="s">
        <v>52</v>
      </c>
      <c r="V99" s="49"/>
      <c r="W99" s="13"/>
      <c r="X99" s="49"/>
      <c r="Y99" s="49"/>
      <c r="Z99" s="55"/>
      <c r="AA99" s="13"/>
      <c r="AB99" s="25"/>
      <c r="AC99" s="54"/>
      <c r="AD99" s="53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</row>
    <row r="100" spans="1:162" x14ac:dyDescent="0.2">
      <c r="A100" s="99">
        <f t="shared" si="28"/>
        <v>43153</v>
      </c>
      <c r="B100" s="100">
        <f t="shared" ca="1" si="34"/>
        <v>5084071.9000000004</v>
      </c>
      <c r="C100" s="101">
        <f t="shared" si="29"/>
        <v>5000000</v>
      </c>
      <c r="D100" s="102">
        <f ca="1">IF(A100&lt;$B$1,VLOOKUP(A100,[1]DI!$A$4:$B$15000,2,FALSE),0)</f>
        <v>6.6400000000000001E-2</v>
      </c>
      <c r="E100" s="101">
        <f t="shared" ca="1" si="35"/>
        <v>2.5514999999999999E-4</v>
      </c>
      <c r="F100" s="103">
        <f t="shared" si="30"/>
        <v>1.0449999999999999</v>
      </c>
      <c r="G100" s="104">
        <f t="shared" ca="1" si="23"/>
        <v>1.00026663175</v>
      </c>
      <c r="H100" s="101">
        <f ca="1">TRUNC(PRODUCT(G$10:G99),15)</f>
        <v>1.0168143818155599</v>
      </c>
      <c r="I100" s="101">
        <f t="shared" si="31"/>
        <v>1</v>
      </c>
      <c r="J100" s="101">
        <f t="shared" ca="1" si="24"/>
        <v>1.01681438</v>
      </c>
      <c r="K100" s="101">
        <f t="shared" ca="1" si="25"/>
        <v>84071.9</v>
      </c>
      <c r="L100" s="105">
        <f>IF(VLOOKUP(A100,$U$12:$AD$125,8)=VLOOKUP(A99,$U$12:$AD$125,8),0,VLOOKUP(A100,U$12:$AD$125,8))</f>
        <v>0</v>
      </c>
      <c r="M100" s="106">
        <f>IF(L100&gt;0,VLOOKUP(L100,T$12:$AC$125,7),0)</f>
        <v>0</v>
      </c>
      <c r="N100" s="101">
        <f t="shared" si="26"/>
        <v>0</v>
      </c>
      <c r="O100" s="101">
        <f t="shared" ca="1" si="27"/>
        <v>84071.9</v>
      </c>
      <c r="P100" s="107" t="str">
        <f t="shared" si="32"/>
        <v>J=</v>
      </c>
      <c r="Q100" s="108">
        <f t="shared" si="33"/>
        <v>43791</v>
      </c>
      <c r="R100" s="13"/>
      <c r="S100" s="13"/>
      <c r="T100" s="52">
        <v>40960</v>
      </c>
      <c r="U100" s="28" t="s">
        <v>52</v>
      </c>
      <c r="V100" s="49"/>
      <c r="W100" s="13"/>
      <c r="X100" s="49"/>
      <c r="Y100" s="49"/>
      <c r="Z100" s="55"/>
      <c r="AA100" s="13"/>
      <c r="AB100" s="25"/>
      <c r="AC100" s="54"/>
      <c r="AD100" s="53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</row>
    <row r="101" spans="1:162" x14ac:dyDescent="0.2">
      <c r="A101" s="99">
        <f t="shared" si="28"/>
        <v>43154</v>
      </c>
      <c r="B101" s="100">
        <f t="shared" ca="1" si="34"/>
        <v>5085427.5</v>
      </c>
      <c r="C101" s="101">
        <f t="shared" si="29"/>
        <v>5000000</v>
      </c>
      <c r="D101" s="102">
        <f ca="1">IF(A101&lt;$B$1,VLOOKUP(A101,[1]DI!$A$4:$B$15000,2,FALSE),0)</f>
        <v>6.6400000000000001E-2</v>
      </c>
      <c r="E101" s="101">
        <f t="shared" ca="1" si="35"/>
        <v>2.5514999999999999E-4</v>
      </c>
      <c r="F101" s="103">
        <f t="shared" si="30"/>
        <v>1.0449999999999999</v>
      </c>
      <c r="G101" s="104">
        <f t="shared" ca="1" si="23"/>
        <v>1.00026663175</v>
      </c>
      <c r="H101" s="101">
        <f ca="1">TRUNC(PRODUCT(G$10:G100),15)</f>
        <v>1.01708549681361</v>
      </c>
      <c r="I101" s="101">
        <f t="shared" si="31"/>
        <v>1</v>
      </c>
      <c r="J101" s="101">
        <f t="shared" ca="1" si="24"/>
        <v>1.0170855000000001</v>
      </c>
      <c r="K101" s="101">
        <f t="shared" ca="1" si="25"/>
        <v>85427.5</v>
      </c>
      <c r="L101" s="105">
        <f>IF(VLOOKUP(A101,$U$12:$AD$125,8)=VLOOKUP(A100,$U$12:$AD$125,8),0,VLOOKUP(A101,U$12:$AD$125,8))</f>
        <v>0</v>
      </c>
      <c r="M101" s="106">
        <f>IF(L101&gt;0,VLOOKUP(L101,T$12:$AC$125,7),0)</f>
        <v>0</v>
      </c>
      <c r="N101" s="101">
        <f t="shared" si="26"/>
        <v>0</v>
      </c>
      <c r="O101" s="101">
        <f t="shared" ca="1" si="27"/>
        <v>85427.5</v>
      </c>
      <c r="P101" s="107" t="str">
        <f t="shared" si="32"/>
        <v>J=</v>
      </c>
      <c r="Q101" s="108">
        <f t="shared" si="33"/>
        <v>43791</v>
      </c>
      <c r="R101" s="13"/>
      <c r="S101" s="13"/>
      <c r="T101" s="52">
        <v>41005</v>
      </c>
      <c r="U101" s="28" t="s">
        <v>53</v>
      </c>
      <c r="V101" s="49"/>
      <c r="W101" s="13"/>
      <c r="X101" s="49"/>
      <c r="Y101" s="49"/>
      <c r="Z101" s="55"/>
      <c r="AA101" s="13"/>
      <c r="AB101" s="25"/>
      <c r="AC101" s="54"/>
      <c r="AD101" s="53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</row>
    <row r="102" spans="1:162" x14ac:dyDescent="0.2">
      <c r="A102" s="99">
        <f t="shared" si="28"/>
        <v>43155</v>
      </c>
      <c r="B102" s="100">
        <f t="shared" ca="1" si="34"/>
        <v>5086783.4000000004</v>
      </c>
      <c r="C102" s="101">
        <f t="shared" si="29"/>
        <v>5000000</v>
      </c>
      <c r="D102" s="102">
        <f ca="1">IF(A102&lt;$B$1,VLOOKUP(A102,[1]DI!$A$4:$B$15000,2,FALSE),0)</f>
        <v>0</v>
      </c>
      <c r="E102" s="101">
        <f t="shared" ca="1" si="35"/>
        <v>0</v>
      </c>
      <c r="F102" s="103">
        <f t="shared" si="30"/>
        <v>1.0449999999999999</v>
      </c>
      <c r="G102" s="104">
        <f t="shared" ca="1" si="23"/>
        <v>1</v>
      </c>
      <c r="H102" s="101">
        <f ca="1">TRUNC(PRODUCT(G$10:G101),15)</f>
        <v>1.0173566840995201</v>
      </c>
      <c r="I102" s="101">
        <f t="shared" si="31"/>
        <v>1</v>
      </c>
      <c r="J102" s="101">
        <f t="shared" ca="1" si="24"/>
        <v>1.01735668</v>
      </c>
      <c r="K102" s="101">
        <f t="shared" ca="1" si="25"/>
        <v>86783.4</v>
      </c>
      <c r="L102" s="105">
        <f>IF(VLOOKUP(A102,$U$12:$AD$125,8)=VLOOKUP(A101,$U$12:$AD$125,8),0,VLOOKUP(A102,U$12:$AD$125,8))</f>
        <v>0</v>
      </c>
      <c r="M102" s="106">
        <f>IF(L102&gt;0,VLOOKUP(L102,T$12:$AC$125,7),0)</f>
        <v>0</v>
      </c>
      <c r="N102" s="101">
        <f t="shared" si="26"/>
        <v>0</v>
      </c>
      <c r="O102" s="101">
        <f t="shared" ca="1" si="27"/>
        <v>86783.4</v>
      </c>
      <c r="P102" s="107" t="str">
        <f t="shared" si="32"/>
        <v>J=</v>
      </c>
      <c r="Q102" s="108">
        <f t="shared" si="33"/>
        <v>43791</v>
      </c>
      <c r="R102" s="13"/>
      <c r="S102" s="13"/>
      <c r="T102" s="52">
        <v>41030</v>
      </c>
      <c r="U102" s="28" t="s">
        <v>55</v>
      </c>
      <c r="V102" s="49"/>
      <c r="W102" s="13"/>
      <c r="X102" s="49"/>
      <c r="Y102" s="49"/>
      <c r="Z102" s="55"/>
      <c r="AA102" s="13"/>
      <c r="AB102" s="25"/>
      <c r="AC102" s="54"/>
      <c r="AD102" s="53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</row>
    <row r="103" spans="1:162" x14ac:dyDescent="0.2">
      <c r="A103" s="99">
        <f t="shared" si="28"/>
        <v>43156</v>
      </c>
      <c r="B103" s="100">
        <f t="shared" ca="1" si="34"/>
        <v>5086783.4000000004</v>
      </c>
      <c r="C103" s="101">
        <f t="shared" si="29"/>
        <v>5000000</v>
      </c>
      <c r="D103" s="102">
        <f ca="1">IF(A103&lt;$B$1,VLOOKUP(A103,[1]DI!$A$4:$B$15000,2,FALSE),0)</f>
        <v>0</v>
      </c>
      <c r="E103" s="101">
        <f t="shared" ca="1" si="35"/>
        <v>0</v>
      </c>
      <c r="F103" s="103">
        <f t="shared" si="30"/>
        <v>1.0449999999999999</v>
      </c>
      <c r="G103" s="104">
        <f t="shared" ca="1" si="23"/>
        <v>1</v>
      </c>
      <c r="H103" s="101">
        <f ca="1">TRUNC(PRODUCT(G$10:G102),15)</f>
        <v>1.0173566840995201</v>
      </c>
      <c r="I103" s="101">
        <f t="shared" si="31"/>
        <v>1</v>
      </c>
      <c r="J103" s="101">
        <f t="shared" ca="1" si="24"/>
        <v>1.01735668</v>
      </c>
      <c r="K103" s="101">
        <f t="shared" ca="1" si="25"/>
        <v>86783.4</v>
      </c>
      <c r="L103" s="105">
        <f>IF(VLOOKUP(A103,$U$12:$AD$125,8)=VLOOKUP(A102,$U$12:$AD$125,8),0,VLOOKUP(A103,U$12:$AD$125,8))</f>
        <v>0</v>
      </c>
      <c r="M103" s="106">
        <f>IF(L103&gt;0,VLOOKUP(L103,T$12:$AC$125,7),0)</f>
        <v>0</v>
      </c>
      <c r="N103" s="101">
        <f t="shared" si="26"/>
        <v>0</v>
      </c>
      <c r="O103" s="101">
        <f t="shared" ca="1" si="27"/>
        <v>86783.4</v>
      </c>
      <c r="P103" s="107" t="str">
        <f t="shared" si="32"/>
        <v>J=</v>
      </c>
      <c r="Q103" s="108">
        <f t="shared" si="33"/>
        <v>43791</v>
      </c>
      <c r="R103" s="13"/>
      <c r="S103" s="13"/>
      <c r="T103" s="52">
        <v>41067</v>
      </c>
      <c r="U103" s="28" t="s">
        <v>56</v>
      </c>
      <c r="V103" s="49"/>
      <c r="W103" s="13"/>
      <c r="X103" s="49"/>
      <c r="Y103" s="49"/>
      <c r="Z103" s="55"/>
      <c r="AA103" s="13"/>
      <c r="AB103" s="25"/>
      <c r="AC103" s="54"/>
      <c r="AD103" s="53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</row>
    <row r="104" spans="1:162" x14ac:dyDescent="0.2">
      <c r="A104" s="99">
        <f t="shared" si="28"/>
        <v>43157</v>
      </c>
      <c r="B104" s="100">
        <f t="shared" ca="1" si="34"/>
        <v>5086783.4000000004</v>
      </c>
      <c r="C104" s="101">
        <f t="shared" si="29"/>
        <v>5000000</v>
      </c>
      <c r="D104" s="102">
        <f ca="1">IF(A104&lt;$B$1,VLOOKUP(A104,[1]DI!$A$4:$B$15000,2,FALSE),0)</f>
        <v>6.6400000000000001E-2</v>
      </c>
      <c r="E104" s="101">
        <f t="shared" ca="1" si="35"/>
        <v>2.5514999999999999E-4</v>
      </c>
      <c r="F104" s="103">
        <f t="shared" si="30"/>
        <v>1.0449999999999999</v>
      </c>
      <c r="G104" s="104">
        <f t="shared" ca="1" si="23"/>
        <v>1.00026663175</v>
      </c>
      <c r="H104" s="101">
        <f ca="1">TRUNC(PRODUCT(G$10:G103),15)</f>
        <v>1.0173566840995201</v>
      </c>
      <c r="I104" s="101">
        <f t="shared" si="31"/>
        <v>1</v>
      </c>
      <c r="J104" s="101">
        <f t="shared" ca="1" si="24"/>
        <v>1.01735668</v>
      </c>
      <c r="K104" s="101">
        <f t="shared" ca="1" si="25"/>
        <v>86783.4</v>
      </c>
      <c r="L104" s="105">
        <f>IF(VLOOKUP(A104,$U$12:$AD$125,8)=VLOOKUP(A103,$U$12:$AD$125,8),0,VLOOKUP(A104,U$12:$AD$125,8))</f>
        <v>0</v>
      </c>
      <c r="M104" s="106">
        <f>IF(L104&gt;0,VLOOKUP(L104,T$12:$AC$125,7),0)</f>
        <v>0</v>
      </c>
      <c r="N104" s="101">
        <f t="shared" si="26"/>
        <v>0</v>
      </c>
      <c r="O104" s="101">
        <f t="shared" ca="1" si="27"/>
        <v>86783.4</v>
      </c>
      <c r="P104" s="107" t="str">
        <f t="shared" si="32"/>
        <v>J=</v>
      </c>
      <c r="Q104" s="108">
        <f t="shared" si="33"/>
        <v>43791</v>
      </c>
      <c r="R104" s="13"/>
      <c r="S104" s="39"/>
      <c r="T104" s="52">
        <v>41159</v>
      </c>
      <c r="U104" s="28" t="s">
        <v>63</v>
      </c>
      <c r="V104" s="49"/>
      <c r="W104" s="13"/>
      <c r="X104" s="49"/>
      <c r="Y104" s="49"/>
      <c r="Z104" s="55"/>
      <c r="AA104" s="13"/>
      <c r="AB104" s="25"/>
      <c r="AC104" s="54"/>
      <c r="AD104" s="53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</row>
    <row r="105" spans="1:162" x14ac:dyDescent="0.2">
      <c r="A105" s="99">
        <f t="shared" si="28"/>
        <v>43158</v>
      </c>
      <c r="B105" s="100">
        <f t="shared" ca="1" si="34"/>
        <v>5088139.6999999899</v>
      </c>
      <c r="C105" s="101">
        <f t="shared" si="29"/>
        <v>5000000</v>
      </c>
      <c r="D105" s="102">
        <f ca="1">IF(A105&lt;$B$1,VLOOKUP(A105,[1]DI!$A$4:$B$15000,2,FALSE),0)</f>
        <v>6.6400000000000001E-2</v>
      </c>
      <c r="E105" s="101">
        <f t="shared" ca="1" si="35"/>
        <v>2.5514999999999999E-4</v>
      </c>
      <c r="F105" s="103">
        <f t="shared" si="30"/>
        <v>1.0449999999999999</v>
      </c>
      <c r="G105" s="104">
        <f t="shared" ca="1" si="23"/>
        <v>1.00026663175</v>
      </c>
      <c r="H105" s="101">
        <f ca="1">TRUNC(PRODUCT(G$10:G104),15)</f>
        <v>1.0176279436925799</v>
      </c>
      <c r="I105" s="101">
        <f t="shared" si="31"/>
        <v>1</v>
      </c>
      <c r="J105" s="101">
        <f t="shared" ca="1" si="24"/>
        <v>1.0176279399999999</v>
      </c>
      <c r="K105" s="101">
        <f t="shared" ca="1" si="25"/>
        <v>88139.69999999</v>
      </c>
      <c r="L105" s="105">
        <f>IF(VLOOKUP(A105,$U$12:$AD$125,8)=VLOOKUP(A104,$U$12:$AD$125,8),0,VLOOKUP(A105,U$12:$AD$125,8))</f>
        <v>0</v>
      </c>
      <c r="M105" s="106">
        <f>IF(L105&gt;0,VLOOKUP(L105,T$12:$AC$125,7),0)</f>
        <v>0</v>
      </c>
      <c r="N105" s="101">
        <f t="shared" si="26"/>
        <v>0</v>
      </c>
      <c r="O105" s="101">
        <f t="shared" ca="1" si="27"/>
        <v>88139.69999999</v>
      </c>
      <c r="P105" s="107" t="str">
        <f t="shared" si="32"/>
        <v>J=</v>
      </c>
      <c r="Q105" s="108">
        <f t="shared" si="33"/>
        <v>43791</v>
      </c>
      <c r="R105" s="13"/>
      <c r="S105" s="13"/>
      <c r="T105" s="52">
        <v>41194</v>
      </c>
      <c r="U105" s="28" t="s">
        <v>65</v>
      </c>
      <c r="V105" s="49"/>
      <c r="W105" s="13"/>
      <c r="X105" s="49"/>
      <c r="Y105" s="49"/>
      <c r="Z105" s="55"/>
      <c r="AA105" s="13"/>
      <c r="AB105" s="25"/>
      <c r="AC105" s="54"/>
      <c r="AD105" s="53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</row>
    <row r="106" spans="1:162" x14ac:dyDescent="0.2">
      <c r="A106" s="99">
        <f t="shared" si="28"/>
        <v>43159</v>
      </c>
      <c r="B106" s="100">
        <f t="shared" ca="1" si="34"/>
        <v>5089496.3999999901</v>
      </c>
      <c r="C106" s="101">
        <f t="shared" si="29"/>
        <v>5000000</v>
      </c>
      <c r="D106" s="102">
        <f ca="1">IF(A106&lt;$B$1,VLOOKUP(A106,[1]DI!$A$4:$B$15000,2,FALSE),0)</f>
        <v>6.6400000000000001E-2</v>
      </c>
      <c r="E106" s="101">
        <f t="shared" ca="1" si="35"/>
        <v>2.5514999999999999E-4</v>
      </c>
      <c r="F106" s="103">
        <f t="shared" si="30"/>
        <v>1.0449999999999999</v>
      </c>
      <c r="G106" s="104">
        <f t="shared" ca="1" si="23"/>
        <v>1.00026663175</v>
      </c>
      <c r="H106" s="101">
        <f ca="1">TRUNC(PRODUCT(G$10:G105),15)</f>
        <v>1.01789927561205</v>
      </c>
      <c r="I106" s="101">
        <f t="shared" si="31"/>
        <v>1</v>
      </c>
      <c r="J106" s="101">
        <f t="shared" ca="1" si="24"/>
        <v>1.01789928</v>
      </c>
      <c r="K106" s="101">
        <f t="shared" ca="1" si="25"/>
        <v>89496.399999989997</v>
      </c>
      <c r="L106" s="105">
        <f>IF(VLOOKUP(A106,$U$12:$AD$125,8)=VLOOKUP(A105,$U$12:$AD$125,8),0,VLOOKUP(A106,U$12:$AD$125,8))</f>
        <v>0</v>
      </c>
      <c r="M106" s="106">
        <f>IF(L106&gt;0,VLOOKUP(L106,T$12:$AC$125,7),0)</f>
        <v>0</v>
      </c>
      <c r="N106" s="101">
        <f t="shared" si="26"/>
        <v>0</v>
      </c>
      <c r="O106" s="101">
        <f t="shared" ca="1" si="27"/>
        <v>89496.399999989997</v>
      </c>
      <c r="P106" s="107" t="str">
        <f t="shared" si="32"/>
        <v>J=</v>
      </c>
      <c r="Q106" s="108">
        <f t="shared" si="33"/>
        <v>43791</v>
      </c>
      <c r="R106" s="13"/>
      <c r="S106" s="13"/>
      <c r="T106" s="52">
        <v>41215</v>
      </c>
      <c r="U106" s="28" t="s">
        <v>50</v>
      </c>
      <c r="V106" s="49"/>
      <c r="W106" s="13"/>
      <c r="X106" s="49"/>
      <c r="Y106" s="49"/>
      <c r="Z106" s="55"/>
      <c r="AA106" s="13"/>
      <c r="AB106" s="25"/>
      <c r="AC106" s="54"/>
      <c r="AD106" s="53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</row>
    <row r="107" spans="1:162" x14ac:dyDescent="0.2">
      <c r="A107" s="99">
        <f t="shared" si="28"/>
        <v>43160</v>
      </c>
      <c r="B107" s="100">
        <f t="shared" ca="1" si="34"/>
        <v>5090853.4000000004</v>
      </c>
      <c r="C107" s="101">
        <f t="shared" si="29"/>
        <v>5000000</v>
      </c>
      <c r="D107" s="102">
        <f ca="1">IF(A107&lt;$B$1,VLOOKUP(A107,[1]DI!$A$4:$B$15000,2,FALSE),0)</f>
        <v>6.6400000000000001E-2</v>
      </c>
      <c r="E107" s="101">
        <f t="shared" ca="1" si="35"/>
        <v>2.5514999999999999E-4</v>
      </c>
      <c r="F107" s="103">
        <f t="shared" si="30"/>
        <v>1.0449999999999999</v>
      </c>
      <c r="G107" s="104">
        <f t="shared" ca="1" si="23"/>
        <v>1.00026663175</v>
      </c>
      <c r="H107" s="101">
        <f ca="1">TRUNC(PRODUCT(G$10:G106),15)</f>
        <v>1.0181706798772301</v>
      </c>
      <c r="I107" s="101">
        <f t="shared" si="31"/>
        <v>1</v>
      </c>
      <c r="J107" s="101">
        <f t="shared" ca="1" si="24"/>
        <v>1.0181706800000001</v>
      </c>
      <c r="K107" s="101">
        <f t="shared" ca="1" si="25"/>
        <v>90853.4</v>
      </c>
      <c r="L107" s="105">
        <f>IF(VLOOKUP(A107,$U$12:$AD$125,8)=VLOOKUP(A106,$U$12:$AD$125,8),0,VLOOKUP(A107,U$12:$AD$125,8))</f>
        <v>0</v>
      </c>
      <c r="M107" s="106">
        <f>IF(L107&gt;0,VLOOKUP(L107,T$12:$AC$125,7),0)</f>
        <v>0</v>
      </c>
      <c r="N107" s="101">
        <f t="shared" si="26"/>
        <v>0</v>
      </c>
      <c r="O107" s="101">
        <f t="shared" ca="1" si="27"/>
        <v>90853.4</v>
      </c>
      <c r="P107" s="107" t="str">
        <f t="shared" si="32"/>
        <v>J=</v>
      </c>
      <c r="Q107" s="108">
        <f t="shared" si="33"/>
        <v>43791</v>
      </c>
      <c r="R107" s="13"/>
      <c r="S107" s="13"/>
      <c r="T107" s="52">
        <v>41228</v>
      </c>
      <c r="U107" s="28" t="s">
        <v>51</v>
      </c>
      <c r="V107" s="49"/>
      <c r="W107" s="13"/>
      <c r="X107" s="49"/>
      <c r="Y107" s="49"/>
      <c r="Z107" s="55"/>
      <c r="AA107" s="13"/>
      <c r="AB107" s="25"/>
      <c r="AC107" s="54"/>
      <c r="AD107" s="53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</row>
    <row r="108" spans="1:162" x14ac:dyDescent="0.2">
      <c r="A108" s="99">
        <f t="shared" si="28"/>
        <v>43161</v>
      </c>
      <c r="B108" s="100">
        <f t="shared" ca="1" si="34"/>
        <v>5092210.7999999896</v>
      </c>
      <c r="C108" s="101">
        <f t="shared" si="29"/>
        <v>5000000</v>
      </c>
      <c r="D108" s="102">
        <f ca="1">IF(A108&lt;$B$1,VLOOKUP(A108,[1]DI!$A$4:$B$15000,2,FALSE),0)</f>
        <v>6.6400000000000001E-2</v>
      </c>
      <c r="E108" s="101">
        <f t="shared" ca="1" si="35"/>
        <v>2.5514999999999999E-4</v>
      </c>
      <c r="F108" s="103">
        <f t="shared" si="30"/>
        <v>1.0449999999999999</v>
      </c>
      <c r="G108" s="104">
        <f t="shared" ca="1" si="23"/>
        <v>1.00026663175</v>
      </c>
      <c r="H108" s="101">
        <f ca="1">TRUNC(PRODUCT(G$10:G107),15)</f>
        <v>1.01844215650741</v>
      </c>
      <c r="I108" s="101">
        <f t="shared" si="31"/>
        <v>1</v>
      </c>
      <c r="J108" s="101">
        <f t="shared" ca="1" si="24"/>
        <v>1.01844216</v>
      </c>
      <c r="K108" s="101">
        <f t="shared" ca="1" si="25"/>
        <v>92210.799999990006</v>
      </c>
      <c r="L108" s="105">
        <f>IF(VLOOKUP(A108,$U$12:$AD$125,8)=VLOOKUP(A107,$U$12:$AD$125,8),0,VLOOKUP(A108,U$12:$AD$125,8))</f>
        <v>0</v>
      </c>
      <c r="M108" s="106">
        <f>IF(L108&gt;0,VLOOKUP(L108,T$12:$AC$125,7),0)</f>
        <v>0</v>
      </c>
      <c r="N108" s="101">
        <f t="shared" si="26"/>
        <v>0</v>
      </c>
      <c r="O108" s="101">
        <f t="shared" ca="1" si="27"/>
        <v>92210.799999990006</v>
      </c>
      <c r="P108" s="107" t="str">
        <f t="shared" si="32"/>
        <v>J=</v>
      </c>
      <c r="Q108" s="108">
        <f t="shared" si="33"/>
        <v>43791</v>
      </c>
      <c r="R108" s="13"/>
      <c r="S108" s="13"/>
      <c r="T108" s="52">
        <v>41268</v>
      </c>
      <c r="U108" s="28" t="s">
        <v>57</v>
      </c>
      <c r="V108" s="49"/>
      <c r="W108" s="13"/>
      <c r="X108" s="49"/>
      <c r="Y108" s="49"/>
      <c r="Z108" s="55"/>
      <c r="AA108" s="13"/>
      <c r="AB108" s="25"/>
      <c r="AC108" s="54"/>
      <c r="AD108" s="53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</row>
    <row r="109" spans="1:162" x14ac:dyDescent="0.2">
      <c r="A109" s="99">
        <f t="shared" si="28"/>
        <v>43162</v>
      </c>
      <c r="B109" s="100">
        <f t="shared" ca="1" si="34"/>
        <v>5093568.55</v>
      </c>
      <c r="C109" s="101">
        <f t="shared" si="29"/>
        <v>5000000</v>
      </c>
      <c r="D109" s="102">
        <f ca="1">IF(A109&lt;$B$1,VLOOKUP(A109,[1]DI!$A$4:$B$15000,2,FALSE),0)</f>
        <v>0</v>
      </c>
      <c r="E109" s="101">
        <f t="shared" ca="1" si="35"/>
        <v>0</v>
      </c>
      <c r="F109" s="103">
        <f t="shared" si="30"/>
        <v>1.0449999999999999</v>
      </c>
      <c r="G109" s="104">
        <f t="shared" ca="1" si="23"/>
        <v>1</v>
      </c>
      <c r="H109" s="101">
        <f ca="1">TRUNC(PRODUCT(G$10:G108),15)</f>
        <v>1.01871370552187</v>
      </c>
      <c r="I109" s="101">
        <f t="shared" si="31"/>
        <v>1</v>
      </c>
      <c r="J109" s="101">
        <f t="shared" ca="1" si="24"/>
        <v>1.0187137100000001</v>
      </c>
      <c r="K109" s="101">
        <f t="shared" ca="1" si="25"/>
        <v>93568.55</v>
      </c>
      <c r="L109" s="105">
        <f>IF(VLOOKUP(A109,$U$12:$AD$125,8)=VLOOKUP(A108,$U$12:$AD$125,8),0,VLOOKUP(A109,U$12:$AD$125,8))</f>
        <v>0</v>
      </c>
      <c r="M109" s="106">
        <f>IF(L109&gt;0,VLOOKUP(L109,T$12:$AC$125,7),0)</f>
        <v>0</v>
      </c>
      <c r="N109" s="101">
        <f t="shared" si="26"/>
        <v>0</v>
      </c>
      <c r="O109" s="101">
        <f t="shared" ca="1" si="27"/>
        <v>93568.55</v>
      </c>
      <c r="P109" s="107" t="str">
        <f t="shared" si="32"/>
        <v>J=</v>
      </c>
      <c r="Q109" s="108">
        <f t="shared" si="33"/>
        <v>43791</v>
      </c>
      <c r="R109" s="13"/>
      <c r="S109" s="13"/>
      <c r="T109" s="52">
        <v>41275</v>
      </c>
      <c r="U109" s="28" t="s">
        <v>58</v>
      </c>
      <c r="V109" s="49"/>
      <c r="W109" s="13"/>
      <c r="X109" s="49"/>
      <c r="Y109" s="49"/>
      <c r="Z109" s="55"/>
      <c r="AA109" s="13"/>
      <c r="AB109" s="25"/>
      <c r="AC109" s="54"/>
      <c r="AD109" s="53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</row>
    <row r="110" spans="1:162" x14ac:dyDescent="0.2">
      <c r="A110" s="99">
        <f t="shared" si="28"/>
        <v>43163</v>
      </c>
      <c r="B110" s="100">
        <f t="shared" ca="1" si="34"/>
        <v>5093568.55</v>
      </c>
      <c r="C110" s="101">
        <f t="shared" si="29"/>
        <v>5000000</v>
      </c>
      <c r="D110" s="102">
        <f ca="1">IF(A110&lt;$B$1,VLOOKUP(A110,[1]DI!$A$4:$B$15000,2,FALSE),0)</f>
        <v>0</v>
      </c>
      <c r="E110" s="101">
        <f t="shared" ca="1" si="35"/>
        <v>0</v>
      </c>
      <c r="F110" s="103">
        <f t="shared" si="30"/>
        <v>1.0449999999999999</v>
      </c>
      <c r="G110" s="104">
        <f t="shared" ca="1" si="23"/>
        <v>1</v>
      </c>
      <c r="H110" s="101">
        <f ca="1">TRUNC(PRODUCT(G$10:G109),15)</f>
        <v>1.01871370552187</v>
      </c>
      <c r="I110" s="101">
        <f t="shared" si="31"/>
        <v>1</v>
      </c>
      <c r="J110" s="101">
        <f t="shared" ca="1" si="24"/>
        <v>1.0187137100000001</v>
      </c>
      <c r="K110" s="101">
        <f t="shared" ca="1" si="25"/>
        <v>93568.55</v>
      </c>
      <c r="L110" s="105">
        <f>IF(VLOOKUP(A110,$U$12:$AD$125,8)=VLOOKUP(A109,$U$12:$AD$125,8),0,VLOOKUP(A110,U$12:$AD$125,8))</f>
        <v>0</v>
      </c>
      <c r="M110" s="106">
        <f>IF(L110&gt;0,VLOOKUP(L110,T$12:$AC$125,7),0)</f>
        <v>0</v>
      </c>
      <c r="N110" s="101">
        <f t="shared" si="26"/>
        <v>0</v>
      </c>
      <c r="O110" s="101">
        <f t="shared" ca="1" si="27"/>
        <v>93568.55</v>
      </c>
      <c r="P110" s="107" t="str">
        <f t="shared" si="32"/>
        <v>J=</v>
      </c>
      <c r="Q110" s="108">
        <f t="shared" si="33"/>
        <v>43791</v>
      </c>
      <c r="R110" s="13"/>
      <c r="S110" s="13"/>
      <c r="T110" s="52">
        <v>41316</v>
      </c>
      <c r="U110" s="28" t="s">
        <v>52</v>
      </c>
      <c r="V110" s="49"/>
      <c r="W110" s="13"/>
      <c r="X110" s="49"/>
      <c r="Y110" s="49"/>
      <c r="Z110" s="55"/>
      <c r="AA110" s="13"/>
      <c r="AB110" s="25"/>
      <c r="AC110" s="54"/>
      <c r="AD110" s="53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</row>
    <row r="111" spans="1:162" x14ac:dyDescent="0.2">
      <c r="A111" s="99">
        <f t="shared" si="28"/>
        <v>43164</v>
      </c>
      <c r="B111" s="100">
        <f t="shared" ca="1" si="34"/>
        <v>5093568.55</v>
      </c>
      <c r="C111" s="101">
        <f t="shared" si="29"/>
        <v>5000000</v>
      </c>
      <c r="D111" s="102">
        <f ca="1">IF(A111&lt;$B$1,VLOOKUP(A111,[1]DI!$A$4:$B$15000,2,FALSE),0)</f>
        <v>6.6400000000000001E-2</v>
      </c>
      <c r="E111" s="101">
        <f t="shared" ca="1" si="35"/>
        <v>2.5514999999999999E-4</v>
      </c>
      <c r="F111" s="103">
        <f t="shared" si="30"/>
        <v>1.0449999999999999</v>
      </c>
      <c r="G111" s="104">
        <f t="shared" ca="1" si="23"/>
        <v>1.00026663175</v>
      </c>
      <c r="H111" s="101">
        <f ca="1">TRUNC(PRODUCT(G$10:G110),15)</f>
        <v>1.01871370552187</v>
      </c>
      <c r="I111" s="101">
        <f t="shared" si="31"/>
        <v>1</v>
      </c>
      <c r="J111" s="101">
        <f t="shared" ca="1" si="24"/>
        <v>1.0187137100000001</v>
      </c>
      <c r="K111" s="101">
        <f t="shared" ca="1" si="25"/>
        <v>93568.55</v>
      </c>
      <c r="L111" s="105">
        <f>IF(VLOOKUP(A111,$U$12:$AD$125,8)=VLOOKUP(A110,$U$12:$AD$125,8),0,VLOOKUP(A111,U$12:$AD$125,8))</f>
        <v>0</v>
      </c>
      <c r="M111" s="106">
        <f>IF(L111&gt;0,VLOOKUP(L111,T$12:$AC$125,7),0)</f>
        <v>0</v>
      </c>
      <c r="N111" s="101">
        <f t="shared" si="26"/>
        <v>0</v>
      </c>
      <c r="O111" s="101">
        <f t="shared" ca="1" si="27"/>
        <v>93568.55</v>
      </c>
      <c r="P111" s="107" t="str">
        <f t="shared" si="32"/>
        <v>J=</v>
      </c>
      <c r="Q111" s="108">
        <f t="shared" si="33"/>
        <v>43791</v>
      </c>
      <c r="R111" s="13"/>
      <c r="S111" s="13"/>
      <c r="T111" s="52">
        <v>41317</v>
      </c>
      <c r="U111" s="28" t="s">
        <v>52</v>
      </c>
      <c r="V111" s="49"/>
      <c r="W111" s="13"/>
      <c r="X111" s="49"/>
      <c r="Y111" s="49"/>
      <c r="Z111" s="55"/>
      <c r="AA111" s="13"/>
      <c r="AB111" s="25"/>
      <c r="AC111" s="54"/>
      <c r="AD111" s="53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</row>
    <row r="112" spans="1:162" x14ac:dyDescent="0.2">
      <c r="A112" s="99">
        <f t="shared" si="28"/>
        <v>43165</v>
      </c>
      <c r="B112" s="100">
        <f t="shared" ca="1" si="34"/>
        <v>5094926.6500000004</v>
      </c>
      <c r="C112" s="101">
        <f t="shared" si="29"/>
        <v>5000000</v>
      </c>
      <c r="D112" s="102">
        <f ca="1">IF(A112&lt;$B$1,VLOOKUP(A112,[1]DI!$A$4:$B$15000,2,FALSE),0)</f>
        <v>6.6400000000000001E-2</v>
      </c>
      <c r="E112" s="101">
        <f t="shared" ca="1" si="35"/>
        <v>2.5514999999999999E-4</v>
      </c>
      <c r="F112" s="103">
        <f t="shared" si="30"/>
        <v>1.0449999999999999</v>
      </c>
      <c r="G112" s="104">
        <f t="shared" ca="1" si="23"/>
        <v>1.00026663175</v>
      </c>
      <c r="H112" s="101">
        <f ca="1">TRUNC(PRODUCT(G$10:G111),15)</f>
        <v>1.0189853269399201</v>
      </c>
      <c r="I112" s="101">
        <f t="shared" si="31"/>
        <v>1</v>
      </c>
      <c r="J112" s="101">
        <f t="shared" ca="1" si="24"/>
        <v>1.01898533</v>
      </c>
      <c r="K112" s="101">
        <f t="shared" ca="1" si="25"/>
        <v>94926.65</v>
      </c>
      <c r="L112" s="105">
        <f>IF(VLOOKUP(A112,$U$12:$AD$125,8)=VLOOKUP(A111,$U$12:$AD$125,8),0,VLOOKUP(A112,U$12:$AD$125,8))</f>
        <v>0</v>
      </c>
      <c r="M112" s="106">
        <f>IF(L112&gt;0,VLOOKUP(L112,T$12:$AC$125,7),0)</f>
        <v>0</v>
      </c>
      <c r="N112" s="101">
        <f t="shared" si="26"/>
        <v>0</v>
      </c>
      <c r="O112" s="101">
        <f t="shared" ca="1" si="27"/>
        <v>94926.65</v>
      </c>
      <c r="P112" s="107" t="str">
        <f t="shared" si="32"/>
        <v>J=</v>
      </c>
      <c r="Q112" s="108">
        <f t="shared" si="33"/>
        <v>43791</v>
      </c>
      <c r="R112" s="13"/>
      <c r="S112" s="13"/>
      <c r="T112" s="52">
        <v>41362</v>
      </c>
      <c r="U112" s="28" t="s">
        <v>53</v>
      </c>
      <c r="V112" s="49"/>
      <c r="W112" s="13"/>
      <c r="X112" s="49"/>
      <c r="Y112" s="49"/>
      <c r="Z112" s="55"/>
      <c r="AA112" s="13"/>
      <c r="AB112" s="25"/>
      <c r="AC112" s="54"/>
      <c r="AD112" s="53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</row>
    <row r="113" spans="1:159" x14ac:dyDescent="0.2">
      <c r="A113" s="99">
        <f t="shared" si="28"/>
        <v>43166</v>
      </c>
      <c r="B113" s="100">
        <f t="shared" ca="1" si="34"/>
        <v>5096285.0999999903</v>
      </c>
      <c r="C113" s="101">
        <f t="shared" si="29"/>
        <v>5000000</v>
      </c>
      <c r="D113" s="102">
        <f ca="1">IF(A113&lt;$B$1,VLOOKUP(A113,[1]DI!$A$4:$B$15000,2,FALSE),0)</f>
        <v>6.6400000000000001E-2</v>
      </c>
      <c r="E113" s="101">
        <f t="shared" ca="1" si="35"/>
        <v>2.5514999999999999E-4</v>
      </c>
      <c r="F113" s="103">
        <f t="shared" si="30"/>
        <v>1.0449999999999999</v>
      </c>
      <c r="G113" s="104">
        <f t="shared" ca="1" si="23"/>
        <v>1.00026663175</v>
      </c>
      <c r="H113" s="101">
        <f ca="1">TRUNC(PRODUCT(G$10:G112),15)</f>
        <v>1.01925702078087</v>
      </c>
      <c r="I113" s="101">
        <f t="shared" si="31"/>
        <v>1</v>
      </c>
      <c r="J113" s="101">
        <f t="shared" ca="1" si="24"/>
        <v>1.01925702</v>
      </c>
      <c r="K113" s="101">
        <f t="shared" ca="1" si="25"/>
        <v>96285.099999989994</v>
      </c>
      <c r="L113" s="105">
        <f>IF(VLOOKUP(A113,$U$12:$AD$125,8)=VLOOKUP(A112,$U$12:$AD$125,8),0,VLOOKUP(A113,U$12:$AD$125,8))</f>
        <v>0</v>
      </c>
      <c r="M113" s="106">
        <f>IF(L113&gt;0,VLOOKUP(L113,T$12:$AC$125,7),0)</f>
        <v>0</v>
      </c>
      <c r="N113" s="101">
        <f t="shared" si="26"/>
        <v>0</v>
      </c>
      <c r="O113" s="101">
        <f t="shared" ca="1" si="27"/>
        <v>96285.099999989994</v>
      </c>
      <c r="P113" s="107" t="str">
        <f t="shared" si="32"/>
        <v>J=</v>
      </c>
      <c r="Q113" s="108">
        <f t="shared" si="33"/>
        <v>43791</v>
      </c>
      <c r="R113" s="13"/>
      <c r="S113" s="13"/>
      <c r="T113" s="52">
        <v>41395</v>
      </c>
      <c r="U113" s="28" t="s">
        <v>55</v>
      </c>
      <c r="V113" s="49"/>
      <c r="W113" s="13"/>
      <c r="X113" s="49"/>
      <c r="Y113" s="49"/>
      <c r="Z113" s="55"/>
      <c r="AA113" s="13"/>
      <c r="AB113" s="25"/>
      <c r="AC113" s="54"/>
      <c r="AD113" s="53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</row>
    <row r="114" spans="1:159" x14ac:dyDescent="0.2">
      <c r="A114" s="99">
        <f t="shared" si="28"/>
        <v>43167</v>
      </c>
      <c r="B114" s="100">
        <f t="shared" ca="1" si="34"/>
        <v>5097643.95</v>
      </c>
      <c r="C114" s="101">
        <f t="shared" si="29"/>
        <v>5000000</v>
      </c>
      <c r="D114" s="102">
        <f ca="1">IF(A114&lt;$B$1,VLOOKUP(A114,[1]DI!$A$4:$B$15000,2,FALSE),0)</f>
        <v>6.6400000000000001E-2</v>
      </c>
      <c r="E114" s="101">
        <f t="shared" ca="1" si="35"/>
        <v>2.5514999999999999E-4</v>
      </c>
      <c r="F114" s="103">
        <f t="shared" si="30"/>
        <v>1.0449999999999999</v>
      </c>
      <c r="G114" s="104">
        <f t="shared" ca="1" si="23"/>
        <v>1.00026663175</v>
      </c>
      <c r="H114" s="101">
        <f ca="1">TRUNC(PRODUCT(G$10:G113),15)</f>
        <v>1.0195287870640199</v>
      </c>
      <c r="I114" s="101">
        <f t="shared" si="31"/>
        <v>1</v>
      </c>
      <c r="J114" s="101">
        <f t="shared" ca="1" si="24"/>
        <v>1.0195287900000001</v>
      </c>
      <c r="K114" s="101">
        <f t="shared" ca="1" si="25"/>
        <v>97643.95</v>
      </c>
      <c r="L114" s="105">
        <f>IF(VLOOKUP(A114,$U$12:$AD$125,8)=VLOOKUP(A113,$U$12:$AD$125,8),0,VLOOKUP(A114,U$12:$AD$125,8))</f>
        <v>0</v>
      </c>
      <c r="M114" s="106">
        <f>IF(L114&gt;0,VLOOKUP(L114,T$12:$AC$125,7),0)</f>
        <v>0</v>
      </c>
      <c r="N114" s="101">
        <f t="shared" si="26"/>
        <v>0</v>
      </c>
      <c r="O114" s="101">
        <f t="shared" ca="1" si="27"/>
        <v>97643.95</v>
      </c>
      <c r="P114" s="107" t="str">
        <f t="shared" si="32"/>
        <v>J=</v>
      </c>
      <c r="Q114" s="108">
        <f t="shared" si="33"/>
        <v>43791</v>
      </c>
      <c r="R114" s="13"/>
      <c r="S114" s="13"/>
      <c r="T114" s="52">
        <v>41424</v>
      </c>
      <c r="U114" s="28" t="s">
        <v>56</v>
      </c>
      <c r="V114" s="49"/>
      <c r="W114" s="13"/>
      <c r="X114" s="49"/>
      <c r="Y114" s="49"/>
      <c r="Z114" s="55"/>
      <c r="AA114" s="13"/>
      <c r="AB114" s="25"/>
      <c r="AC114" s="54"/>
      <c r="AD114" s="53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</row>
    <row r="115" spans="1:159" x14ac:dyDescent="0.2">
      <c r="A115" s="99">
        <f t="shared" si="28"/>
        <v>43168</v>
      </c>
      <c r="B115" s="100">
        <f t="shared" ca="1" si="34"/>
        <v>5099003.1499999901</v>
      </c>
      <c r="C115" s="101">
        <f t="shared" si="29"/>
        <v>5000000</v>
      </c>
      <c r="D115" s="102">
        <f ca="1">IF(A115&lt;$B$1,VLOOKUP(A115,[1]DI!$A$4:$B$15000,2,FALSE),0)</f>
        <v>6.6400000000000001E-2</v>
      </c>
      <c r="E115" s="101">
        <f t="shared" ca="1" si="35"/>
        <v>2.5514999999999999E-4</v>
      </c>
      <c r="F115" s="103">
        <f t="shared" si="30"/>
        <v>1.0449999999999999</v>
      </c>
      <c r="G115" s="104">
        <f t="shared" ca="1" si="23"/>
        <v>1.00026663175</v>
      </c>
      <c r="H115" s="101">
        <f ca="1">TRUNC(PRODUCT(G$10:G114),15)</f>
        <v>1.01980062580869</v>
      </c>
      <c r="I115" s="101">
        <f t="shared" si="31"/>
        <v>1</v>
      </c>
      <c r="J115" s="101">
        <f t="shared" ca="1" si="24"/>
        <v>1.01980063</v>
      </c>
      <c r="K115" s="101">
        <f t="shared" ca="1" si="25"/>
        <v>99003.149999989997</v>
      </c>
      <c r="L115" s="105">
        <f>IF(VLOOKUP(A115,$U$12:$AD$125,8)=VLOOKUP(A114,$U$12:$AD$125,8),0,VLOOKUP(A115,U$12:$AD$125,8))</f>
        <v>0</v>
      </c>
      <c r="M115" s="106">
        <f>IF(L115&gt;0,VLOOKUP(L115,T$12:$AC$125,7),0)</f>
        <v>0</v>
      </c>
      <c r="N115" s="101">
        <f t="shared" si="26"/>
        <v>0</v>
      </c>
      <c r="O115" s="101">
        <f t="shared" ca="1" si="27"/>
        <v>99003.149999989997</v>
      </c>
      <c r="P115" s="107" t="str">
        <f t="shared" si="32"/>
        <v>J=</v>
      </c>
      <c r="Q115" s="108">
        <f t="shared" si="33"/>
        <v>43791</v>
      </c>
      <c r="R115" s="13"/>
      <c r="S115" s="13"/>
      <c r="T115" s="52">
        <v>41593</v>
      </c>
      <c r="U115" s="28" t="s">
        <v>51</v>
      </c>
      <c r="V115" s="49"/>
      <c r="W115" s="13"/>
      <c r="X115" s="49"/>
      <c r="Y115" s="49"/>
      <c r="Z115" s="55"/>
      <c r="AA115" s="13"/>
      <c r="AB115" s="25"/>
      <c r="AC115" s="54"/>
      <c r="AD115" s="53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</row>
    <row r="116" spans="1:159" x14ac:dyDescent="0.2">
      <c r="A116" s="99">
        <f t="shared" si="28"/>
        <v>43169</v>
      </c>
      <c r="B116" s="100">
        <f t="shared" ca="1" si="34"/>
        <v>5100362.7</v>
      </c>
      <c r="C116" s="101">
        <f t="shared" si="29"/>
        <v>5000000</v>
      </c>
      <c r="D116" s="102">
        <f ca="1">IF(A116&lt;$B$1,VLOOKUP(A116,[1]DI!$A$4:$B$15000,2,FALSE),0)</f>
        <v>0</v>
      </c>
      <c r="E116" s="101">
        <f t="shared" ca="1" si="35"/>
        <v>0</v>
      </c>
      <c r="F116" s="103">
        <f t="shared" si="30"/>
        <v>1.0449999999999999</v>
      </c>
      <c r="G116" s="104">
        <f t="shared" ca="1" si="23"/>
        <v>1</v>
      </c>
      <c r="H116" s="101">
        <f ca="1">TRUNC(PRODUCT(G$10:G115),15)</f>
        <v>1.0200725370342001</v>
      </c>
      <c r="I116" s="101">
        <f t="shared" si="31"/>
        <v>1</v>
      </c>
      <c r="J116" s="101">
        <f t="shared" ca="1" si="24"/>
        <v>1.0200725399999999</v>
      </c>
      <c r="K116" s="101">
        <f t="shared" ca="1" si="25"/>
        <v>100362.7</v>
      </c>
      <c r="L116" s="105">
        <f>IF(VLOOKUP(A116,$U$12:$AD$125,8)=VLOOKUP(A115,$U$12:$AD$125,8),0,VLOOKUP(A116,U$12:$AD$125,8))</f>
        <v>0</v>
      </c>
      <c r="M116" s="106">
        <f>IF(L116&gt;0,VLOOKUP(L116,T$12:$AC$125,7),0)</f>
        <v>0</v>
      </c>
      <c r="N116" s="101">
        <f t="shared" si="26"/>
        <v>0</v>
      </c>
      <c r="O116" s="101">
        <f t="shared" ca="1" si="27"/>
        <v>100362.7</v>
      </c>
      <c r="P116" s="107" t="str">
        <f t="shared" si="32"/>
        <v>J=</v>
      </c>
      <c r="Q116" s="108">
        <f t="shared" si="33"/>
        <v>43791</v>
      </c>
      <c r="R116" s="13"/>
      <c r="S116" s="13"/>
      <c r="T116" s="52">
        <v>41633</v>
      </c>
      <c r="U116" s="28" t="s">
        <v>57</v>
      </c>
      <c r="V116" s="49"/>
      <c r="W116" s="13"/>
      <c r="X116" s="49"/>
      <c r="Y116" s="49"/>
      <c r="Z116" s="55"/>
      <c r="AA116" s="13"/>
      <c r="AB116" s="25"/>
      <c r="AC116" s="54"/>
      <c r="AD116" s="53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</row>
    <row r="117" spans="1:159" x14ac:dyDescent="0.2">
      <c r="A117" s="99">
        <f t="shared" si="28"/>
        <v>43170</v>
      </c>
      <c r="B117" s="100">
        <f t="shared" ca="1" si="34"/>
        <v>5100362.7</v>
      </c>
      <c r="C117" s="101">
        <f t="shared" si="29"/>
        <v>5000000</v>
      </c>
      <c r="D117" s="102">
        <f ca="1">IF(A117&lt;$B$1,VLOOKUP(A117,[1]DI!$A$4:$B$15000,2,FALSE),0)</f>
        <v>0</v>
      </c>
      <c r="E117" s="101">
        <f t="shared" ca="1" si="35"/>
        <v>0</v>
      </c>
      <c r="F117" s="103">
        <f t="shared" si="30"/>
        <v>1.0449999999999999</v>
      </c>
      <c r="G117" s="104">
        <f t="shared" ca="1" si="23"/>
        <v>1</v>
      </c>
      <c r="H117" s="101">
        <f ca="1">TRUNC(PRODUCT(G$10:G116),15)</f>
        <v>1.0200725370342001</v>
      </c>
      <c r="I117" s="101">
        <f t="shared" si="31"/>
        <v>1</v>
      </c>
      <c r="J117" s="101">
        <f t="shared" ca="1" si="24"/>
        <v>1.0200725399999999</v>
      </c>
      <c r="K117" s="101">
        <f t="shared" ca="1" si="25"/>
        <v>100362.7</v>
      </c>
      <c r="L117" s="105">
        <f>IF(VLOOKUP(A117,$U$12:$AD$125,8)=VLOOKUP(A116,$U$12:$AD$125,8),0,VLOOKUP(A117,U$12:$AD$125,8))</f>
        <v>0</v>
      </c>
      <c r="M117" s="106">
        <f>IF(L117&gt;0,VLOOKUP(L117,T$12:$AC$125,7),0)</f>
        <v>0</v>
      </c>
      <c r="N117" s="101">
        <f t="shared" si="26"/>
        <v>0</v>
      </c>
      <c r="O117" s="101">
        <f t="shared" ca="1" si="27"/>
        <v>100362.7</v>
      </c>
      <c r="P117" s="107" t="str">
        <f t="shared" si="32"/>
        <v>J=</v>
      </c>
      <c r="Q117" s="108">
        <f t="shared" si="33"/>
        <v>43791</v>
      </c>
      <c r="R117" s="13"/>
      <c r="S117" s="13"/>
      <c r="T117" s="52">
        <v>41640</v>
      </c>
      <c r="U117" s="28" t="s">
        <v>58</v>
      </c>
      <c r="V117" s="49"/>
      <c r="W117" s="13"/>
      <c r="X117" s="49"/>
      <c r="Y117" s="49"/>
      <c r="Z117" s="55"/>
      <c r="AA117" s="13"/>
      <c r="AB117" s="25"/>
      <c r="AC117" s="54"/>
      <c r="AD117" s="53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</row>
    <row r="118" spans="1:159" x14ac:dyDescent="0.2">
      <c r="A118" s="99">
        <f t="shared" si="28"/>
        <v>43171</v>
      </c>
      <c r="B118" s="100">
        <f t="shared" ca="1" si="34"/>
        <v>5100362.7</v>
      </c>
      <c r="C118" s="101">
        <f t="shared" si="29"/>
        <v>5000000</v>
      </c>
      <c r="D118" s="102">
        <f ca="1">IF(A118&lt;$B$1,VLOOKUP(A118,[1]DI!$A$4:$B$15000,2,FALSE),0)</f>
        <v>6.6400000000000001E-2</v>
      </c>
      <c r="E118" s="101">
        <f t="shared" ca="1" si="35"/>
        <v>2.5514999999999999E-4</v>
      </c>
      <c r="F118" s="103">
        <f t="shared" si="30"/>
        <v>1.0449999999999999</v>
      </c>
      <c r="G118" s="104">
        <f t="shared" ca="1" si="23"/>
        <v>1.00026663175</v>
      </c>
      <c r="H118" s="101">
        <f ca="1">TRUNC(PRODUCT(G$10:G117),15)</f>
        <v>1.0200725370342001</v>
      </c>
      <c r="I118" s="101">
        <f t="shared" si="31"/>
        <v>1</v>
      </c>
      <c r="J118" s="101">
        <f t="shared" ca="1" si="24"/>
        <v>1.0200725399999999</v>
      </c>
      <c r="K118" s="101">
        <f t="shared" ca="1" si="25"/>
        <v>100362.7</v>
      </c>
      <c r="L118" s="105">
        <f>IF(VLOOKUP(A118,$U$12:$AD$125,8)=VLOOKUP(A117,$U$12:$AD$125,8),0,VLOOKUP(A118,U$12:$AD$125,8))</f>
        <v>0</v>
      </c>
      <c r="M118" s="106">
        <f>IF(L118&gt;0,VLOOKUP(L118,T$12:$AC$125,7),0)</f>
        <v>0</v>
      </c>
      <c r="N118" s="101">
        <f t="shared" si="26"/>
        <v>0</v>
      </c>
      <c r="O118" s="101">
        <f t="shared" ca="1" si="27"/>
        <v>100362.7</v>
      </c>
      <c r="P118" s="107" t="str">
        <f t="shared" si="32"/>
        <v>J=</v>
      </c>
      <c r="Q118" s="108">
        <f t="shared" si="33"/>
        <v>43791</v>
      </c>
      <c r="R118" s="13"/>
      <c r="S118" s="13"/>
      <c r="T118" s="52">
        <v>41701</v>
      </c>
      <c r="U118" s="28" t="s">
        <v>52</v>
      </c>
      <c r="V118" s="49"/>
      <c r="W118" s="13"/>
      <c r="X118" s="49"/>
      <c r="Y118" s="49"/>
      <c r="Z118" s="55"/>
      <c r="AA118" s="13"/>
      <c r="AB118" s="25"/>
      <c r="AC118" s="54"/>
      <c r="AD118" s="53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</row>
    <row r="119" spans="1:159" x14ac:dyDescent="0.2">
      <c r="A119" s="99">
        <f t="shared" si="28"/>
        <v>43172</v>
      </c>
      <c r="B119" s="100">
        <f t="shared" ca="1" si="34"/>
        <v>5101722.5999999996</v>
      </c>
      <c r="C119" s="101">
        <f t="shared" si="29"/>
        <v>5000000</v>
      </c>
      <c r="D119" s="102">
        <f ca="1">IF(A119&lt;$B$1,VLOOKUP(A119,[1]DI!$A$4:$B$15000,2,FALSE),0)</f>
        <v>6.6400000000000001E-2</v>
      </c>
      <c r="E119" s="101">
        <f t="shared" ca="1" si="35"/>
        <v>2.5514999999999999E-4</v>
      </c>
      <c r="F119" s="103">
        <f t="shared" si="30"/>
        <v>1.0449999999999999</v>
      </c>
      <c r="G119" s="104">
        <f t="shared" ca="1" si="23"/>
        <v>1.00026663175</v>
      </c>
      <c r="H119" s="101">
        <f ca="1">TRUNC(PRODUCT(G$10:G118),15)</f>
        <v>1.02034452075988</v>
      </c>
      <c r="I119" s="101">
        <f t="shared" si="31"/>
        <v>1</v>
      </c>
      <c r="J119" s="101">
        <f t="shared" ca="1" si="24"/>
        <v>1.0203445200000001</v>
      </c>
      <c r="K119" s="101">
        <f t="shared" ca="1" si="25"/>
        <v>101722.6</v>
      </c>
      <c r="L119" s="105">
        <f>IF(VLOOKUP(A119,$U$12:$AD$125,8)=VLOOKUP(A118,$U$12:$AD$125,8),0,VLOOKUP(A119,U$12:$AD$125,8))</f>
        <v>0</v>
      </c>
      <c r="M119" s="106">
        <f>IF(L119&gt;0,VLOOKUP(L119,T$12:$AC$125,7),0)</f>
        <v>0</v>
      </c>
      <c r="N119" s="101">
        <f t="shared" si="26"/>
        <v>0</v>
      </c>
      <c r="O119" s="101">
        <f t="shared" ca="1" si="27"/>
        <v>101722.6</v>
      </c>
      <c r="P119" s="107" t="str">
        <f t="shared" si="32"/>
        <v>J=</v>
      </c>
      <c r="Q119" s="108">
        <f t="shared" si="33"/>
        <v>43791</v>
      </c>
      <c r="R119" s="13"/>
      <c r="S119" s="13"/>
      <c r="T119" s="52">
        <v>41702</v>
      </c>
      <c r="U119" s="28" t="s">
        <v>52</v>
      </c>
      <c r="V119" s="49"/>
      <c r="W119" s="13"/>
      <c r="X119" s="49"/>
      <c r="Y119" s="49"/>
      <c r="Z119" s="55"/>
      <c r="AA119" s="13"/>
      <c r="AB119" s="25"/>
      <c r="AC119" s="54"/>
      <c r="AD119" s="53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</row>
    <row r="120" spans="1:159" x14ac:dyDescent="0.2">
      <c r="A120" s="99">
        <f t="shared" si="28"/>
        <v>43173</v>
      </c>
      <c r="B120" s="100">
        <f t="shared" ca="1" si="34"/>
        <v>5103082.9000000004</v>
      </c>
      <c r="C120" s="101">
        <f t="shared" si="29"/>
        <v>5000000</v>
      </c>
      <c r="D120" s="102">
        <f ca="1">IF(A120&lt;$B$1,VLOOKUP(A120,[1]DI!$A$4:$B$15000,2,FALSE),0)</f>
        <v>6.6400000000000001E-2</v>
      </c>
      <c r="E120" s="101">
        <f t="shared" ca="1" si="35"/>
        <v>2.5514999999999999E-4</v>
      </c>
      <c r="F120" s="103">
        <f t="shared" si="30"/>
        <v>1.0449999999999999</v>
      </c>
      <c r="G120" s="104">
        <f t="shared" ca="1" si="23"/>
        <v>1.00026663175</v>
      </c>
      <c r="H120" s="101">
        <f ca="1">TRUNC(PRODUCT(G$10:G119),15)</f>
        <v>1.0206165770050499</v>
      </c>
      <c r="I120" s="101">
        <f t="shared" si="31"/>
        <v>1</v>
      </c>
      <c r="J120" s="101">
        <f t="shared" ca="1" si="24"/>
        <v>1.02061658</v>
      </c>
      <c r="K120" s="101">
        <f t="shared" ca="1" si="25"/>
        <v>103082.9</v>
      </c>
      <c r="L120" s="105">
        <f>IF(VLOOKUP(A120,$U$12:$AD$125,8)=VLOOKUP(A119,$U$12:$AD$125,8),0,VLOOKUP(A120,U$12:$AD$125,8))</f>
        <v>0</v>
      </c>
      <c r="M120" s="106">
        <f>IF(L120&gt;0,VLOOKUP(L120,T$12:$AC$125,7),0)</f>
        <v>0</v>
      </c>
      <c r="N120" s="101">
        <f t="shared" si="26"/>
        <v>0</v>
      </c>
      <c r="O120" s="101">
        <f t="shared" ca="1" si="27"/>
        <v>103082.9</v>
      </c>
      <c r="P120" s="107" t="str">
        <f t="shared" si="32"/>
        <v>J=</v>
      </c>
      <c r="Q120" s="108">
        <f t="shared" si="33"/>
        <v>43791</v>
      </c>
      <c r="R120" s="13"/>
      <c r="S120" s="13"/>
      <c r="T120" s="52">
        <v>41747</v>
      </c>
      <c r="U120" s="28" t="s">
        <v>53</v>
      </c>
      <c r="V120" s="49"/>
      <c r="W120" s="13"/>
      <c r="X120" s="49"/>
      <c r="Y120" s="49"/>
      <c r="Z120" s="55"/>
      <c r="AA120" s="13"/>
      <c r="AB120" s="25"/>
      <c r="AC120" s="54"/>
      <c r="AD120" s="53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</row>
    <row r="121" spans="1:159" x14ac:dyDescent="0.2">
      <c r="A121" s="99">
        <f t="shared" si="28"/>
        <v>43174</v>
      </c>
      <c r="B121" s="100">
        <f t="shared" ca="1" si="34"/>
        <v>5104443.55</v>
      </c>
      <c r="C121" s="101">
        <f t="shared" si="29"/>
        <v>5000000</v>
      </c>
      <c r="D121" s="102">
        <f ca="1">IF(A121&lt;$B$1,VLOOKUP(A121,[1]DI!$A$4:$B$15000,2,FALSE),0)</f>
        <v>6.6400000000000001E-2</v>
      </c>
      <c r="E121" s="101">
        <f t="shared" ca="1" si="35"/>
        <v>2.5514999999999999E-4</v>
      </c>
      <c r="F121" s="103">
        <f t="shared" si="30"/>
        <v>1.0449999999999999</v>
      </c>
      <c r="G121" s="104">
        <f t="shared" ca="1" si="23"/>
        <v>1.00026663175</v>
      </c>
      <c r="H121" s="101">
        <f ca="1">TRUNC(PRODUCT(G$10:G120),15)</f>
        <v>1.0208887057890601</v>
      </c>
      <c r="I121" s="101">
        <f t="shared" si="31"/>
        <v>1</v>
      </c>
      <c r="J121" s="101">
        <f t="shared" ca="1" si="24"/>
        <v>1.0208887099999999</v>
      </c>
      <c r="K121" s="101">
        <f t="shared" ca="1" si="25"/>
        <v>104443.55</v>
      </c>
      <c r="L121" s="105">
        <f>IF(VLOOKUP(A121,$U$12:$AD$125,8)=VLOOKUP(A120,$U$12:$AD$125,8),0,VLOOKUP(A121,U$12:$AD$125,8))</f>
        <v>0</v>
      </c>
      <c r="M121" s="106">
        <f>IF(L121&gt;0,VLOOKUP(L121,T$12:$AC$125,7),0)</f>
        <v>0</v>
      </c>
      <c r="N121" s="101">
        <f t="shared" si="26"/>
        <v>0</v>
      </c>
      <c r="O121" s="101">
        <f t="shared" ca="1" si="27"/>
        <v>104443.55</v>
      </c>
      <c r="P121" s="107" t="str">
        <f t="shared" si="32"/>
        <v>J=</v>
      </c>
      <c r="Q121" s="108">
        <f t="shared" si="33"/>
        <v>43791</v>
      </c>
      <c r="R121" s="13"/>
      <c r="S121" s="13"/>
      <c r="T121" s="52">
        <v>41750</v>
      </c>
      <c r="U121" s="28" t="s">
        <v>54</v>
      </c>
      <c r="V121" s="49"/>
      <c r="W121" s="13"/>
      <c r="X121" s="49"/>
      <c r="Y121" s="49"/>
      <c r="Z121" s="55"/>
      <c r="AA121" s="13"/>
      <c r="AB121" s="25"/>
      <c r="AC121" s="54"/>
      <c r="AD121" s="53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</row>
    <row r="122" spans="1:159" x14ac:dyDescent="0.2">
      <c r="A122" s="99">
        <f t="shared" si="28"/>
        <v>43175</v>
      </c>
      <c r="B122" s="100">
        <f t="shared" ca="1" si="34"/>
        <v>5105804.55</v>
      </c>
      <c r="C122" s="101">
        <f t="shared" si="29"/>
        <v>5000000</v>
      </c>
      <c r="D122" s="102">
        <f ca="1">IF(A122&lt;$B$1,VLOOKUP(A122,[1]DI!$A$4:$B$15000,2,FALSE),0)</f>
        <v>6.6400000000000001E-2</v>
      </c>
      <c r="E122" s="101">
        <f t="shared" ca="1" si="35"/>
        <v>2.5514999999999999E-4</v>
      </c>
      <c r="F122" s="103">
        <f t="shared" si="30"/>
        <v>1.0449999999999999</v>
      </c>
      <c r="G122" s="104">
        <f t="shared" ca="1" si="23"/>
        <v>1.00026663175</v>
      </c>
      <c r="H122" s="101">
        <f ca="1">TRUNC(PRODUCT(G$10:G121),15)</f>
        <v>1.02116090713123</v>
      </c>
      <c r="I122" s="101">
        <f t="shared" si="31"/>
        <v>1</v>
      </c>
      <c r="J122" s="101">
        <f t="shared" ca="1" si="24"/>
        <v>1.0211609100000001</v>
      </c>
      <c r="K122" s="101">
        <f t="shared" ca="1" si="25"/>
        <v>105804.55</v>
      </c>
      <c r="L122" s="105">
        <f>IF(VLOOKUP(A122,$U$12:$AD$125,8)=VLOOKUP(A121,$U$12:$AD$125,8),0,VLOOKUP(A122,U$12:$AD$125,8))</f>
        <v>0</v>
      </c>
      <c r="M122" s="106">
        <f>IF(L122&gt;0,VLOOKUP(L122,T$12:$AC$125,7),0)</f>
        <v>0</v>
      </c>
      <c r="N122" s="101">
        <f t="shared" si="26"/>
        <v>0</v>
      </c>
      <c r="O122" s="101">
        <f t="shared" ca="1" si="27"/>
        <v>105804.55</v>
      </c>
      <c r="P122" s="107" t="str">
        <f t="shared" si="32"/>
        <v>J=</v>
      </c>
      <c r="Q122" s="108">
        <f t="shared" si="33"/>
        <v>43791</v>
      </c>
      <c r="R122" s="13"/>
      <c r="S122" s="13"/>
      <c r="T122" s="52">
        <v>41760</v>
      </c>
      <c r="U122" s="28" t="s">
        <v>55</v>
      </c>
      <c r="V122" s="49"/>
      <c r="W122" s="13"/>
      <c r="X122" s="49"/>
      <c r="Y122" s="49"/>
      <c r="Z122" s="55"/>
      <c r="AA122" s="13"/>
      <c r="AB122" s="25"/>
      <c r="AC122" s="54"/>
      <c r="AD122" s="53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</row>
    <row r="123" spans="1:159" x14ac:dyDescent="0.2">
      <c r="A123" s="99">
        <f t="shared" si="28"/>
        <v>43176</v>
      </c>
      <c r="B123" s="100">
        <f t="shared" ca="1" si="34"/>
        <v>5107165.9000000004</v>
      </c>
      <c r="C123" s="101">
        <f t="shared" si="29"/>
        <v>5000000</v>
      </c>
      <c r="D123" s="102">
        <f ca="1">IF(A123&lt;$B$1,VLOOKUP(A123,[1]DI!$A$4:$B$15000,2,FALSE),0)</f>
        <v>0</v>
      </c>
      <c r="E123" s="101">
        <f t="shared" ca="1" si="35"/>
        <v>0</v>
      </c>
      <c r="F123" s="103">
        <f t="shared" si="30"/>
        <v>1.0449999999999999</v>
      </c>
      <c r="G123" s="104">
        <f t="shared" ca="1" si="23"/>
        <v>1</v>
      </c>
      <c r="H123" s="101">
        <f ca="1">TRUNC(PRODUCT(G$10:G122),15)</f>
        <v>1.0214331810509301</v>
      </c>
      <c r="I123" s="101">
        <f t="shared" si="31"/>
        <v>1</v>
      </c>
      <c r="J123" s="101">
        <f t="shared" ca="1" si="24"/>
        <v>1.0214331800000001</v>
      </c>
      <c r="K123" s="101">
        <f t="shared" ca="1" si="25"/>
        <v>107165.9</v>
      </c>
      <c r="L123" s="105">
        <f>IF(VLOOKUP(A123,$U$12:$AD$125,8)=VLOOKUP(A122,$U$12:$AD$125,8),0,VLOOKUP(A123,U$12:$AD$125,8))</f>
        <v>0</v>
      </c>
      <c r="M123" s="106">
        <f>IF(L123&gt;0,VLOOKUP(L123,T$12:$AC$125,7),0)</f>
        <v>0</v>
      </c>
      <c r="N123" s="101">
        <f t="shared" si="26"/>
        <v>0</v>
      </c>
      <c r="O123" s="101">
        <f t="shared" ca="1" si="27"/>
        <v>107165.9</v>
      </c>
      <c r="P123" s="107" t="str">
        <f t="shared" si="32"/>
        <v>J=</v>
      </c>
      <c r="Q123" s="108">
        <f t="shared" si="33"/>
        <v>43791</v>
      </c>
      <c r="R123" s="13"/>
      <c r="S123" s="13"/>
      <c r="T123" s="52">
        <v>41809</v>
      </c>
      <c r="U123" s="28" t="s">
        <v>56</v>
      </c>
      <c r="V123" s="49"/>
      <c r="W123" s="13"/>
      <c r="X123" s="49"/>
      <c r="Y123" s="49"/>
      <c r="Z123" s="55"/>
      <c r="AA123" s="13"/>
      <c r="AB123" s="25"/>
      <c r="AC123" s="54"/>
      <c r="AD123" s="53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</row>
    <row r="124" spans="1:159" x14ac:dyDescent="0.2">
      <c r="A124" s="99">
        <f t="shared" si="28"/>
        <v>43177</v>
      </c>
      <c r="B124" s="100">
        <f t="shared" ca="1" si="34"/>
        <v>5107165.9000000004</v>
      </c>
      <c r="C124" s="101">
        <f t="shared" si="29"/>
        <v>5000000</v>
      </c>
      <c r="D124" s="102">
        <f ca="1">IF(A124&lt;$B$1,VLOOKUP(A124,[1]DI!$A$4:$B$15000,2,FALSE),0)</f>
        <v>0</v>
      </c>
      <c r="E124" s="101">
        <f t="shared" ca="1" si="35"/>
        <v>0</v>
      </c>
      <c r="F124" s="103">
        <f t="shared" si="30"/>
        <v>1.0449999999999999</v>
      </c>
      <c r="G124" s="104">
        <f t="shared" ca="1" si="23"/>
        <v>1</v>
      </c>
      <c r="H124" s="101">
        <f ca="1">TRUNC(PRODUCT(G$10:G123),15)</f>
        <v>1.0214331810509301</v>
      </c>
      <c r="I124" s="101">
        <f t="shared" si="31"/>
        <v>1</v>
      </c>
      <c r="J124" s="101">
        <f t="shared" ca="1" si="24"/>
        <v>1.0214331800000001</v>
      </c>
      <c r="K124" s="101">
        <f t="shared" ca="1" si="25"/>
        <v>107165.9</v>
      </c>
      <c r="L124" s="105">
        <f>IF(VLOOKUP(A124,$U$12:$AD$125,8)=VLOOKUP(A123,$U$12:$AD$125,8),0,VLOOKUP(A124,U$12:$AD$125,8))</f>
        <v>0</v>
      </c>
      <c r="M124" s="106">
        <f>IF(L124&gt;0,VLOOKUP(L124,T$12:$AC$125,7),0)</f>
        <v>0</v>
      </c>
      <c r="N124" s="101">
        <f t="shared" si="26"/>
        <v>0</v>
      </c>
      <c r="O124" s="101">
        <f t="shared" ca="1" si="27"/>
        <v>107165.9</v>
      </c>
      <c r="P124" s="107" t="str">
        <f t="shared" si="32"/>
        <v>J=</v>
      </c>
      <c r="Q124" s="108">
        <f t="shared" si="33"/>
        <v>43791</v>
      </c>
      <c r="R124" s="13"/>
      <c r="S124" s="13"/>
      <c r="T124" s="52">
        <v>41998</v>
      </c>
      <c r="U124" s="28" t="s">
        <v>57</v>
      </c>
      <c r="V124" s="49"/>
      <c r="W124" s="13"/>
      <c r="X124" s="49"/>
      <c r="Y124" s="49"/>
      <c r="Z124" s="55"/>
      <c r="AA124" s="13"/>
      <c r="AB124" s="25"/>
      <c r="AC124" s="54"/>
      <c r="AD124" s="53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</row>
    <row r="125" spans="1:159" x14ac:dyDescent="0.2">
      <c r="A125" s="99">
        <f t="shared" si="28"/>
        <v>43178</v>
      </c>
      <c r="B125" s="100">
        <f t="shared" ca="1" si="34"/>
        <v>5107165.9000000004</v>
      </c>
      <c r="C125" s="101">
        <f t="shared" si="29"/>
        <v>5000000</v>
      </c>
      <c r="D125" s="102">
        <f ca="1">IF(A125&lt;$B$1,VLOOKUP(A125,[1]DI!$A$4:$B$15000,2,FALSE),0)</f>
        <v>6.6400000000000001E-2</v>
      </c>
      <c r="E125" s="101">
        <f t="shared" ca="1" si="35"/>
        <v>2.5514999999999999E-4</v>
      </c>
      <c r="F125" s="103">
        <f t="shared" si="30"/>
        <v>1.0449999999999999</v>
      </c>
      <c r="G125" s="104">
        <f t="shared" ca="1" si="23"/>
        <v>1.00026663175</v>
      </c>
      <c r="H125" s="101">
        <f ca="1">TRUNC(PRODUCT(G$10:G124),15)</f>
        <v>1.0214331810509301</v>
      </c>
      <c r="I125" s="101">
        <f t="shared" si="31"/>
        <v>1</v>
      </c>
      <c r="J125" s="101">
        <f t="shared" ca="1" si="24"/>
        <v>1.0214331800000001</v>
      </c>
      <c r="K125" s="101">
        <f t="shared" ca="1" si="25"/>
        <v>107165.9</v>
      </c>
      <c r="L125" s="105">
        <f>IF(VLOOKUP(A125,$U$12:$AD$125,8)=VLOOKUP(A124,$U$12:$AD$125,8),0,VLOOKUP(A125,U$12:$AD$125,8))</f>
        <v>0</v>
      </c>
      <c r="M125" s="106">
        <f>IF(L125&gt;0,VLOOKUP(L125,T$12:$AC$125,7),0)</f>
        <v>0</v>
      </c>
      <c r="N125" s="101">
        <f t="shared" si="26"/>
        <v>0</v>
      </c>
      <c r="O125" s="101">
        <f t="shared" ca="1" si="27"/>
        <v>107165.9</v>
      </c>
      <c r="P125" s="107" t="str">
        <f t="shared" si="32"/>
        <v>J=</v>
      </c>
      <c r="Q125" s="108">
        <f t="shared" si="33"/>
        <v>43791</v>
      </c>
      <c r="R125" s="13"/>
      <c r="S125" s="13"/>
      <c r="T125" s="52">
        <v>42005</v>
      </c>
      <c r="U125" s="28" t="s">
        <v>58</v>
      </c>
      <c r="V125" s="49"/>
      <c r="W125" s="13"/>
      <c r="X125" s="49"/>
      <c r="Y125" s="49"/>
      <c r="Z125" s="55"/>
      <c r="AA125" s="13"/>
      <c r="AB125" s="25"/>
      <c r="AC125" s="54"/>
      <c r="AD125" s="53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</row>
    <row r="126" spans="1:159" x14ac:dyDescent="0.2">
      <c r="A126" s="99">
        <f t="shared" si="28"/>
        <v>43179</v>
      </c>
      <c r="B126" s="100">
        <f t="shared" ca="1" si="34"/>
        <v>5108527.6500000004</v>
      </c>
      <c r="C126" s="101">
        <f t="shared" si="29"/>
        <v>5000000</v>
      </c>
      <c r="D126" s="102">
        <f ca="1">IF(A126&lt;$B$1,VLOOKUP(A126,[1]DI!$A$4:$B$15000,2,FALSE),0)</f>
        <v>6.6400000000000001E-2</v>
      </c>
      <c r="E126" s="101">
        <f t="shared" ca="1" si="35"/>
        <v>2.5514999999999999E-4</v>
      </c>
      <c r="F126" s="103">
        <f t="shared" si="30"/>
        <v>1.0449999999999999</v>
      </c>
      <c r="G126" s="104">
        <f t="shared" ca="1" si="23"/>
        <v>1.00026663175</v>
      </c>
      <c r="H126" s="101">
        <f ca="1">TRUNC(PRODUCT(G$10:G125),15)</f>
        <v>1.02170552756751</v>
      </c>
      <c r="I126" s="101">
        <f t="shared" si="31"/>
        <v>1</v>
      </c>
      <c r="J126" s="101">
        <f t="shared" ca="1" si="24"/>
        <v>1.02170553</v>
      </c>
      <c r="K126" s="101">
        <f t="shared" ca="1" si="25"/>
        <v>108527.65</v>
      </c>
      <c r="L126" s="105">
        <f>IF(VLOOKUP(A126,$U$12:$AD$125,8)=VLOOKUP(A125,$U$12:$AD$125,8),0,VLOOKUP(A126,U$12:$AD$125,8))</f>
        <v>0</v>
      </c>
      <c r="M126" s="106">
        <f>IF(L126&gt;0,VLOOKUP(L126,T$12:$AC$125,7),0)</f>
        <v>0</v>
      </c>
      <c r="N126" s="101">
        <f t="shared" si="26"/>
        <v>0</v>
      </c>
      <c r="O126" s="101">
        <f t="shared" ca="1" si="27"/>
        <v>108527.65</v>
      </c>
      <c r="P126" s="107" t="str">
        <f t="shared" si="32"/>
        <v>J=</v>
      </c>
      <c r="Q126" s="108">
        <f t="shared" si="33"/>
        <v>43791</v>
      </c>
      <c r="R126" s="13"/>
      <c r="S126" s="13"/>
      <c r="T126" s="52">
        <v>42051</v>
      </c>
      <c r="U126" s="28" t="s">
        <v>52</v>
      </c>
      <c r="V126" s="21"/>
      <c r="W126" s="21"/>
      <c r="AA126" s="13"/>
      <c r="AB126" s="13"/>
      <c r="AC126" s="13"/>
      <c r="AD126" s="13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</row>
    <row r="127" spans="1:159" x14ac:dyDescent="0.2">
      <c r="A127" s="99">
        <f t="shared" si="28"/>
        <v>43180</v>
      </c>
      <c r="B127" s="100">
        <f t="shared" ca="1" si="34"/>
        <v>5109889.75</v>
      </c>
      <c r="C127" s="101">
        <f t="shared" si="29"/>
        <v>5000000</v>
      </c>
      <c r="D127" s="102">
        <f ca="1">IF(A127&lt;$B$1,VLOOKUP(A127,[1]DI!$A$4:$B$15000,2,FALSE),0)</f>
        <v>6.6400000000000001E-2</v>
      </c>
      <c r="E127" s="101">
        <f t="shared" ca="1" si="35"/>
        <v>2.5514999999999999E-4</v>
      </c>
      <c r="F127" s="103">
        <f t="shared" si="30"/>
        <v>1.0449999999999999</v>
      </c>
      <c r="G127" s="104">
        <f t="shared" ca="1" si="23"/>
        <v>1.00026663175</v>
      </c>
      <c r="H127" s="101">
        <f ca="1">TRUNC(PRODUCT(G$10:G126),15)</f>
        <v>1.0219779467003101</v>
      </c>
      <c r="I127" s="101">
        <f t="shared" si="31"/>
        <v>1</v>
      </c>
      <c r="J127" s="101">
        <f t="shared" ca="1" si="24"/>
        <v>1.0219779499999999</v>
      </c>
      <c r="K127" s="101">
        <f t="shared" ca="1" si="25"/>
        <v>109889.75</v>
      </c>
      <c r="L127" s="105">
        <f>IF(VLOOKUP(A127,$U$12:$AD$125,8)=VLOOKUP(A126,$U$12:$AD$125,8),0,VLOOKUP(A127,U$12:$AD$125,8))</f>
        <v>0</v>
      </c>
      <c r="M127" s="106">
        <f>IF(L127&gt;0,VLOOKUP(L127,T$12:$AC$125,7),0)</f>
        <v>0</v>
      </c>
      <c r="N127" s="101">
        <f t="shared" si="26"/>
        <v>0</v>
      </c>
      <c r="O127" s="101">
        <f t="shared" ca="1" si="27"/>
        <v>109889.75</v>
      </c>
      <c r="P127" s="107" t="str">
        <f t="shared" si="32"/>
        <v>J=</v>
      </c>
      <c r="Q127" s="108">
        <f t="shared" si="33"/>
        <v>43791</v>
      </c>
      <c r="R127" s="13"/>
      <c r="S127" s="13"/>
      <c r="T127" s="52">
        <v>42052</v>
      </c>
      <c r="U127" s="28" t="s">
        <v>52</v>
      </c>
      <c r="V127" s="21"/>
      <c r="W127" s="21"/>
      <c r="AA127" s="13"/>
      <c r="AB127" s="13"/>
      <c r="AC127" s="13"/>
      <c r="AD127" s="13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</row>
    <row r="128" spans="1:159" x14ac:dyDescent="0.2">
      <c r="A128" s="99">
        <f t="shared" si="28"/>
        <v>43181</v>
      </c>
      <c r="B128" s="100">
        <f t="shared" ca="1" si="34"/>
        <v>5111252.2</v>
      </c>
      <c r="C128" s="101">
        <f t="shared" si="29"/>
        <v>5000000</v>
      </c>
      <c r="D128" s="102">
        <f ca="1">IF(A128&lt;$B$1,VLOOKUP(A128,[1]DI!$A$4:$B$15000,2,FALSE),0)</f>
        <v>6.3899999999999998E-2</v>
      </c>
      <c r="E128" s="101">
        <f t="shared" ca="1" si="35"/>
        <v>2.4583E-4</v>
      </c>
      <c r="F128" s="103">
        <f t="shared" si="30"/>
        <v>1.0449999999999999</v>
      </c>
      <c r="G128" s="104">
        <f t="shared" ca="1" si="23"/>
        <v>1.0002568923499999</v>
      </c>
      <c r="H128" s="101">
        <f ca="1">TRUNC(PRODUCT(G$10:G127),15)</f>
        <v>1.0222504384686999</v>
      </c>
      <c r="I128" s="101">
        <f t="shared" si="31"/>
        <v>1</v>
      </c>
      <c r="J128" s="101">
        <f t="shared" ca="1" si="24"/>
        <v>1.0222504400000001</v>
      </c>
      <c r="K128" s="101">
        <f t="shared" ca="1" si="25"/>
        <v>111252.2</v>
      </c>
      <c r="L128" s="105">
        <f>IF(VLOOKUP(A128,$U$12:$AD$125,8)=VLOOKUP(A127,$U$12:$AD$125,8),0,VLOOKUP(A128,U$12:$AD$125,8))</f>
        <v>0</v>
      </c>
      <c r="M128" s="106">
        <f>IF(L128&gt;0,VLOOKUP(L128,T$12:$AC$125,7),0)</f>
        <v>0</v>
      </c>
      <c r="N128" s="101">
        <f t="shared" si="26"/>
        <v>0</v>
      </c>
      <c r="O128" s="101">
        <f t="shared" ca="1" si="27"/>
        <v>111252.2</v>
      </c>
      <c r="P128" s="107" t="str">
        <f t="shared" si="32"/>
        <v>J=</v>
      </c>
      <c r="Q128" s="108">
        <f t="shared" si="33"/>
        <v>43791</v>
      </c>
      <c r="R128" s="13"/>
      <c r="S128" s="13"/>
      <c r="T128" s="52">
        <v>42097</v>
      </c>
      <c r="U128" s="28" t="s">
        <v>53</v>
      </c>
      <c r="V128" s="21"/>
      <c r="W128" s="21"/>
      <c r="AA128" s="13"/>
      <c r="AB128" s="13"/>
      <c r="AC128" s="13"/>
      <c r="AD128" s="13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</row>
    <row r="129" spans="1:159" x14ac:dyDescent="0.2">
      <c r="A129" s="99">
        <f t="shared" si="28"/>
        <v>43182</v>
      </c>
      <c r="B129" s="100">
        <f t="shared" ca="1" si="34"/>
        <v>5112565.25</v>
      </c>
      <c r="C129" s="101">
        <f t="shared" si="29"/>
        <v>5000000</v>
      </c>
      <c r="D129" s="102">
        <f ca="1">IF(A129&lt;$B$1,VLOOKUP(A129,[1]DI!$A$4:$B$15000,2,FALSE),0)</f>
        <v>6.3899999999999998E-2</v>
      </c>
      <c r="E129" s="101">
        <f t="shared" ca="1" si="35"/>
        <v>2.4583E-4</v>
      </c>
      <c r="F129" s="103">
        <f t="shared" si="30"/>
        <v>1.0449999999999999</v>
      </c>
      <c r="G129" s="104">
        <f t="shared" ca="1" si="23"/>
        <v>1.0002568923499999</v>
      </c>
      <c r="H129" s="101">
        <f ca="1">TRUNC(PRODUCT(G$10:G128),15)</f>
        <v>1.0225130467861201</v>
      </c>
      <c r="I129" s="101">
        <f t="shared" si="31"/>
        <v>1</v>
      </c>
      <c r="J129" s="101">
        <f t="shared" ca="1" si="24"/>
        <v>1.0225130499999999</v>
      </c>
      <c r="K129" s="101">
        <f t="shared" ca="1" si="25"/>
        <v>112565.25</v>
      </c>
      <c r="L129" s="105">
        <f>IF(VLOOKUP(A129,$U$12:$AD$125,8)=VLOOKUP(A128,$U$12:$AD$125,8),0,VLOOKUP(A129,U$12:$AD$125,8))</f>
        <v>0</v>
      </c>
      <c r="M129" s="106">
        <f>IF(L129&gt;0,VLOOKUP(L129,T$12:$AC$125,7),0)</f>
        <v>0</v>
      </c>
      <c r="N129" s="101">
        <f t="shared" si="26"/>
        <v>0</v>
      </c>
      <c r="O129" s="101">
        <f t="shared" ca="1" si="27"/>
        <v>112565.25</v>
      </c>
      <c r="P129" s="107" t="str">
        <f t="shared" si="32"/>
        <v>J=</v>
      </c>
      <c r="Q129" s="108">
        <f t="shared" si="33"/>
        <v>43791</v>
      </c>
      <c r="R129" s="13"/>
      <c r="S129" s="13"/>
      <c r="T129" s="52">
        <v>42115</v>
      </c>
      <c r="U129" s="28" t="s">
        <v>54</v>
      </c>
      <c r="V129" s="21"/>
      <c r="W129" s="21"/>
      <c r="AA129" s="13"/>
      <c r="AB129" s="13"/>
      <c r="AC129" s="13"/>
      <c r="AD129" s="13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</row>
    <row r="130" spans="1:159" x14ac:dyDescent="0.2">
      <c r="A130" s="99">
        <f t="shared" si="28"/>
        <v>43183</v>
      </c>
      <c r="B130" s="100">
        <f t="shared" ca="1" si="34"/>
        <v>5113878.5999999996</v>
      </c>
      <c r="C130" s="101">
        <f t="shared" si="29"/>
        <v>5000000</v>
      </c>
      <c r="D130" s="102">
        <f ca="1">IF(A130&lt;$B$1,VLOOKUP(A130,[1]DI!$A$4:$B$15000,2,FALSE),0)</f>
        <v>0</v>
      </c>
      <c r="E130" s="101">
        <f t="shared" ca="1" si="35"/>
        <v>0</v>
      </c>
      <c r="F130" s="103">
        <f t="shared" si="30"/>
        <v>1.0449999999999999</v>
      </c>
      <c r="G130" s="104">
        <f t="shared" ca="1" si="23"/>
        <v>1</v>
      </c>
      <c r="H130" s="101">
        <f ca="1">TRUNC(PRODUCT(G$10:G129),15)</f>
        <v>1.02277572256562</v>
      </c>
      <c r="I130" s="101">
        <f t="shared" si="31"/>
        <v>1</v>
      </c>
      <c r="J130" s="101">
        <f t="shared" ca="1" si="24"/>
        <v>1.0227757200000001</v>
      </c>
      <c r="K130" s="101">
        <f t="shared" ca="1" si="25"/>
        <v>113878.6</v>
      </c>
      <c r="L130" s="105">
        <f>IF(VLOOKUP(A130,$U$12:$AD$125,8)=VLOOKUP(A129,$U$12:$AD$125,8),0,VLOOKUP(A130,U$12:$AD$125,8))</f>
        <v>0</v>
      </c>
      <c r="M130" s="106">
        <f>IF(L130&gt;0,VLOOKUP(L130,T$12:$AC$125,7),0)</f>
        <v>0</v>
      </c>
      <c r="N130" s="101">
        <f t="shared" si="26"/>
        <v>0</v>
      </c>
      <c r="O130" s="101">
        <f t="shared" ca="1" si="27"/>
        <v>113878.6</v>
      </c>
      <c r="P130" s="107" t="str">
        <f t="shared" si="32"/>
        <v>J=</v>
      </c>
      <c r="Q130" s="108">
        <f t="shared" si="33"/>
        <v>43791</v>
      </c>
      <c r="R130" s="13"/>
      <c r="S130" s="13"/>
      <c r="T130" s="52">
        <v>42125</v>
      </c>
      <c r="U130" s="28" t="s">
        <v>55</v>
      </c>
      <c r="V130" s="21"/>
      <c r="W130" s="21"/>
      <c r="AA130" s="13"/>
      <c r="AB130" s="13"/>
      <c r="AC130" s="13"/>
      <c r="AD130" s="13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</row>
    <row r="131" spans="1:159" x14ac:dyDescent="0.2">
      <c r="A131" s="99">
        <f t="shared" si="28"/>
        <v>43184</v>
      </c>
      <c r="B131" s="100">
        <f t="shared" ca="1" si="34"/>
        <v>5113878.5999999996</v>
      </c>
      <c r="C131" s="101">
        <f t="shared" si="29"/>
        <v>5000000</v>
      </c>
      <c r="D131" s="102">
        <f ca="1">IF(A131&lt;$B$1,VLOOKUP(A131,[1]DI!$A$4:$B$15000,2,FALSE),0)</f>
        <v>0</v>
      </c>
      <c r="E131" s="101">
        <f t="shared" ca="1" si="35"/>
        <v>0</v>
      </c>
      <c r="F131" s="103">
        <f t="shared" si="30"/>
        <v>1.0449999999999999</v>
      </c>
      <c r="G131" s="104">
        <f t="shared" ca="1" si="23"/>
        <v>1</v>
      </c>
      <c r="H131" s="101">
        <f ca="1">TRUNC(PRODUCT(G$10:G130),15)</f>
        <v>1.02277572256562</v>
      </c>
      <c r="I131" s="101">
        <f t="shared" si="31"/>
        <v>1</v>
      </c>
      <c r="J131" s="101">
        <f t="shared" ca="1" si="24"/>
        <v>1.0227757200000001</v>
      </c>
      <c r="K131" s="101">
        <f t="shared" ca="1" si="25"/>
        <v>113878.6</v>
      </c>
      <c r="L131" s="105">
        <f>IF(VLOOKUP(A131,$U$12:$AD$125,8)=VLOOKUP(A130,$U$12:$AD$125,8),0,VLOOKUP(A131,U$12:$AD$125,8))</f>
        <v>0</v>
      </c>
      <c r="M131" s="106">
        <f>IF(L131&gt;0,VLOOKUP(L131,T$12:$AC$125,7),0)</f>
        <v>0</v>
      </c>
      <c r="N131" s="101">
        <f t="shared" si="26"/>
        <v>0</v>
      </c>
      <c r="O131" s="101">
        <f t="shared" ca="1" si="27"/>
        <v>113878.6</v>
      </c>
      <c r="P131" s="107" t="str">
        <f t="shared" si="32"/>
        <v>J=</v>
      </c>
      <c r="Q131" s="108">
        <f t="shared" si="33"/>
        <v>43791</v>
      </c>
      <c r="R131" s="13"/>
      <c r="S131" s="13"/>
      <c r="T131" s="97">
        <v>42159</v>
      </c>
      <c r="U131" s="45" t="s">
        <v>56</v>
      </c>
      <c r="V131" s="21"/>
      <c r="W131" s="21"/>
      <c r="AA131" s="13"/>
      <c r="AB131" s="13"/>
      <c r="AC131" s="13"/>
      <c r="AD131" s="13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</row>
    <row r="132" spans="1:159" x14ac:dyDescent="0.2">
      <c r="A132" s="99">
        <f t="shared" si="28"/>
        <v>43185</v>
      </c>
      <c r="B132" s="100">
        <f t="shared" ca="1" si="34"/>
        <v>5113878.5999999996</v>
      </c>
      <c r="C132" s="101">
        <f t="shared" si="29"/>
        <v>5000000</v>
      </c>
      <c r="D132" s="102">
        <f ca="1">IF(A132&lt;$B$1,VLOOKUP(A132,[1]DI!$A$4:$B$15000,2,FALSE),0)</f>
        <v>6.3899999999999998E-2</v>
      </c>
      <c r="E132" s="101">
        <f t="shared" ca="1" si="35"/>
        <v>2.4583E-4</v>
      </c>
      <c r="F132" s="103">
        <f t="shared" si="30"/>
        <v>1.0449999999999999</v>
      </c>
      <c r="G132" s="104">
        <f t="shared" ca="1" si="23"/>
        <v>1.0002568923499999</v>
      </c>
      <c r="H132" s="101">
        <f ca="1">TRUNC(PRODUCT(G$10:G131),15)</f>
        <v>1.02277572256562</v>
      </c>
      <c r="I132" s="101">
        <f t="shared" si="31"/>
        <v>1</v>
      </c>
      <c r="J132" s="101">
        <f t="shared" ca="1" si="24"/>
        <v>1.0227757200000001</v>
      </c>
      <c r="K132" s="101">
        <f t="shared" ca="1" si="25"/>
        <v>113878.6</v>
      </c>
      <c r="L132" s="105">
        <f>IF(VLOOKUP(A132,$U$12:$AD$125,8)=VLOOKUP(A131,$U$12:$AD$125,8),0,VLOOKUP(A132,U$12:$AD$125,8))</f>
        <v>0</v>
      </c>
      <c r="M132" s="106">
        <f>IF(L132&gt;0,VLOOKUP(L132,T$12:$AC$125,7),0)</f>
        <v>0</v>
      </c>
      <c r="N132" s="101">
        <f t="shared" si="26"/>
        <v>0</v>
      </c>
      <c r="O132" s="101">
        <f t="shared" ca="1" si="27"/>
        <v>113878.6</v>
      </c>
      <c r="P132" s="107" t="str">
        <f t="shared" si="32"/>
        <v>J=</v>
      </c>
      <c r="Q132" s="108">
        <f t="shared" si="33"/>
        <v>43791</v>
      </c>
      <c r="R132" s="13"/>
      <c r="S132" s="13"/>
      <c r="T132" s="52">
        <v>42254</v>
      </c>
      <c r="U132" s="28" t="s">
        <v>66</v>
      </c>
      <c r="V132" s="21"/>
      <c r="W132" s="21"/>
      <c r="AA132" s="13"/>
      <c r="AB132" s="13"/>
      <c r="AC132" s="13"/>
      <c r="AD132" s="13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</row>
    <row r="133" spans="1:159" x14ac:dyDescent="0.2">
      <c r="A133" s="99">
        <f t="shared" si="28"/>
        <v>43186</v>
      </c>
      <c r="B133" s="100">
        <f t="shared" ca="1" si="34"/>
        <v>5115192.3499999996</v>
      </c>
      <c r="C133" s="101">
        <f t="shared" si="29"/>
        <v>5000000</v>
      </c>
      <c r="D133" s="102">
        <f ca="1">IF(A133&lt;$B$1,VLOOKUP(A133,[1]DI!$A$4:$B$15000,2,FALSE),0)</f>
        <v>6.3899999999999998E-2</v>
      </c>
      <c r="E133" s="101">
        <f t="shared" ca="1" si="35"/>
        <v>2.4583E-4</v>
      </c>
      <c r="F133" s="103">
        <f t="shared" si="30"/>
        <v>1.0449999999999999</v>
      </c>
      <c r="G133" s="104">
        <f t="shared" ca="1" si="23"/>
        <v>1.0002568923499999</v>
      </c>
      <c r="H133" s="101">
        <f ca="1">TRUNC(PRODUCT(G$10:G132),15)</f>
        <v>1.02303846582451</v>
      </c>
      <c r="I133" s="101">
        <f t="shared" si="31"/>
        <v>1</v>
      </c>
      <c r="J133" s="101">
        <f t="shared" ca="1" si="24"/>
        <v>1.0230384699999999</v>
      </c>
      <c r="K133" s="101">
        <f t="shared" ca="1" si="25"/>
        <v>115192.35</v>
      </c>
      <c r="L133" s="105">
        <f>IF(VLOOKUP(A133,$U$12:$AD$125,8)=VLOOKUP(A132,$U$12:$AD$125,8),0,VLOOKUP(A133,U$12:$AD$125,8))</f>
        <v>0</v>
      </c>
      <c r="M133" s="106">
        <f>IF(L133&gt;0,VLOOKUP(L133,T$12:$AC$125,7),0)</f>
        <v>0</v>
      </c>
      <c r="N133" s="101">
        <f t="shared" si="26"/>
        <v>0</v>
      </c>
      <c r="O133" s="101">
        <f t="shared" ca="1" si="27"/>
        <v>115192.35</v>
      </c>
      <c r="P133" s="107" t="str">
        <f t="shared" si="32"/>
        <v>J=</v>
      </c>
      <c r="Q133" s="108">
        <f t="shared" si="33"/>
        <v>43791</v>
      </c>
      <c r="R133" s="13"/>
      <c r="S133" s="13"/>
      <c r="T133" s="52">
        <v>42289</v>
      </c>
      <c r="U133" s="28" t="s">
        <v>65</v>
      </c>
      <c r="V133" s="21"/>
      <c r="W133" s="21"/>
      <c r="AA133" s="13"/>
      <c r="AB133" s="13"/>
      <c r="AC133" s="13"/>
      <c r="AD133" s="13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</row>
    <row r="134" spans="1:159" x14ac:dyDescent="0.2">
      <c r="A134" s="99">
        <f t="shared" si="28"/>
        <v>43187</v>
      </c>
      <c r="B134" s="100">
        <f t="shared" ca="1" si="34"/>
        <v>5116506.4000000004</v>
      </c>
      <c r="C134" s="101">
        <f t="shared" si="29"/>
        <v>5000000</v>
      </c>
      <c r="D134" s="102">
        <f ca="1">IF(A134&lt;$B$1,VLOOKUP(A134,[1]DI!$A$4:$B$15000,2,FALSE),0)</f>
        <v>6.3899999999999998E-2</v>
      </c>
      <c r="E134" s="101">
        <f t="shared" ca="1" si="35"/>
        <v>2.4583E-4</v>
      </c>
      <c r="F134" s="103">
        <f t="shared" si="30"/>
        <v>1.0449999999999999</v>
      </c>
      <c r="G134" s="104">
        <f t="shared" ca="1" si="23"/>
        <v>1.0002568923499999</v>
      </c>
      <c r="H134" s="101">
        <f ca="1">TRUNC(PRODUCT(G$10:G133),15)</f>
        <v>1.0233012765801399</v>
      </c>
      <c r="I134" s="101">
        <f t="shared" si="31"/>
        <v>1</v>
      </c>
      <c r="J134" s="101">
        <f t="shared" ca="1" si="24"/>
        <v>1.0233012800000001</v>
      </c>
      <c r="K134" s="101">
        <f t="shared" ca="1" si="25"/>
        <v>116506.4</v>
      </c>
      <c r="L134" s="105">
        <f>IF(VLOOKUP(A134,$U$12:$AD$125,8)=VLOOKUP(A133,$U$12:$AD$125,8),0,VLOOKUP(A134,U$12:$AD$125,8))</f>
        <v>0</v>
      </c>
      <c r="M134" s="106">
        <f>IF(L134&gt;0,VLOOKUP(L134,T$12:$AC$125,7),0)</f>
        <v>0</v>
      </c>
      <c r="N134" s="101">
        <f t="shared" si="26"/>
        <v>0</v>
      </c>
      <c r="O134" s="101">
        <f t="shared" ca="1" si="27"/>
        <v>116506.4</v>
      </c>
      <c r="P134" s="107" t="str">
        <f t="shared" si="32"/>
        <v>J=</v>
      </c>
      <c r="Q134" s="108">
        <f t="shared" si="33"/>
        <v>43791</v>
      </c>
      <c r="R134" s="13"/>
      <c r="S134" s="13"/>
      <c r="T134" s="52">
        <v>42310</v>
      </c>
      <c r="U134" s="28" t="s">
        <v>50</v>
      </c>
      <c r="V134" s="21"/>
      <c r="W134" s="21"/>
      <c r="AA134" s="13"/>
      <c r="AB134" s="13"/>
      <c r="AC134" s="13"/>
      <c r="AD134" s="13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</row>
    <row r="135" spans="1:159" x14ac:dyDescent="0.2">
      <c r="A135" s="99">
        <f t="shared" si="28"/>
        <v>43188</v>
      </c>
      <c r="B135" s="100">
        <f t="shared" ca="1" si="34"/>
        <v>5117820.7499999898</v>
      </c>
      <c r="C135" s="101">
        <f t="shared" si="29"/>
        <v>5000000</v>
      </c>
      <c r="D135" s="102">
        <f ca="1">IF(A135&lt;$B$1,VLOOKUP(A135,[1]DI!$A$4:$B$15000,2,FALSE),0)</f>
        <v>6.3899999999999998E-2</v>
      </c>
      <c r="E135" s="101">
        <f t="shared" ca="1" si="35"/>
        <v>2.4583E-4</v>
      </c>
      <c r="F135" s="103">
        <f t="shared" si="30"/>
        <v>1.0449999999999999</v>
      </c>
      <c r="G135" s="104">
        <f t="shared" ca="1" si="23"/>
        <v>1.0002568923499999</v>
      </c>
      <c r="H135" s="101">
        <f ca="1">TRUNC(PRODUCT(G$10:G134),15)</f>
        <v>1.02356415484984</v>
      </c>
      <c r="I135" s="101">
        <f t="shared" si="31"/>
        <v>1</v>
      </c>
      <c r="J135" s="101">
        <f t="shared" ca="1" si="24"/>
        <v>1.0235641499999999</v>
      </c>
      <c r="K135" s="101">
        <f t="shared" ca="1" si="25"/>
        <v>117820.74999999</v>
      </c>
      <c r="L135" s="105">
        <f>IF(VLOOKUP(A135,$U$12:$AD$125,8)=VLOOKUP(A134,$U$12:$AD$125,8),0,VLOOKUP(A135,U$12:$AD$125,8))</f>
        <v>0</v>
      </c>
      <c r="M135" s="106">
        <f>IF(L135&gt;0,VLOOKUP(L135,T$12:$AC$125,7),0)</f>
        <v>0</v>
      </c>
      <c r="N135" s="101">
        <f t="shared" si="26"/>
        <v>0</v>
      </c>
      <c r="O135" s="101">
        <f t="shared" ca="1" si="27"/>
        <v>117820.74999999</v>
      </c>
      <c r="P135" s="107" t="str">
        <f t="shared" si="32"/>
        <v>J=</v>
      </c>
      <c r="Q135" s="108">
        <f t="shared" si="33"/>
        <v>43791</v>
      </c>
      <c r="R135" s="13"/>
      <c r="S135" s="13"/>
      <c r="T135" s="52">
        <v>42363</v>
      </c>
      <c r="U135" s="28" t="s">
        <v>57</v>
      </c>
      <c r="V135" s="21"/>
      <c r="W135" s="21"/>
      <c r="AA135" s="13"/>
      <c r="AB135" s="13"/>
      <c r="AC135" s="13"/>
      <c r="AD135" s="13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</row>
    <row r="136" spans="1:159" x14ac:dyDescent="0.2">
      <c r="A136" s="99">
        <f t="shared" si="28"/>
        <v>43189</v>
      </c>
      <c r="B136" s="100">
        <f t="shared" ca="1" si="34"/>
        <v>5119135.5</v>
      </c>
      <c r="C136" s="101">
        <f t="shared" si="29"/>
        <v>5000000</v>
      </c>
      <c r="D136" s="102">
        <f ca="1">IF(A136&lt;$B$1,VLOOKUP(A136,[1]DI!$A$4:$B$15000,2,FALSE),0)</f>
        <v>0</v>
      </c>
      <c r="E136" s="101">
        <f t="shared" ca="1" si="35"/>
        <v>0</v>
      </c>
      <c r="F136" s="103">
        <f t="shared" si="30"/>
        <v>1.0449999999999999</v>
      </c>
      <c r="G136" s="104">
        <f t="shared" ca="1" si="23"/>
        <v>1</v>
      </c>
      <c r="H136" s="101">
        <f ca="1">TRUNC(PRODUCT(G$10:G135),15)</f>
        <v>1.0238271006509501</v>
      </c>
      <c r="I136" s="101">
        <f t="shared" si="31"/>
        <v>1</v>
      </c>
      <c r="J136" s="101">
        <f t="shared" ca="1" si="24"/>
        <v>1.0238271000000001</v>
      </c>
      <c r="K136" s="101">
        <f t="shared" ca="1" si="25"/>
        <v>119135.5</v>
      </c>
      <c r="L136" s="105">
        <f>IF(VLOOKUP(A136,$U$12:$AD$125,8)=VLOOKUP(A135,$U$12:$AD$125,8),0,VLOOKUP(A136,U$12:$AD$125,8))</f>
        <v>0</v>
      </c>
      <c r="M136" s="106">
        <f>IF(L136&gt;0,VLOOKUP(L136,T$12:$AC$125,7),0)</f>
        <v>0</v>
      </c>
      <c r="N136" s="101">
        <f t="shared" si="26"/>
        <v>0</v>
      </c>
      <c r="O136" s="101">
        <f t="shared" ca="1" si="27"/>
        <v>119135.5</v>
      </c>
      <c r="P136" s="107" t="str">
        <f t="shared" si="32"/>
        <v>J=</v>
      </c>
      <c r="Q136" s="108">
        <f t="shared" si="33"/>
        <v>43791</v>
      </c>
      <c r="R136" s="13"/>
      <c r="S136" s="13"/>
      <c r="T136" s="52">
        <v>42370</v>
      </c>
      <c r="U136" s="28" t="s">
        <v>58</v>
      </c>
      <c r="V136" s="21"/>
      <c r="W136" s="21"/>
      <c r="AA136" s="13"/>
      <c r="AB136" s="13"/>
      <c r="AC136" s="13"/>
      <c r="AD136" s="13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</row>
    <row r="137" spans="1:159" x14ac:dyDescent="0.2">
      <c r="A137" s="99">
        <f t="shared" si="28"/>
        <v>43190</v>
      </c>
      <c r="B137" s="100">
        <f t="shared" ca="1" si="34"/>
        <v>5119135.5</v>
      </c>
      <c r="C137" s="101">
        <f t="shared" si="29"/>
        <v>5000000</v>
      </c>
      <c r="D137" s="102">
        <f ca="1">IF(A137&lt;$B$1,VLOOKUP(A137,[1]DI!$A$4:$B$15000,2,FALSE),0)</f>
        <v>0</v>
      </c>
      <c r="E137" s="101">
        <f t="shared" ca="1" si="35"/>
        <v>0</v>
      </c>
      <c r="F137" s="103">
        <f t="shared" si="30"/>
        <v>1.0449999999999999</v>
      </c>
      <c r="G137" s="104">
        <f t="shared" ca="1" si="23"/>
        <v>1</v>
      </c>
      <c r="H137" s="101">
        <f ca="1">TRUNC(PRODUCT(G$10:G136),15)</f>
        <v>1.0238271006509501</v>
      </c>
      <c r="I137" s="101">
        <f t="shared" si="31"/>
        <v>1</v>
      </c>
      <c r="J137" s="101">
        <f t="shared" ca="1" si="24"/>
        <v>1.0238271000000001</v>
      </c>
      <c r="K137" s="101">
        <f t="shared" ca="1" si="25"/>
        <v>119135.5</v>
      </c>
      <c r="L137" s="105">
        <f>IF(VLOOKUP(A137,$U$12:$AD$125,8)=VLOOKUP(A136,$U$12:$AD$125,8),0,VLOOKUP(A137,U$12:$AD$125,8))</f>
        <v>0</v>
      </c>
      <c r="M137" s="106">
        <f>IF(L137&gt;0,VLOOKUP(L137,T$12:$AC$125,7),0)</f>
        <v>0</v>
      </c>
      <c r="N137" s="101">
        <f t="shared" si="26"/>
        <v>0</v>
      </c>
      <c r="O137" s="101">
        <f t="shared" ca="1" si="27"/>
        <v>119135.5</v>
      </c>
      <c r="P137" s="107" t="str">
        <f t="shared" si="32"/>
        <v>J=</v>
      </c>
      <c r="Q137" s="108">
        <f t="shared" si="33"/>
        <v>43791</v>
      </c>
      <c r="R137" s="13"/>
      <c r="S137" s="13"/>
      <c r="T137" s="52">
        <v>42408</v>
      </c>
      <c r="U137" s="28" t="s">
        <v>52</v>
      </c>
      <c r="V137" s="21"/>
      <c r="W137" s="21"/>
      <c r="AA137" s="13"/>
      <c r="AB137" s="13"/>
      <c r="AC137" s="13"/>
      <c r="AD137" s="13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</row>
    <row r="138" spans="1:159" x14ac:dyDescent="0.2">
      <c r="A138" s="99">
        <f t="shared" si="28"/>
        <v>43191</v>
      </c>
      <c r="B138" s="100">
        <f t="shared" ca="1" si="34"/>
        <v>5119135.5</v>
      </c>
      <c r="C138" s="101">
        <f t="shared" si="29"/>
        <v>5000000</v>
      </c>
      <c r="D138" s="102">
        <f ca="1">IF(A138&lt;$B$1,VLOOKUP(A138,[1]DI!$A$4:$B$15000,2,FALSE),0)</f>
        <v>0</v>
      </c>
      <c r="E138" s="101">
        <f t="shared" ca="1" si="35"/>
        <v>0</v>
      </c>
      <c r="F138" s="103">
        <f t="shared" si="30"/>
        <v>1.0449999999999999</v>
      </c>
      <c r="G138" s="104">
        <f t="shared" ref="G138:G201" ca="1" si="36">TRUNC((1+(E138*F138)),15)</f>
        <v>1</v>
      </c>
      <c r="H138" s="101">
        <f ca="1">TRUNC(PRODUCT(G$10:G137),15)</f>
        <v>1.0238271006509501</v>
      </c>
      <c r="I138" s="101">
        <f t="shared" si="31"/>
        <v>1</v>
      </c>
      <c r="J138" s="101">
        <f t="shared" ref="J138:J201" ca="1" si="37">ROUND(TRUNC(H138/I138,15),8)</f>
        <v>1.0238271000000001</v>
      </c>
      <c r="K138" s="101">
        <f t="shared" ref="K138:K201" ca="1" si="38">TRUNC((C138*(J138-1)),8)</f>
        <v>119135.5</v>
      </c>
      <c r="L138" s="105">
        <f>IF(VLOOKUP(A138,$U$12:$AD$125,8)=VLOOKUP(A137,$U$12:$AD$125,8),0,VLOOKUP(A138,U$12:$AD$125,8))</f>
        <v>0</v>
      </c>
      <c r="M138" s="106">
        <f>IF(L138&gt;0,VLOOKUP(L138,T$12:$AC$125,7),0)</f>
        <v>0</v>
      </c>
      <c r="N138" s="101">
        <f t="shared" ref="N138:N201" si="39">IF(M138&gt;0,(C$10*M138),0)</f>
        <v>0</v>
      </c>
      <c r="O138" s="101">
        <f t="shared" ref="O138:O201" ca="1" si="40">(K138+N138)</f>
        <v>119135.5</v>
      </c>
      <c r="P138" s="107" t="str">
        <f t="shared" si="32"/>
        <v>J=</v>
      </c>
      <c r="Q138" s="108">
        <f t="shared" si="33"/>
        <v>43791</v>
      </c>
      <c r="R138" s="13"/>
      <c r="S138" s="13"/>
      <c r="T138" s="52">
        <v>42409</v>
      </c>
      <c r="U138" s="28" t="s">
        <v>52</v>
      </c>
      <c r="V138" s="21"/>
      <c r="W138" s="21"/>
      <c r="AA138" s="13"/>
      <c r="AB138" s="13"/>
      <c r="AC138" s="13"/>
      <c r="AD138" s="13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</row>
    <row r="139" spans="1:159" x14ac:dyDescent="0.2">
      <c r="A139" s="99">
        <f t="shared" ref="A139:A202" si="41">(A138+1)</f>
        <v>43192</v>
      </c>
      <c r="B139" s="100">
        <f t="shared" ca="1" si="34"/>
        <v>5119135.5</v>
      </c>
      <c r="C139" s="101">
        <f t="shared" ref="C139:C202" si="42">TRUNC(C138-N138,8)</f>
        <v>5000000</v>
      </c>
      <c r="D139" s="102">
        <f ca="1">IF(A139&lt;$B$1,VLOOKUP(A139,[1]DI!$A$4:$B$15000,2,FALSE),0)</f>
        <v>6.3899999999999998E-2</v>
      </c>
      <c r="E139" s="101">
        <f t="shared" ca="1" si="35"/>
        <v>2.4583E-4</v>
      </c>
      <c r="F139" s="103">
        <f t="shared" ref="F139:F202" si="43">F138</f>
        <v>1.0449999999999999</v>
      </c>
      <c r="G139" s="104">
        <f t="shared" ca="1" si="36"/>
        <v>1.0002568923499999</v>
      </c>
      <c r="H139" s="101">
        <f ca="1">TRUNC(PRODUCT(G$10:G138),15)</f>
        <v>1.0238271006509501</v>
      </c>
      <c r="I139" s="101">
        <f t="shared" ref="I139:I202" si="44">IF(OR(L138&gt;0,L138="E"),H138,I138)</f>
        <v>1</v>
      </c>
      <c r="J139" s="101">
        <f t="shared" ca="1" si="37"/>
        <v>1.0238271000000001</v>
      </c>
      <c r="K139" s="101">
        <f t="shared" ca="1" si="38"/>
        <v>119135.5</v>
      </c>
      <c r="L139" s="105">
        <f>IF(VLOOKUP(A139,$U$12:$AD$125,8)=VLOOKUP(A138,$U$12:$AD$125,8),0,VLOOKUP(A139,U$12:$AD$125,8))</f>
        <v>0</v>
      </c>
      <c r="M139" s="106">
        <f>IF(L139&gt;0,VLOOKUP(L139,T$12:$AC$125,7),0)</f>
        <v>0</v>
      </c>
      <c r="N139" s="101">
        <f t="shared" si="39"/>
        <v>0</v>
      </c>
      <c r="O139" s="101">
        <f t="shared" ca="1" si="40"/>
        <v>119135.5</v>
      </c>
      <c r="P139" s="107" t="str">
        <f t="shared" ref="P139:P202" si="45">IF(L138&gt;0,VLOOKUP(A138,$U$12:$AD$125,9),P138)</f>
        <v>J=</v>
      </c>
      <c r="Q139" s="108">
        <f t="shared" ref="Q139:Q202" si="46">IF(L138&gt;0,VLOOKUP(A138,$U$12:$AD$125,10),Q138)</f>
        <v>43791</v>
      </c>
      <c r="R139" s="13"/>
      <c r="S139" s="13"/>
      <c r="T139" s="52">
        <v>42454</v>
      </c>
      <c r="U139" s="28" t="s">
        <v>53</v>
      </c>
      <c r="V139" s="21"/>
      <c r="W139" s="21"/>
      <c r="AA139" s="13"/>
      <c r="AB139" s="13"/>
      <c r="AC139" s="13"/>
      <c r="AD139" s="13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</row>
    <row r="140" spans="1:159" x14ac:dyDescent="0.2">
      <c r="A140" s="99">
        <f t="shared" si="41"/>
        <v>43193</v>
      </c>
      <c r="B140" s="100">
        <f t="shared" ref="B140:B203" ca="1" si="47">IF(A140&lt;=TODAY(),C140+K140,IF(AND(A140&gt;TODAY(),A140&lt;=$B$1),IF(VLOOKUP(TODAY(),$A$10:$D$5000,4,FALSE)=0,"n.d",C140+K140),"n.d"))</f>
        <v>5120450.55</v>
      </c>
      <c r="C140" s="101">
        <f t="shared" si="42"/>
        <v>5000000</v>
      </c>
      <c r="D140" s="102">
        <f ca="1">IF(A140&lt;$B$1,VLOOKUP(A140,[1]DI!$A$4:$B$15000,2,FALSE),0)</f>
        <v>6.3899999999999998E-2</v>
      </c>
      <c r="E140" s="101">
        <f t="shared" ca="1" si="35"/>
        <v>2.4583E-4</v>
      </c>
      <c r="F140" s="103">
        <f t="shared" si="43"/>
        <v>1.0449999999999999</v>
      </c>
      <c r="G140" s="104">
        <f t="shared" ca="1" si="36"/>
        <v>1.0002568923499999</v>
      </c>
      <c r="H140" s="101">
        <f ca="1">TRUNC(PRODUCT(G$10:G139),15)</f>
        <v>1.0240901140008301</v>
      </c>
      <c r="I140" s="101">
        <f t="shared" si="44"/>
        <v>1</v>
      </c>
      <c r="J140" s="101">
        <f t="shared" ca="1" si="37"/>
        <v>1.0240901099999999</v>
      </c>
      <c r="K140" s="101">
        <f t="shared" ca="1" si="38"/>
        <v>120450.55</v>
      </c>
      <c r="L140" s="105">
        <f>IF(VLOOKUP(A140,$U$12:$AD$125,8)=VLOOKUP(A139,$U$12:$AD$125,8),0,VLOOKUP(A140,U$12:$AD$125,8))</f>
        <v>0</v>
      </c>
      <c r="M140" s="106">
        <f>IF(L140&gt;0,VLOOKUP(L140,T$12:$AC$125,7),0)</f>
        <v>0</v>
      </c>
      <c r="N140" s="101">
        <f t="shared" si="39"/>
        <v>0</v>
      </c>
      <c r="O140" s="101">
        <f t="shared" ca="1" si="40"/>
        <v>120450.55</v>
      </c>
      <c r="P140" s="107" t="str">
        <f t="shared" si="45"/>
        <v>J=</v>
      </c>
      <c r="Q140" s="108">
        <f t="shared" si="46"/>
        <v>43791</v>
      </c>
      <c r="R140" s="13"/>
      <c r="S140" s="13"/>
      <c r="T140" s="52">
        <v>42481</v>
      </c>
      <c r="U140" s="28" t="s">
        <v>54</v>
      </c>
      <c r="V140" s="21"/>
      <c r="W140" s="21"/>
      <c r="AA140" s="13"/>
      <c r="AB140" s="13"/>
      <c r="AC140" s="13"/>
      <c r="AD140" s="13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</row>
    <row r="141" spans="1:159" x14ac:dyDescent="0.2">
      <c r="A141" s="99">
        <f t="shared" si="41"/>
        <v>43194</v>
      </c>
      <c r="B141" s="100">
        <f t="shared" ca="1" si="47"/>
        <v>5121765.95</v>
      </c>
      <c r="C141" s="101">
        <f t="shared" si="42"/>
        <v>5000000</v>
      </c>
      <c r="D141" s="102">
        <f ca="1">IF(A141&lt;$B$1,VLOOKUP(A141,[1]DI!$A$4:$B$15000,2,FALSE),0)</f>
        <v>6.3899999999999998E-2</v>
      </c>
      <c r="E141" s="101">
        <f t="shared" ref="E141:E204" ca="1" si="48">ROUND((((1+D141)^(1/252)-1)),8)</f>
        <v>2.4583E-4</v>
      </c>
      <c r="F141" s="103">
        <f t="shared" si="43"/>
        <v>1.0449999999999999</v>
      </c>
      <c r="G141" s="104">
        <f t="shared" ca="1" si="36"/>
        <v>1.0002568923499999</v>
      </c>
      <c r="H141" s="101">
        <f ca="1">TRUNC(PRODUCT(G$10:G140),15)</f>
        <v>1.0243531949168301</v>
      </c>
      <c r="I141" s="101">
        <f t="shared" si="44"/>
        <v>1</v>
      </c>
      <c r="J141" s="101">
        <f t="shared" ca="1" si="37"/>
        <v>1.02435319</v>
      </c>
      <c r="K141" s="101">
        <f t="shared" ca="1" si="38"/>
        <v>121765.95</v>
      </c>
      <c r="L141" s="105">
        <f>IF(VLOOKUP(A141,$U$12:$AD$125,8)=VLOOKUP(A140,$U$12:$AD$125,8),0,VLOOKUP(A141,U$12:$AD$125,8))</f>
        <v>0</v>
      </c>
      <c r="M141" s="106">
        <f>IF(L141&gt;0,VLOOKUP(L141,T$12:$AC$125,7),0)</f>
        <v>0</v>
      </c>
      <c r="N141" s="101">
        <f t="shared" si="39"/>
        <v>0</v>
      </c>
      <c r="O141" s="101">
        <f t="shared" ca="1" si="40"/>
        <v>121765.95</v>
      </c>
      <c r="P141" s="107" t="str">
        <f t="shared" si="45"/>
        <v>J=</v>
      </c>
      <c r="Q141" s="108">
        <f t="shared" si="46"/>
        <v>43791</v>
      </c>
      <c r="R141" s="13"/>
      <c r="S141" s="13"/>
      <c r="T141" s="52">
        <v>42516</v>
      </c>
      <c r="U141" s="28" t="s">
        <v>56</v>
      </c>
      <c r="V141" s="21"/>
      <c r="W141" s="21"/>
      <c r="AA141" s="13"/>
      <c r="AB141" s="13"/>
      <c r="AC141" s="13"/>
      <c r="AD141" s="13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</row>
    <row r="142" spans="1:159" x14ac:dyDescent="0.2">
      <c r="A142" s="99">
        <f t="shared" si="41"/>
        <v>43195</v>
      </c>
      <c r="B142" s="100">
        <f t="shared" ca="1" si="47"/>
        <v>5123081.7</v>
      </c>
      <c r="C142" s="101">
        <f t="shared" si="42"/>
        <v>5000000</v>
      </c>
      <c r="D142" s="102">
        <f ca="1">IF(A142&lt;$B$1,VLOOKUP(A142,[1]DI!$A$4:$B$15000,2,FALSE),0)</f>
        <v>6.3899999999999998E-2</v>
      </c>
      <c r="E142" s="101">
        <f t="shared" ca="1" si="48"/>
        <v>2.4583E-4</v>
      </c>
      <c r="F142" s="103">
        <f t="shared" si="43"/>
        <v>1.0449999999999999</v>
      </c>
      <c r="G142" s="104">
        <f t="shared" ca="1" si="36"/>
        <v>1.0002568923499999</v>
      </c>
      <c r="H142" s="101">
        <f ca="1">TRUNC(PRODUCT(G$10:G141),15)</f>
        <v>1.0246163434163</v>
      </c>
      <c r="I142" s="101">
        <f t="shared" si="44"/>
        <v>1</v>
      </c>
      <c r="J142" s="101">
        <f t="shared" ca="1" si="37"/>
        <v>1.0246163399999999</v>
      </c>
      <c r="K142" s="101">
        <f t="shared" ca="1" si="38"/>
        <v>123081.7</v>
      </c>
      <c r="L142" s="105">
        <f>IF(VLOOKUP(A142,$U$12:$AD$125,8)=VLOOKUP(A141,$U$12:$AD$125,8),0,VLOOKUP(A142,U$12:$AD$125,8))</f>
        <v>0</v>
      </c>
      <c r="M142" s="106">
        <f>IF(L142&gt;0,VLOOKUP(L142,T$12:$AC$125,7),0)</f>
        <v>0</v>
      </c>
      <c r="N142" s="101">
        <f t="shared" si="39"/>
        <v>0</v>
      </c>
      <c r="O142" s="101">
        <f t="shared" ca="1" si="40"/>
        <v>123081.7</v>
      </c>
      <c r="P142" s="107" t="str">
        <f t="shared" si="45"/>
        <v>J=</v>
      </c>
      <c r="Q142" s="108">
        <f t="shared" si="46"/>
        <v>43791</v>
      </c>
      <c r="R142" s="13"/>
      <c r="S142" s="13"/>
      <c r="T142" s="52">
        <v>42620</v>
      </c>
      <c r="U142" s="28" t="s">
        <v>48</v>
      </c>
      <c r="V142" s="21"/>
      <c r="W142" s="21"/>
      <c r="AA142" s="13"/>
      <c r="AB142" s="13"/>
      <c r="AC142" s="13"/>
      <c r="AD142" s="13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</row>
    <row r="143" spans="1:159" x14ac:dyDescent="0.2">
      <c r="A143" s="99">
        <f t="shared" si="41"/>
        <v>43196</v>
      </c>
      <c r="B143" s="100">
        <f t="shared" ca="1" si="47"/>
        <v>5124397.8</v>
      </c>
      <c r="C143" s="101">
        <f t="shared" si="42"/>
        <v>5000000</v>
      </c>
      <c r="D143" s="102">
        <f ca="1">IF(A143&lt;$B$1,VLOOKUP(A143,[1]DI!$A$4:$B$15000,2,FALSE),0)</f>
        <v>6.3899999999999998E-2</v>
      </c>
      <c r="E143" s="101">
        <f t="shared" ca="1" si="48"/>
        <v>2.4583E-4</v>
      </c>
      <c r="F143" s="103">
        <f t="shared" si="43"/>
        <v>1.0449999999999999</v>
      </c>
      <c r="G143" s="104">
        <f t="shared" ca="1" si="36"/>
        <v>1.0002568923499999</v>
      </c>
      <c r="H143" s="101">
        <f ca="1">TRUNC(PRODUCT(G$10:G142),15)</f>
        <v>1.02487955951661</v>
      </c>
      <c r="I143" s="101">
        <f t="shared" si="44"/>
        <v>1</v>
      </c>
      <c r="J143" s="101">
        <f t="shared" ca="1" si="37"/>
        <v>1.02487956</v>
      </c>
      <c r="K143" s="101">
        <f t="shared" ca="1" si="38"/>
        <v>124397.8</v>
      </c>
      <c r="L143" s="105">
        <f>IF(VLOOKUP(A143,$U$12:$AD$125,8)=VLOOKUP(A142,$U$12:$AD$125,8),0,VLOOKUP(A143,U$12:$AD$125,8))</f>
        <v>0</v>
      </c>
      <c r="M143" s="106">
        <f>IF(L143&gt;0,VLOOKUP(L143,T$12:$AC$125,7),0)</f>
        <v>0</v>
      </c>
      <c r="N143" s="101">
        <f t="shared" si="39"/>
        <v>0</v>
      </c>
      <c r="O143" s="101">
        <f t="shared" ca="1" si="40"/>
        <v>124397.8</v>
      </c>
      <c r="P143" s="107" t="str">
        <f t="shared" si="45"/>
        <v>J=</v>
      </c>
      <c r="Q143" s="108">
        <f t="shared" si="46"/>
        <v>43791</v>
      </c>
      <c r="R143" s="13"/>
      <c r="S143" s="13"/>
      <c r="T143" s="52">
        <v>42655</v>
      </c>
      <c r="U143" s="28" t="s">
        <v>65</v>
      </c>
      <c r="V143" s="21"/>
      <c r="W143" s="21"/>
      <c r="AA143" s="13"/>
      <c r="AB143" s="13"/>
      <c r="AC143" s="13"/>
      <c r="AD143" s="13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</row>
    <row r="144" spans="1:159" x14ac:dyDescent="0.2">
      <c r="A144" s="99">
        <f t="shared" si="41"/>
        <v>43197</v>
      </c>
      <c r="B144" s="100">
        <f t="shared" ca="1" si="47"/>
        <v>5125714.2</v>
      </c>
      <c r="C144" s="101">
        <f t="shared" si="42"/>
        <v>5000000</v>
      </c>
      <c r="D144" s="102">
        <f ca="1">IF(A144&lt;$B$1,VLOOKUP(A144,[1]DI!$A$4:$B$15000,2,FALSE),0)</f>
        <v>0</v>
      </c>
      <c r="E144" s="101">
        <f t="shared" ca="1" si="48"/>
        <v>0</v>
      </c>
      <c r="F144" s="103">
        <f t="shared" si="43"/>
        <v>1.0449999999999999</v>
      </c>
      <c r="G144" s="104">
        <f t="shared" ca="1" si="36"/>
        <v>1</v>
      </c>
      <c r="H144" s="101">
        <f ca="1">TRUNC(PRODUCT(G$10:G143),15)</f>
        <v>1.0251428432351199</v>
      </c>
      <c r="I144" s="101">
        <f t="shared" si="44"/>
        <v>1</v>
      </c>
      <c r="J144" s="101">
        <f t="shared" ca="1" si="37"/>
        <v>1.02514284</v>
      </c>
      <c r="K144" s="101">
        <f t="shared" ca="1" si="38"/>
        <v>125714.2</v>
      </c>
      <c r="L144" s="105">
        <f>IF(VLOOKUP(A144,$U$12:$AD$125,8)=VLOOKUP(A143,$U$12:$AD$125,8),0,VLOOKUP(A144,U$12:$AD$125,8))</f>
        <v>0</v>
      </c>
      <c r="M144" s="106">
        <f>IF(L144&gt;0,VLOOKUP(L144,T$12:$AC$125,7),0)</f>
        <v>0</v>
      </c>
      <c r="N144" s="101">
        <f t="shared" si="39"/>
        <v>0</v>
      </c>
      <c r="O144" s="101">
        <f t="shared" ca="1" si="40"/>
        <v>125714.2</v>
      </c>
      <c r="P144" s="107" t="str">
        <f t="shared" si="45"/>
        <v>J=</v>
      </c>
      <c r="Q144" s="108">
        <f t="shared" si="46"/>
        <v>43791</v>
      </c>
      <c r="R144" s="13"/>
      <c r="S144" s="13"/>
      <c r="T144" s="52">
        <v>42676</v>
      </c>
      <c r="U144" s="28" t="s">
        <v>50</v>
      </c>
      <c r="V144" s="21"/>
      <c r="W144" s="21"/>
      <c r="AA144" s="13"/>
      <c r="AB144" s="13"/>
      <c r="AC144" s="13"/>
      <c r="AD144" s="13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</row>
    <row r="145" spans="1:162" x14ac:dyDescent="0.2">
      <c r="A145" s="99">
        <f t="shared" si="41"/>
        <v>43198</v>
      </c>
      <c r="B145" s="100">
        <f t="shared" ca="1" si="47"/>
        <v>5125714.2</v>
      </c>
      <c r="C145" s="101">
        <f t="shared" si="42"/>
        <v>5000000</v>
      </c>
      <c r="D145" s="102">
        <f ca="1">IF(A145&lt;$B$1,VLOOKUP(A145,[1]DI!$A$4:$B$15000,2,FALSE),0)</f>
        <v>0</v>
      </c>
      <c r="E145" s="101">
        <f t="shared" ca="1" si="48"/>
        <v>0</v>
      </c>
      <c r="F145" s="103">
        <f t="shared" si="43"/>
        <v>1.0449999999999999</v>
      </c>
      <c r="G145" s="104">
        <f t="shared" ca="1" si="36"/>
        <v>1</v>
      </c>
      <c r="H145" s="101">
        <f ca="1">TRUNC(PRODUCT(G$10:G144),15)</f>
        <v>1.0251428432351199</v>
      </c>
      <c r="I145" s="101">
        <f t="shared" si="44"/>
        <v>1</v>
      </c>
      <c r="J145" s="101">
        <f t="shared" ca="1" si="37"/>
        <v>1.02514284</v>
      </c>
      <c r="K145" s="101">
        <f t="shared" ca="1" si="38"/>
        <v>125714.2</v>
      </c>
      <c r="L145" s="105">
        <f>IF(VLOOKUP(A145,$U$12:$AD$125,8)=VLOOKUP(A144,$U$12:$AD$125,8),0,VLOOKUP(A145,U$12:$AD$125,8))</f>
        <v>0</v>
      </c>
      <c r="M145" s="106">
        <f>IF(L145&gt;0,VLOOKUP(L145,T$12:$AC$125,7),0)</f>
        <v>0</v>
      </c>
      <c r="N145" s="101">
        <f t="shared" si="39"/>
        <v>0</v>
      </c>
      <c r="O145" s="101">
        <f t="shared" ca="1" si="40"/>
        <v>125714.2</v>
      </c>
      <c r="P145" s="107" t="str">
        <f t="shared" si="45"/>
        <v>J=</v>
      </c>
      <c r="Q145" s="108">
        <f t="shared" si="46"/>
        <v>43791</v>
      </c>
      <c r="R145" s="13"/>
      <c r="S145" s="13"/>
      <c r="T145" s="52">
        <v>42689</v>
      </c>
      <c r="U145" s="28" t="s">
        <v>51</v>
      </c>
      <c r="V145" s="21"/>
      <c r="W145" s="21"/>
      <c r="AA145" s="13"/>
      <c r="AB145" s="13"/>
      <c r="AC145" s="13"/>
      <c r="AD145" s="13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</row>
    <row r="146" spans="1:162" x14ac:dyDescent="0.2">
      <c r="A146" s="99">
        <f t="shared" si="41"/>
        <v>43199</v>
      </c>
      <c r="B146" s="100">
        <f t="shared" ca="1" si="47"/>
        <v>5125714.2</v>
      </c>
      <c r="C146" s="101">
        <f t="shared" si="42"/>
        <v>5000000</v>
      </c>
      <c r="D146" s="102">
        <f ca="1">IF(A146&lt;$B$1,VLOOKUP(A146,[1]DI!$A$4:$B$15000,2,FALSE),0)</f>
        <v>6.3899999999999998E-2</v>
      </c>
      <c r="E146" s="101">
        <f t="shared" ca="1" si="48"/>
        <v>2.4583E-4</v>
      </c>
      <c r="F146" s="103">
        <f t="shared" si="43"/>
        <v>1.0449999999999999</v>
      </c>
      <c r="G146" s="104">
        <f t="shared" ca="1" si="36"/>
        <v>1.0002568923499999</v>
      </c>
      <c r="H146" s="101">
        <f ca="1">TRUNC(PRODUCT(G$10:G145),15)</f>
        <v>1.0251428432351199</v>
      </c>
      <c r="I146" s="101">
        <f t="shared" si="44"/>
        <v>1</v>
      </c>
      <c r="J146" s="101">
        <f t="shared" ca="1" si="37"/>
        <v>1.02514284</v>
      </c>
      <c r="K146" s="101">
        <f t="shared" ca="1" si="38"/>
        <v>125714.2</v>
      </c>
      <c r="L146" s="105">
        <f>IF(VLOOKUP(A146,$U$12:$AD$125,8)=VLOOKUP(A145,$U$12:$AD$125,8),0,VLOOKUP(A146,U$12:$AD$125,8))</f>
        <v>0</v>
      </c>
      <c r="M146" s="106">
        <f>IF(L146&gt;0,VLOOKUP(L146,T$12:$AC$125,7),0)</f>
        <v>0</v>
      </c>
      <c r="N146" s="101">
        <f t="shared" si="39"/>
        <v>0</v>
      </c>
      <c r="O146" s="101">
        <f t="shared" ca="1" si="40"/>
        <v>125714.2</v>
      </c>
      <c r="P146" s="107" t="str">
        <f t="shared" si="45"/>
        <v>J=</v>
      </c>
      <c r="Q146" s="108">
        <f t="shared" si="46"/>
        <v>43791</v>
      </c>
      <c r="R146" s="13"/>
      <c r="S146" s="13"/>
      <c r="T146" s="98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</row>
    <row r="147" spans="1:162" x14ac:dyDescent="0.2">
      <c r="A147" s="99">
        <f t="shared" si="41"/>
        <v>43200</v>
      </c>
      <c r="B147" s="100">
        <f t="shared" ca="1" si="47"/>
        <v>5127030.95</v>
      </c>
      <c r="C147" s="101">
        <f t="shared" si="42"/>
        <v>5000000</v>
      </c>
      <c r="D147" s="102">
        <f ca="1">IF(A147&lt;$B$1,VLOOKUP(A147,[1]DI!$A$4:$B$15000,2,FALSE),0)</f>
        <v>6.3899999999999998E-2</v>
      </c>
      <c r="E147" s="101">
        <f t="shared" ca="1" si="48"/>
        <v>2.4583E-4</v>
      </c>
      <c r="F147" s="103">
        <f t="shared" si="43"/>
        <v>1.0449999999999999</v>
      </c>
      <c r="G147" s="104">
        <f t="shared" ca="1" si="36"/>
        <v>1.0002568923499999</v>
      </c>
      <c r="H147" s="101">
        <f ca="1">TRUNC(PRODUCT(G$10:G146),15)</f>
        <v>1.0254061945891999</v>
      </c>
      <c r="I147" s="101">
        <f t="shared" si="44"/>
        <v>1</v>
      </c>
      <c r="J147" s="101">
        <f t="shared" ca="1" si="37"/>
        <v>1.02540619</v>
      </c>
      <c r="K147" s="101">
        <f t="shared" ca="1" si="38"/>
        <v>127030.95</v>
      </c>
      <c r="L147" s="105">
        <f>IF(VLOOKUP(A147,$U$12:$AD$125,8)=VLOOKUP(A146,$U$12:$AD$125,8),0,VLOOKUP(A147,U$12:$AD$125,8))</f>
        <v>0</v>
      </c>
      <c r="M147" s="106">
        <f>IF(L147&gt;0,VLOOKUP(L147,T$12:$AC$125,7),0)</f>
        <v>0</v>
      </c>
      <c r="N147" s="101">
        <f t="shared" si="39"/>
        <v>0</v>
      </c>
      <c r="O147" s="101">
        <f t="shared" ca="1" si="40"/>
        <v>127030.95</v>
      </c>
      <c r="P147" s="107" t="str">
        <f t="shared" si="45"/>
        <v>J=</v>
      </c>
      <c r="Q147" s="108">
        <f t="shared" si="46"/>
        <v>43791</v>
      </c>
      <c r="R147" s="13"/>
      <c r="S147" s="13"/>
      <c r="T147" s="98">
        <v>42794</v>
      </c>
      <c r="U147" s="23" t="s">
        <v>59</v>
      </c>
      <c r="V147" s="21"/>
      <c r="W147" s="21"/>
      <c r="X147" s="30"/>
      <c r="Y147" s="30"/>
      <c r="Z147" s="30"/>
      <c r="AA147" s="13"/>
      <c r="AB147" s="13"/>
      <c r="AC147" s="13"/>
      <c r="AD147" s="13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</row>
    <row r="148" spans="1:162" x14ac:dyDescent="0.2">
      <c r="A148" s="99">
        <f t="shared" si="41"/>
        <v>43201</v>
      </c>
      <c r="B148" s="100">
        <f t="shared" ca="1" si="47"/>
        <v>5128348.05</v>
      </c>
      <c r="C148" s="101">
        <f t="shared" si="42"/>
        <v>5000000</v>
      </c>
      <c r="D148" s="102">
        <f ca="1">IF(A148&lt;$B$1,VLOOKUP(A148,[1]DI!$A$4:$B$15000,2,FALSE),0)</f>
        <v>6.3899999999999998E-2</v>
      </c>
      <c r="E148" s="101">
        <f t="shared" ca="1" si="48"/>
        <v>2.4583E-4</v>
      </c>
      <c r="F148" s="103">
        <f t="shared" si="43"/>
        <v>1.0449999999999999</v>
      </c>
      <c r="G148" s="104">
        <f t="shared" ca="1" si="36"/>
        <v>1.0002568923499999</v>
      </c>
      <c r="H148" s="101">
        <f ca="1">TRUNC(PRODUCT(G$10:G147),15)</f>
        <v>1.02566961359624</v>
      </c>
      <c r="I148" s="101">
        <f t="shared" si="44"/>
        <v>1</v>
      </c>
      <c r="J148" s="101">
        <f t="shared" ca="1" si="37"/>
        <v>1.02566961</v>
      </c>
      <c r="K148" s="101">
        <f t="shared" ca="1" si="38"/>
        <v>128348.05</v>
      </c>
      <c r="L148" s="105">
        <f>IF(VLOOKUP(A148,$U$12:$AD$125,8)=VLOOKUP(A147,$U$12:$AD$125,8),0,VLOOKUP(A148,U$12:$AD$125,8))</f>
        <v>0</v>
      </c>
      <c r="M148" s="106">
        <f>IF(L148&gt;0,VLOOKUP(L148,T$12:$AC$125,7),0)</f>
        <v>0</v>
      </c>
      <c r="N148" s="101">
        <f t="shared" si="39"/>
        <v>0</v>
      </c>
      <c r="O148" s="101">
        <f t="shared" ca="1" si="40"/>
        <v>128348.05</v>
      </c>
      <c r="P148" s="107" t="str">
        <f t="shared" si="45"/>
        <v>J=</v>
      </c>
      <c r="Q148" s="108">
        <f t="shared" si="46"/>
        <v>43791</v>
      </c>
      <c r="R148" s="13"/>
      <c r="S148" s="13"/>
      <c r="T148" s="98">
        <v>42839</v>
      </c>
      <c r="U148" s="23" t="s">
        <v>67</v>
      </c>
      <c r="V148" s="21"/>
      <c r="W148" s="21"/>
      <c r="X148" s="30"/>
      <c r="Y148" s="30"/>
      <c r="Z148" s="30"/>
      <c r="AA148" s="13"/>
      <c r="AB148" s="13"/>
      <c r="AC148" s="13"/>
      <c r="AD148" s="13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</row>
    <row r="149" spans="1:162" x14ac:dyDescent="0.2">
      <c r="A149" s="99">
        <f t="shared" si="41"/>
        <v>43202</v>
      </c>
      <c r="B149" s="100">
        <f t="shared" ca="1" si="47"/>
        <v>5129665.5</v>
      </c>
      <c r="C149" s="101">
        <f t="shared" si="42"/>
        <v>5000000</v>
      </c>
      <c r="D149" s="102">
        <f ca="1">IF(A149&lt;$B$1,VLOOKUP(A149,[1]DI!$A$4:$B$15000,2,FALSE),0)</f>
        <v>6.3899999999999998E-2</v>
      </c>
      <c r="E149" s="101">
        <f t="shared" ca="1" si="48"/>
        <v>2.4583E-4</v>
      </c>
      <c r="F149" s="103">
        <f t="shared" si="43"/>
        <v>1.0449999999999999</v>
      </c>
      <c r="G149" s="104">
        <f t="shared" ca="1" si="36"/>
        <v>1.0002568923499999</v>
      </c>
      <c r="H149" s="101">
        <f ca="1">TRUNC(PRODUCT(G$10:G148),15)</f>
        <v>1.0259331002736001</v>
      </c>
      <c r="I149" s="101">
        <f t="shared" si="44"/>
        <v>1</v>
      </c>
      <c r="J149" s="101">
        <f t="shared" ca="1" si="37"/>
        <v>1.0259331</v>
      </c>
      <c r="K149" s="101">
        <f t="shared" ca="1" si="38"/>
        <v>129665.5</v>
      </c>
      <c r="L149" s="105">
        <f>IF(VLOOKUP(A149,$U$12:$AD$125,8)=VLOOKUP(A148,$U$12:$AD$125,8),0,VLOOKUP(A149,U$12:$AD$125,8))</f>
        <v>0</v>
      </c>
      <c r="M149" s="106">
        <f>IF(L149&gt;0,VLOOKUP(L149,T$12:$AC$125,7),0)</f>
        <v>0</v>
      </c>
      <c r="N149" s="101">
        <f t="shared" si="39"/>
        <v>0</v>
      </c>
      <c r="O149" s="101">
        <f t="shared" ca="1" si="40"/>
        <v>129665.5</v>
      </c>
      <c r="P149" s="107" t="str">
        <f t="shared" si="45"/>
        <v>J=</v>
      </c>
      <c r="Q149" s="108">
        <f t="shared" si="46"/>
        <v>43791</v>
      </c>
      <c r="R149" s="13"/>
      <c r="S149" s="13"/>
      <c r="T149" s="98">
        <v>42846</v>
      </c>
      <c r="U149" s="23" t="s">
        <v>61</v>
      </c>
      <c r="V149" s="21"/>
      <c r="W149" s="21"/>
      <c r="X149" s="30"/>
      <c r="Y149" s="30"/>
      <c r="Z149" s="30"/>
      <c r="AA149" s="13"/>
      <c r="AB149" s="13"/>
      <c r="AC149" s="13"/>
      <c r="AD149" s="13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</row>
    <row r="150" spans="1:162" x14ac:dyDescent="0.2">
      <c r="A150" s="99">
        <f t="shared" si="41"/>
        <v>43203</v>
      </c>
      <c r="B150" s="100">
        <f t="shared" ca="1" si="47"/>
        <v>5130983.25</v>
      </c>
      <c r="C150" s="101">
        <f t="shared" si="42"/>
        <v>5000000</v>
      </c>
      <c r="D150" s="102">
        <f ca="1">IF(A150&lt;$B$1,VLOOKUP(A150,[1]DI!$A$4:$B$15000,2,FALSE),0)</f>
        <v>6.3899999999999998E-2</v>
      </c>
      <c r="E150" s="101">
        <f t="shared" ca="1" si="48"/>
        <v>2.4583E-4</v>
      </c>
      <c r="F150" s="103">
        <f t="shared" si="43"/>
        <v>1.0449999999999999</v>
      </c>
      <c r="G150" s="104">
        <f t="shared" ca="1" si="36"/>
        <v>1.0002568923499999</v>
      </c>
      <c r="H150" s="101">
        <f ca="1">TRUNC(PRODUCT(G$10:G149),15)</f>
        <v>1.02619665463867</v>
      </c>
      <c r="I150" s="101">
        <f t="shared" si="44"/>
        <v>1</v>
      </c>
      <c r="J150" s="101">
        <f t="shared" ca="1" si="37"/>
        <v>1.0261966499999999</v>
      </c>
      <c r="K150" s="101">
        <f t="shared" ca="1" si="38"/>
        <v>130983.25</v>
      </c>
      <c r="L150" s="105">
        <f>IF(VLOOKUP(A150,$U$12:$AD$125,8)=VLOOKUP(A149,$U$12:$AD$125,8),0,VLOOKUP(A150,U$12:$AD$125,8))</f>
        <v>0</v>
      </c>
      <c r="M150" s="106">
        <f>IF(L150&gt;0,VLOOKUP(L150,T$12:$AC$125,7),0)</f>
        <v>0</v>
      </c>
      <c r="N150" s="101">
        <f t="shared" si="39"/>
        <v>0</v>
      </c>
      <c r="O150" s="101">
        <f t="shared" ca="1" si="40"/>
        <v>130983.25</v>
      </c>
      <c r="P150" s="107" t="str">
        <f t="shared" si="45"/>
        <v>J=</v>
      </c>
      <c r="Q150" s="108">
        <f t="shared" si="46"/>
        <v>43791</v>
      </c>
      <c r="R150" s="13"/>
      <c r="S150" s="13"/>
      <c r="T150" s="98">
        <v>42856</v>
      </c>
      <c r="U150" s="23" t="s">
        <v>68</v>
      </c>
      <c r="V150" s="21"/>
      <c r="W150" s="21"/>
      <c r="X150" s="30"/>
      <c r="Y150" s="30"/>
      <c r="Z150" s="30"/>
      <c r="AA150" s="13"/>
      <c r="AB150" s="13"/>
      <c r="AC150" s="13"/>
      <c r="AD150" s="13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</row>
    <row r="151" spans="1:162" x14ac:dyDescent="0.2">
      <c r="A151" s="99">
        <f t="shared" si="41"/>
        <v>43204</v>
      </c>
      <c r="B151" s="100">
        <f t="shared" ca="1" si="47"/>
        <v>5132301.4000000004</v>
      </c>
      <c r="C151" s="101">
        <f t="shared" si="42"/>
        <v>5000000</v>
      </c>
      <c r="D151" s="102">
        <f ca="1">IF(A151&lt;$B$1,VLOOKUP(A151,[1]DI!$A$4:$B$15000,2,FALSE),0)</f>
        <v>0</v>
      </c>
      <c r="E151" s="101">
        <f t="shared" ca="1" si="48"/>
        <v>0</v>
      </c>
      <c r="F151" s="103">
        <f t="shared" si="43"/>
        <v>1.0449999999999999</v>
      </c>
      <c r="G151" s="104">
        <f t="shared" ca="1" si="36"/>
        <v>1</v>
      </c>
      <c r="H151" s="101">
        <f ca="1">TRUNC(PRODUCT(G$10:G150),15)</f>
        <v>1.02646027670884</v>
      </c>
      <c r="I151" s="101">
        <f t="shared" si="44"/>
        <v>1</v>
      </c>
      <c r="J151" s="101">
        <f t="shared" ca="1" si="37"/>
        <v>1.02646028</v>
      </c>
      <c r="K151" s="101">
        <f t="shared" ca="1" si="38"/>
        <v>132301.4</v>
      </c>
      <c r="L151" s="105">
        <f>IF(VLOOKUP(A151,$U$12:$AD$125,8)=VLOOKUP(A150,$U$12:$AD$125,8),0,VLOOKUP(A151,U$12:$AD$125,8))</f>
        <v>0</v>
      </c>
      <c r="M151" s="106">
        <f>IF(L151&gt;0,VLOOKUP(L151,T$12:$AC$125,7),0)</f>
        <v>0</v>
      </c>
      <c r="N151" s="101">
        <f t="shared" si="39"/>
        <v>0</v>
      </c>
      <c r="O151" s="101">
        <f t="shared" ca="1" si="40"/>
        <v>132301.4</v>
      </c>
      <c r="P151" s="107" t="str">
        <f t="shared" si="45"/>
        <v>J=</v>
      </c>
      <c r="Q151" s="108">
        <f t="shared" si="46"/>
        <v>43791</v>
      </c>
      <c r="R151" s="13"/>
      <c r="S151" s="13"/>
      <c r="T151" s="98">
        <v>42901</v>
      </c>
      <c r="U151" s="23" t="s">
        <v>69</v>
      </c>
      <c r="V151" s="21"/>
      <c r="W151" s="21"/>
      <c r="X151" s="30"/>
      <c r="Y151" s="30"/>
      <c r="Z151" s="30"/>
      <c r="AA151" s="13"/>
      <c r="AB151" s="13"/>
      <c r="AC151" s="13"/>
      <c r="AD151" s="13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</row>
    <row r="152" spans="1:162" x14ac:dyDescent="0.2">
      <c r="A152" s="99">
        <f t="shared" si="41"/>
        <v>43205</v>
      </c>
      <c r="B152" s="100">
        <f t="shared" ca="1" si="47"/>
        <v>5132301.4000000004</v>
      </c>
      <c r="C152" s="101">
        <f t="shared" si="42"/>
        <v>5000000</v>
      </c>
      <c r="D152" s="102">
        <f ca="1">IF(A152&lt;$B$1,VLOOKUP(A152,[1]DI!$A$4:$B$15000,2,FALSE),0)</f>
        <v>0</v>
      </c>
      <c r="E152" s="101">
        <f t="shared" ca="1" si="48"/>
        <v>0</v>
      </c>
      <c r="F152" s="103">
        <f t="shared" si="43"/>
        <v>1.0449999999999999</v>
      </c>
      <c r="G152" s="104">
        <f t="shared" ca="1" si="36"/>
        <v>1</v>
      </c>
      <c r="H152" s="101">
        <f ca="1">TRUNC(PRODUCT(G$10:G151),15)</f>
        <v>1.02646027670884</v>
      </c>
      <c r="I152" s="101">
        <f t="shared" si="44"/>
        <v>1</v>
      </c>
      <c r="J152" s="101">
        <f t="shared" ca="1" si="37"/>
        <v>1.02646028</v>
      </c>
      <c r="K152" s="101">
        <f t="shared" ca="1" si="38"/>
        <v>132301.4</v>
      </c>
      <c r="L152" s="105">
        <f>IF(VLOOKUP(A152,$U$12:$AD$125,8)=VLOOKUP(A151,$U$12:$AD$125,8),0,VLOOKUP(A152,U$12:$AD$125,8))</f>
        <v>0</v>
      </c>
      <c r="M152" s="106">
        <f>IF(L152&gt;0,VLOOKUP(L152,T$12:$AC$125,7),0)</f>
        <v>0</v>
      </c>
      <c r="N152" s="101">
        <f t="shared" si="39"/>
        <v>0</v>
      </c>
      <c r="O152" s="101">
        <f t="shared" ca="1" si="40"/>
        <v>132301.4</v>
      </c>
      <c r="P152" s="107" t="str">
        <f t="shared" si="45"/>
        <v>J=</v>
      </c>
      <c r="Q152" s="108">
        <f t="shared" si="46"/>
        <v>43791</v>
      </c>
      <c r="R152" s="13"/>
      <c r="S152" s="13"/>
      <c r="T152" s="98">
        <v>42985</v>
      </c>
      <c r="U152" s="23" t="s">
        <v>70</v>
      </c>
      <c r="V152" s="21"/>
      <c r="W152" s="21"/>
      <c r="X152" s="30"/>
      <c r="Y152" s="30"/>
      <c r="Z152" s="30"/>
      <c r="AA152" s="13"/>
      <c r="AB152" s="13"/>
      <c r="AC152" s="13"/>
      <c r="AD152" s="13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</row>
    <row r="153" spans="1:162" x14ac:dyDescent="0.2">
      <c r="A153" s="99">
        <f t="shared" si="41"/>
        <v>43206</v>
      </c>
      <c r="B153" s="100">
        <f t="shared" ca="1" si="47"/>
        <v>5132301.4000000004</v>
      </c>
      <c r="C153" s="101">
        <f t="shared" si="42"/>
        <v>5000000</v>
      </c>
      <c r="D153" s="102">
        <f ca="1">IF(A153&lt;$B$1,VLOOKUP(A153,[1]DI!$A$4:$B$15000,2,FALSE),0)</f>
        <v>6.3899999999999998E-2</v>
      </c>
      <c r="E153" s="101">
        <f t="shared" ca="1" si="48"/>
        <v>2.4583E-4</v>
      </c>
      <c r="F153" s="103">
        <f t="shared" si="43"/>
        <v>1.0449999999999999</v>
      </c>
      <c r="G153" s="104">
        <f t="shared" ca="1" si="36"/>
        <v>1.0002568923499999</v>
      </c>
      <c r="H153" s="101">
        <f ca="1">TRUNC(PRODUCT(G$10:G152),15)</f>
        <v>1.02646027670884</v>
      </c>
      <c r="I153" s="101">
        <f t="shared" si="44"/>
        <v>1</v>
      </c>
      <c r="J153" s="101">
        <f t="shared" ca="1" si="37"/>
        <v>1.02646028</v>
      </c>
      <c r="K153" s="101">
        <f t="shared" ca="1" si="38"/>
        <v>132301.4</v>
      </c>
      <c r="L153" s="105">
        <f>IF(VLOOKUP(A153,$U$12:$AD$125,8)=VLOOKUP(A152,$U$12:$AD$125,8),0,VLOOKUP(A153,U$12:$AD$125,8))</f>
        <v>0</v>
      </c>
      <c r="M153" s="106">
        <f>IF(L153&gt;0,VLOOKUP(L153,T$12:$AC$125,7),0)</f>
        <v>0</v>
      </c>
      <c r="N153" s="101">
        <f t="shared" si="39"/>
        <v>0</v>
      </c>
      <c r="O153" s="101">
        <f t="shared" ca="1" si="40"/>
        <v>132301.4</v>
      </c>
      <c r="P153" s="107" t="str">
        <f t="shared" si="45"/>
        <v>J=</v>
      </c>
      <c r="Q153" s="108">
        <f t="shared" si="46"/>
        <v>43791</v>
      </c>
      <c r="R153" s="13"/>
      <c r="S153" s="13"/>
      <c r="T153" s="98">
        <v>43020</v>
      </c>
      <c r="U153" s="28" t="s">
        <v>65</v>
      </c>
      <c r="V153" s="21"/>
      <c r="W153" s="21"/>
      <c r="X153" s="30"/>
      <c r="Y153" s="30"/>
      <c r="Z153" s="30"/>
      <c r="AA153" s="13"/>
      <c r="AB153" s="13"/>
      <c r="AC153" s="13"/>
      <c r="AD153" s="13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</row>
    <row r="154" spans="1:162" x14ac:dyDescent="0.2">
      <c r="A154" s="99">
        <f t="shared" si="41"/>
        <v>43207</v>
      </c>
      <c r="B154" s="100">
        <f t="shared" ca="1" si="47"/>
        <v>5133619.8499999996</v>
      </c>
      <c r="C154" s="101">
        <f t="shared" si="42"/>
        <v>5000000</v>
      </c>
      <c r="D154" s="102">
        <f ca="1">IF(A154&lt;$B$1,VLOOKUP(A154,[1]DI!$A$4:$B$15000,2,FALSE),0)</f>
        <v>6.3899999999999998E-2</v>
      </c>
      <c r="E154" s="101">
        <f t="shared" ca="1" si="48"/>
        <v>2.4583E-4</v>
      </c>
      <c r="F154" s="103">
        <f t="shared" si="43"/>
        <v>1.0449999999999999</v>
      </c>
      <c r="G154" s="104">
        <f t="shared" ca="1" si="36"/>
        <v>1.0002568923499999</v>
      </c>
      <c r="H154" s="101">
        <f ca="1">TRUNC(PRODUCT(G$10:G153),15)</f>
        <v>1.02672396650151</v>
      </c>
      <c r="I154" s="101">
        <f t="shared" si="44"/>
        <v>1</v>
      </c>
      <c r="J154" s="101">
        <f t="shared" ca="1" si="37"/>
        <v>1.0267239699999999</v>
      </c>
      <c r="K154" s="101">
        <f t="shared" ca="1" si="38"/>
        <v>133619.85</v>
      </c>
      <c r="L154" s="105">
        <f>IF(VLOOKUP(A154,$U$12:$AD$125,8)=VLOOKUP(A153,$U$12:$AD$125,8),0,VLOOKUP(A154,U$12:$AD$125,8))</f>
        <v>0</v>
      </c>
      <c r="M154" s="106">
        <f>IF(L154&gt;0,VLOOKUP(L154,T$12:$AC$125,7),0)</f>
        <v>0</v>
      </c>
      <c r="N154" s="101">
        <f t="shared" si="39"/>
        <v>0</v>
      </c>
      <c r="O154" s="101">
        <f t="shared" ca="1" si="40"/>
        <v>133619.85</v>
      </c>
      <c r="P154" s="107" t="str">
        <f t="shared" si="45"/>
        <v>J=</v>
      </c>
      <c r="Q154" s="108">
        <f t="shared" si="46"/>
        <v>43791</v>
      </c>
      <c r="R154" s="13"/>
      <c r="S154" s="13"/>
      <c r="T154" s="98">
        <v>43041</v>
      </c>
      <c r="U154" s="23" t="s">
        <v>71</v>
      </c>
      <c r="V154" s="21"/>
      <c r="W154" s="21"/>
      <c r="X154" s="30"/>
      <c r="Y154" s="30"/>
      <c r="Z154" s="30"/>
      <c r="AA154" s="13"/>
      <c r="AB154" s="13"/>
      <c r="AC154" s="13"/>
      <c r="AD154" s="13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</row>
    <row r="155" spans="1:162" x14ac:dyDescent="0.2">
      <c r="A155" s="99">
        <f t="shared" si="41"/>
        <v>43208</v>
      </c>
      <c r="B155" s="100">
        <f t="shared" ca="1" si="47"/>
        <v>5134938.5999999996</v>
      </c>
      <c r="C155" s="101">
        <f t="shared" si="42"/>
        <v>5000000</v>
      </c>
      <c r="D155" s="102">
        <f ca="1">IF(A155&lt;$B$1,VLOOKUP(A155,[1]DI!$A$4:$B$15000,2,FALSE),0)</f>
        <v>6.3899999999999998E-2</v>
      </c>
      <c r="E155" s="101">
        <f t="shared" ca="1" si="48"/>
        <v>2.4583E-4</v>
      </c>
      <c r="F155" s="103">
        <f t="shared" si="43"/>
        <v>1.0449999999999999</v>
      </c>
      <c r="G155" s="104">
        <f t="shared" ca="1" si="36"/>
        <v>1.0002568923499999</v>
      </c>
      <c r="H155" s="101">
        <f ca="1">TRUNC(PRODUCT(G$10:G154),15)</f>
        <v>1.0269877240340599</v>
      </c>
      <c r="I155" s="101">
        <f t="shared" si="44"/>
        <v>1</v>
      </c>
      <c r="J155" s="101">
        <f t="shared" ca="1" si="37"/>
        <v>1.0269877199999999</v>
      </c>
      <c r="K155" s="101">
        <f t="shared" ca="1" si="38"/>
        <v>134938.6</v>
      </c>
      <c r="L155" s="105">
        <f>IF(VLOOKUP(A155,$U$12:$AD$125,8)=VLOOKUP(A154,$U$12:$AD$125,8),0,VLOOKUP(A155,U$12:$AD$125,8))</f>
        <v>0</v>
      </c>
      <c r="M155" s="106">
        <f>IF(L155&gt;0,VLOOKUP(L155,T$12:$AC$125,7),0)</f>
        <v>0</v>
      </c>
      <c r="N155" s="101">
        <f t="shared" si="39"/>
        <v>0</v>
      </c>
      <c r="O155" s="101">
        <f t="shared" ca="1" si="40"/>
        <v>134938.6</v>
      </c>
      <c r="P155" s="107" t="str">
        <f t="shared" si="45"/>
        <v>J=</v>
      </c>
      <c r="Q155" s="108">
        <f t="shared" si="46"/>
        <v>43791</v>
      </c>
      <c r="R155" s="13"/>
      <c r="S155" s="13"/>
      <c r="T155" s="98">
        <v>43054</v>
      </c>
      <c r="U155" s="23" t="s">
        <v>72</v>
      </c>
      <c r="V155" s="21"/>
      <c r="W155" s="21"/>
      <c r="X155" s="30"/>
      <c r="Y155" s="30"/>
      <c r="Z155" s="30"/>
      <c r="AA155" s="13"/>
      <c r="AB155" s="13"/>
      <c r="AC155" s="13"/>
      <c r="AD155" s="13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</row>
    <row r="156" spans="1:162" x14ac:dyDescent="0.2">
      <c r="A156" s="99">
        <f t="shared" si="41"/>
        <v>43209</v>
      </c>
      <c r="B156" s="100">
        <f t="shared" ca="1" si="47"/>
        <v>5136257.75</v>
      </c>
      <c r="C156" s="101">
        <f t="shared" si="42"/>
        <v>5000000</v>
      </c>
      <c r="D156" s="102">
        <f ca="1">IF(A156&lt;$B$1,VLOOKUP(A156,[1]DI!$A$4:$B$15000,2,FALSE),0)</f>
        <v>6.3899999999999998E-2</v>
      </c>
      <c r="E156" s="101">
        <f t="shared" ca="1" si="48"/>
        <v>2.4583E-4</v>
      </c>
      <c r="F156" s="103">
        <f t="shared" si="43"/>
        <v>1.0449999999999999</v>
      </c>
      <c r="G156" s="104">
        <f t="shared" ca="1" si="36"/>
        <v>1.0002568923499999</v>
      </c>
      <c r="H156" s="101">
        <f ca="1">TRUNC(PRODUCT(G$10:G155),15)</f>
        <v>1.0272515493239101</v>
      </c>
      <c r="I156" s="101">
        <f t="shared" si="44"/>
        <v>1</v>
      </c>
      <c r="J156" s="101">
        <f t="shared" ca="1" si="37"/>
        <v>1.0272515499999999</v>
      </c>
      <c r="K156" s="101">
        <f t="shared" ca="1" si="38"/>
        <v>136257.75</v>
      </c>
      <c r="L156" s="105">
        <f>IF(VLOOKUP(A156,$U$12:$AD$125,8)=VLOOKUP(A155,$U$12:$AD$125,8),0,VLOOKUP(A156,U$12:$AD$125,8))</f>
        <v>0</v>
      </c>
      <c r="M156" s="106">
        <f>IF(L156&gt;0,VLOOKUP(L156,T$12:$AC$125,7),0)</f>
        <v>0</v>
      </c>
      <c r="N156" s="101">
        <f t="shared" si="39"/>
        <v>0</v>
      </c>
      <c r="O156" s="101">
        <f t="shared" ca="1" si="40"/>
        <v>136257.75</v>
      </c>
      <c r="P156" s="107" t="str">
        <f t="shared" si="45"/>
        <v>J=</v>
      </c>
      <c r="Q156" s="108">
        <f t="shared" si="46"/>
        <v>43791</v>
      </c>
      <c r="R156" s="13"/>
      <c r="S156" s="39"/>
      <c r="T156" s="98">
        <v>43094</v>
      </c>
      <c r="U156" s="23" t="s">
        <v>73</v>
      </c>
      <c r="V156" s="21"/>
      <c r="W156" s="40"/>
      <c r="X156" s="30"/>
      <c r="Y156" s="30"/>
      <c r="Z156" s="30"/>
      <c r="AA156" s="13"/>
      <c r="AB156" s="13"/>
      <c r="AC156" s="39"/>
      <c r="AD156" s="39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</row>
    <row r="157" spans="1:162" x14ac:dyDescent="0.2">
      <c r="A157" s="99">
        <f t="shared" si="41"/>
        <v>43210</v>
      </c>
      <c r="B157" s="100">
        <f t="shared" ca="1" si="47"/>
        <v>5137577.2</v>
      </c>
      <c r="C157" s="101">
        <f t="shared" si="42"/>
        <v>5000000</v>
      </c>
      <c r="D157" s="102">
        <f ca="1">IF(A157&lt;$B$1,VLOOKUP(A157,[1]DI!$A$4:$B$15000,2,FALSE),0)</f>
        <v>6.3899999999999998E-2</v>
      </c>
      <c r="E157" s="101">
        <f t="shared" ca="1" si="48"/>
        <v>2.4583E-4</v>
      </c>
      <c r="F157" s="103">
        <f t="shared" si="43"/>
        <v>1.0449999999999999</v>
      </c>
      <c r="G157" s="104">
        <f t="shared" ca="1" si="36"/>
        <v>1.0002568923499999</v>
      </c>
      <c r="H157" s="101">
        <f ca="1">TRUNC(PRODUCT(G$10:G156),15)</f>
        <v>1.02751544238846</v>
      </c>
      <c r="I157" s="101">
        <f t="shared" si="44"/>
        <v>1</v>
      </c>
      <c r="J157" s="101">
        <f t="shared" ca="1" si="37"/>
        <v>1.0275154399999999</v>
      </c>
      <c r="K157" s="101">
        <f t="shared" ca="1" si="38"/>
        <v>137577.20000000001</v>
      </c>
      <c r="L157" s="105">
        <f>IF(VLOOKUP(A157,$U$12:$AD$125,8)=VLOOKUP(A156,$U$12:$AD$125,8),0,VLOOKUP(A157,U$12:$AD$125,8))</f>
        <v>0</v>
      </c>
      <c r="M157" s="106">
        <f>IF(L157&gt;0,VLOOKUP(L157,T$12:$AC$125,7),0)</f>
        <v>0</v>
      </c>
      <c r="N157" s="101">
        <f t="shared" si="39"/>
        <v>0</v>
      </c>
      <c r="O157" s="101">
        <f t="shared" ca="1" si="40"/>
        <v>137577.20000000001</v>
      </c>
      <c r="P157" s="107" t="str">
        <f t="shared" si="45"/>
        <v>J=</v>
      </c>
      <c r="Q157" s="108">
        <f t="shared" si="46"/>
        <v>43791</v>
      </c>
      <c r="R157" s="13"/>
      <c r="S157" s="13"/>
      <c r="T157" s="98">
        <v>43101</v>
      </c>
      <c r="U157" s="23" t="s">
        <v>74</v>
      </c>
      <c r="V157" s="21"/>
      <c r="W157" s="21"/>
      <c r="X157" s="30"/>
      <c r="Y157" s="30"/>
      <c r="Z157" s="30"/>
      <c r="AA157" s="13"/>
      <c r="AB157" s="13"/>
      <c r="AC157" s="13"/>
      <c r="AD157" s="13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</row>
    <row r="158" spans="1:162" x14ac:dyDescent="0.2">
      <c r="A158" s="99">
        <f t="shared" si="41"/>
        <v>43211</v>
      </c>
      <c r="B158" s="100">
        <f t="shared" ca="1" si="47"/>
        <v>5138897</v>
      </c>
      <c r="C158" s="101">
        <f t="shared" si="42"/>
        <v>5000000</v>
      </c>
      <c r="D158" s="102">
        <f ca="1">IF(A158&lt;$B$1,VLOOKUP(A158,[1]DI!$A$4:$B$15000,2,FALSE),0)</f>
        <v>0</v>
      </c>
      <c r="E158" s="101">
        <f t="shared" ca="1" si="48"/>
        <v>0</v>
      </c>
      <c r="F158" s="103">
        <f t="shared" si="43"/>
        <v>1.0449999999999999</v>
      </c>
      <c r="G158" s="104">
        <f t="shared" ca="1" si="36"/>
        <v>1</v>
      </c>
      <c r="H158" s="101">
        <f ca="1">TRUNC(PRODUCT(G$10:G157),15)</f>
        <v>1.02777940324511</v>
      </c>
      <c r="I158" s="101">
        <f t="shared" si="44"/>
        <v>1</v>
      </c>
      <c r="J158" s="101">
        <f t="shared" ca="1" si="37"/>
        <v>1.0277794</v>
      </c>
      <c r="K158" s="101">
        <f t="shared" ca="1" si="38"/>
        <v>138897</v>
      </c>
      <c r="L158" s="105">
        <f>IF(VLOOKUP(A158,$U$12:$AD$125,8)=VLOOKUP(A157,$U$12:$AD$125,8),0,VLOOKUP(A158,U$12:$AD$125,8))</f>
        <v>0</v>
      </c>
      <c r="M158" s="106">
        <f>IF(L158&gt;0,VLOOKUP(L158,T$12:$AC$125,7),0)</f>
        <v>0</v>
      </c>
      <c r="N158" s="101">
        <f t="shared" si="39"/>
        <v>0</v>
      </c>
      <c r="O158" s="101">
        <f t="shared" ca="1" si="40"/>
        <v>138897</v>
      </c>
      <c r="P158" s="107" t="str">
        <f t="shared" si="45"/>
        <v>J=</v>
      </c>
      <c r="Q158" s="108">
        <f t="shared" si="46"/>
        <v>43791</v>
      </c>
      <c r="R158" s="13"/>
      <c r="S158" s="13"/>
      <c r="T158" s="98">
        <v>43143</v>
      </c>
      <c r="U158" s="23" t="s">
        <v>59</v>
      </c>
      <c r="V158" s="21"/>
      <c r="W158" s="21"/>
      <c r="X158" s="30"/>
      <c r="Y158" s="30"/>
      <c r="Z158" s="30"/>
      <c r="AA158" s="13"/>
      <c r="AB158" s="13"/>
      <c r="AC158" s="13"/>
      <c r="AD158" s="13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</row>
    <row r="159" spans="1:162" x14ac:dyDescent="0.2">
      <c r="A159" s="99">
        <f t="shared" si="41"/>
        <v>43212</v>
      </c>
      <c r="B159" s="100">
        <f t="shared" ca="1" si="47"/>
        <v>5138897</v>
      </c>
      <c r="C159" s="101">
        <f t="shared" si="42"/>
        <v>5000000</v>
      </c>
      <c r="D159" s="102">
        <f ca="1">IF(A159&lt;$B$1,VLOOKUP(A159,[1]DI!$A$4:$B$15000,2,FALSE),0)</f>
        <v>0</v>
      </c>
      <c r="E159" s="101">
        <f t="shared" ca="1" si="48"/>
        <v>0</v>
      </c>
      <c r="F159" s="103">
        <f t="shared" si="43"/>
        <v>1.0449999999999999</v>
      </c>
      <c r="G159" s="104">
        <f t="shared" ca="1" si="36"/>
        <v>1</v>
      </c>
      <c r="H159" s="101">
        <f ca="1">TRUNC(PRODUCT(G$10:G158),15)</f>
        <v>1.02777940324511</v>
      </c>
      <c r="I159" s="101">
        <f t="shared" si="44"/>
        <v>1</v>
      </c>
      <c r="J159" s="101">
        <f t="shared" ca="1" si="37"/>
        <v>1.0277794</v>
      </c>
      <c r="K159" s="101">
        <f t="shared" ca="1" si="38"/>
        <v>138897</v>
      </c>
      <c r="L159" s="105">
        <f>IF(VLOOKUP(A159,$U$12:$AD$125,8)=VLOOKUP(A158,$U$12:$AD$125,8),0,VLOOKUP(A159,U$12:$AD$125,8))</f>
        <v>0</v>
      </c>
      <c r="M159" s="106">
        <f>IF(L159&gt;0,VLOOKUP(L159,T$12:$AC$125,7),0)</f>
        <v>0</v>
      </c>
      <c r="N159" s="101">
        <f t="shared" si="39"/>
        <v>0</v>
      </c>
      <c r="O159" s="101">
        <f t="shared" ca="1" si="40"/>
        <v>138897</v>
      </c>
      <c r="P159" s="107" t="str">
        <f t="shared" si="45"/>
        <v>J=</v>
      </c>
      <c r="Q159" s="108">
        <f t="shared" si="46"/>
        <v>43791</v>
      </c>
      <c r="R159" s="13"/>
      <c r="S159" s="13"/>
      <c r="T159" s="98">
        <v>43144</v>
      </c>
      <c r="U159" s="23" t="s">
        <v>59</v>
      </c>
      <c r="V159" s="21"/>
      <c r="W159" s="21"/>
      <c r="X159" s="30"/>
      <c r="Y159" s="30"/>
      <c r="Z159" s="30"/>
      <c r="AA159" s="13"/>
      <c r="AB159" s="13"/>
      <c r="AC159" s="13"/>
      <c r="AD159" s="13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</row>
    <row r="160" spans="1:162" x14ac:dyDescent="0.2">
      <c r="A160" s="99">
        <f t="shared" si="41"/>
        <v>43213</v>
      </c>
      <c r="B160" s="100">
        <f t="shared" ca="1" si="47"/>
        <v>5138897</v>
      </c>
      <c r="C160" s="101">
        <f t="shared" si="42"/>
        <v>5000000</v>
      </c>
      <c r="D160" s="102">
        <f ca="1">IF(A160&lt;$B$1,VLOOKUP(A160,[1]DI!$A$4:$B$15000,2,FALSE),0)</f>
        <v>6.3899999999999998E-2</v>
      </c>
      <c r="E160" s="101">
        <f t="shared" ca="1" si="48"/>
        <v>2.4583E-4</v>
      </c>
      <c r="F160" s="103">
        <f t="shared" si="43"/>
        <v>1.0449999999999999</v>
      </c>
      <c r="G160" s="104">
        <f t="shared" ca="1" si="36"/>
        <v>1.0002568923499999</v>
      </c>
      <c r="H160" s="101">
        <f ca="1">TRUNC(PRODUCT(G$10:G159),15)</f>
        <v>1.02777940324511</v>
      </c>
      <c r="I160" s="101">
        <f t="shared" si="44"/>
        <v>1</v>
      </c>
      <c r="J160" s="101">
        <f t="shared" ca="1" si="37"/>
        <v>1.0277794</v>
      </c>
      <c r="K160" s="101">
        <f t="shared" ca="1" si="38"/>
        <v>138897</v>
      </c>
      <c r="L160" s="105">
        <f>IF(VLOOKUP(A160,$U$12:$AD$125,8)=VLOOKUP(A159,$U$12:$AD$125,8),0,VLOOKUP(A160,U$12:$AD$125,8))</f>
        <v>0</v>
      </c>
      <c r="M160" s="106">
        <f>IF(L160&gt;0,VLOOKUP(L160,T$12:$AC$125,7),0)</f>
        <v>0</v>
      </c>
      <c r="N160" s="101">
        <f t="shared" si="39"/>
        <v>0</v>
      </c>
      <c r="O160" s="101">
        <f t="shared" ca="1" si="40"/>
        <v>138897</v>
      </c>
      <c r="P160" s="107" t="str">
        <f t="shared" si="45"/>
        <v>J=</v>
      </c>
      <c r="Q160" s="108">
        <f t="shared" si="46"/>
        <v>43791</v>
      </c>
      <c r="R160" s="13"/>
      <c r="S160" s="13"/>
      <c r="T160" s="98">
        <v>43189</v>
      </c>
      <c r="U160" s="23" t="s">
        <v>67</v>
      </c>
      <c r="V160" s="21"/>
      <c r="W160" s="21"/>
      <c r="X160" s="30"/>
      <c r="Y160" s="30"/>
      <c r="Z160" s="30"/>
      <c r="AA160" s="13"/>
      <c r="AB160" s="13"/>
      <c r="AC160" s="13"/>
      <c r="AD160" s="13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</row>
    <row r="161" spans="1:159" x14ac:dyDescent="0.2">
      <c r="A161" s="99">
        <f t="shared" si="41"/>
        <v>43214</v>
      </c>
      <c r="B161" s="100">
        <f t="shared" ca="1" si="47"/>
        <v>5140217.1500000004</v>
      </c>
      <c r="C161" s="101">
        <f t="shared" si="42"/>
        <v>5000000</v>
      </c>
      <c r="D161" s="102">
        <f ca="1">IF(A161&lt;$B$1,VLOOKUP(A161,[1]DI!$A$4:$B$15000,2,FALSE),0)</f>
        <v>6.3899999999999998E-2</v>
      </c>
      <c r="E161" s="101">
        <f t="shared" ca="1" si="48"/>
        <v>2.4583E-4</v>
      </c>
      <c r="F161" s="103">
        <f t="shared" si="43"/>
        <v>1.0449999999999999</v>
      </c>
      <c r="G161" s="104">
        <f t="shared" ca="1" si="36"/>
        <v>1.0002568923499999</v>
      </c>
      <c r="H161" s="101">
        <f ca="1">TRUNC(PRODUCT(G$10:G160),15)</f>
        <v>1.0280434319112901</v>
      </c>
      <c r="I161" s="101">
        <f t="shared" si="44"/>
        <v>1</v>
      </c>
      <c r="J161" s="101">
        <f t="shared" ca="1" si="37"/>
        <v>1.0280434300000001</v>
      </c>
      <c r="K161" s="101">
        <f t="shared" ca="1" si="38"/>
        <v>140217.15</v>
      </c>
      <c r="L161" s="105">
        <f>IF(VLOOKUP(A161,$U$12:$AD$125,8)=VLOOKUP(A160,$U$12:$AD$125,8),0,VLOOKUP(A161,U$12:$AD$125,8))</f>
        <v>0</v>
      </c>
      <c r="M161" s="106">
        <f>IF(L161&gt;0,VLOOKUP(L161,T$12:$AC$125,7),0)</f>
        <v>0</v>
      </c>
      <c r="N161" s="101">
        <f t="shared" si="39"/>
        <v>0</v>
      </c>
      <c r="O161" s="101">
        <f t="shared" ca="1" si="40"/>
        <v>140217.15</v>
      </c>
      <c r="P161" s="107" t="str">
        <f t="shared" si="45"/>
        <v>J=</v>
      </c>
      <c r="Q161" s="108">
        <f t="shared" si="46"/>
        <v>43791</v>
      </c>
      <c r="R161" s="13"/>
      <c r="S161" s="13"/>
      <c r="T161" s="98">
        <v>43221</v>
      </c>
      <c r="U161" s="23" t="s">
        <v>68</v>
      </c>
      <c r="V161" s="21"/>
      <c r="W161" s="21"/>
      <c r="X161" s="30"/>
      <c r="Y161" s="30"/>
      <c r="Z161" s="30"/>
      <c r="AA161" s="13"/>
      <c r="AB161" s="13"/>
      <c r="AC161" s="13"/>
      <c r="AD161" s="13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</row>
    <row r="162" spans="1:159" x14ac:dyDescent="0.2">
      <c r="A162" s="99">
        <f t="shared" si="41"/>
        <v>43215</v>
      </c>
      <c r="B162" s="100">
        <f t="shared" ca="1" si="47"/>
        <v>5141537.6500000004</v>
      </c>
      <c r="C162" s="101">
        <f t="shared" si="42"/>
        <v>5000000</v>
      </c>
      <c r="D162" s="102">
        <f ca="1">IF(A162&lt;$B$1,VLOOKUP(A162,[1]DI!$A$4:$B$15000,2,FALSE),0)</f>
        <v>6.3899999999999998E-2</v>
      </c>
      <c r="E162" s="101">
        <f t="shared" ca="1" si="48"/>
        <v>2.4583E-4</v>
      </c>
      <c r="F162" s="103">
        <f t="shared" si="43"/>
        <v>1.0449999999999999</v>
      </c>
      <c r="G162" s="104">
        <f t="shared" ca="1" si="36"/>
        <v>1.0002568923499999</v>
      </c>
      <c r="H162" s="101">
        <f ca="1">TRUNC(PRODUCT(G$10:G161),15)</f>
        <v>1.0283075284044201</v>
      </c>
      <c r="I162" s="101">
        <f t="shared" si="44"/>
        <v>1</v>
      </c>
      <c r="J162" s="101">
        <f t="shared" ca="1" si="37"/>
        <v>1.02830753</v>
      </c>
      <c r="K162" s="101">
        <f t="shared" ca="1" si="38"/>
        <v>141537.65</v>
      </c>
      <c r="L162" s="105">
        <f>IF(VLOOKUP(A162,$U$12:$AD$125,8)=VLOOKUP(A161,$U$12:$AD$125,8),0,VLOOKUP(A162,U$12:$AD$125,8))</f>
        <v>0</v>
      </c>
      <c r="M162" s="106">
        <f>IF(L162&gt;0,VLOOKUP(L162,T$12:$AC$125,7),0)</f>
        <v>0</v>
      </c>
      <c r="N162" s="101">
        <f t="shared" si="39"/>
        <v>0</v>
      </c>
      <c r="O162" s="101">
        <f t="shared" ca="1" si="40"/>
        <v>141537.65</v>
      </c>
      <c r="P162" s="107" t="str">
        <f t="shared" si="45"/>
        <v>J=</v>
      </c>
      <c r="Q162" s="108">
        <f t="shared" si="46"/>
        <v>43791</v>
      </c>
      <c r="R162" s="13"/>
      <c r="S162" s="13"/>
      <c r="T162" s="98">
        <v>43251</v>
      </c>
      <c r="U162" s="23" t="s">
        <v>69</v>
      </c>
      <c r="V162" s="21"/>
      <c r="W162" s="21"/>
      <c r="X162" s="30"/>
      <c r="Y162" s="30"/>
      <c r="Z162" s="30"/>
      <c r="AA162" s="13"/>
      <c r="AB162" s="13"/>
      <c r="AC162" s="13"/>
      <c r="AD162" s="13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</row>
    <row r="163" spans="1:159" x14ac:dyDescent="0.2">
      <c r="A163" s="99">
        <f t="shared" si="41"/>
        <v>43216</v>
      </c>
      <c r="B163" s="100">
        <f t="shared" ca="1" si="47"/>
        <v>5142858.45</v>
      </c>
      <c r="C163" s="101">
        <f t="shared" si="42"/>
        <v>5000000</v>
      </c>
      <c r="D163" s="102">
        <f ca="1">IF(A163&lt;$B$1,VLOOKUP(A163,[1]DI!$A$4:$B$15000,2,FALSE),0)</f>
        <v>6.3899999999999998E-2</v>
      </c>
      <c r="E163" s="101">
        <f t="shared" ca="1" si="48"/>
        <v>2.4583E-4</v>
      </c>
      <c r="F163" s="103">
        <f t="shared" si="43"/>
        <v>1.0449999999999999</v>
      </c>
      <c r="G163" s="104">
        <f t="shared" ca="1" si="36"/>
        <v>1.0002568923499999</v>
      </c>
      <c r="H163" s="101">
        <f ca="1">TRUNC(PRODUCT(G$10:G162),15)</f>
        <v>1.02857169274191</v>
      </c>
      <c r="I163" s="101">
        <f t="shared" si="44"/>
        <v>1</v>
      </c>
      <c r="J163" s="101">
        <f t="shared" ca="1" si="37"/>
        <v>1.0285716899999999</v>
      </c>
      <c r="K163" s="101">
        <f t="shared" ca="1" si="38"/>
        <v>142858.45000000001</v>
      </c>
      <c r="L163" s="105">
        <f>IF(VLOOKUP(A163,$U$12:$AD$125,8)=VLOOKUP(A162,$U$12:$AD$125,8),0,VLOOKUP(A163,U$12:$AD$125,8))</f>
        <v>0</v>
      </c>
      <c r="M163" s="106">
        <f>IF(L163&gt;0,VLOOKUP(L163,T$12:$AC$125,7),0)</f>
        <v>0</v>
      </c>
      <c r="N163" s="101">
        <f t="shared" si="39"/>
        <v>0</v>
      </c>
      <c r="O163" s="101">
        <f t="shared" ca="1" si="40"/>
        <v>142858.45000000001</v>
      </c>
      <c r="P163" s="107" t="str">
        <f t="shared" si="45"/>
        <v>J=</v>
      </c>
      <c r="Q163" s="108">
        <f t="shared" si="46"/>
        <v>43791</v>
      </c>
      <c r="R163" s="13"/>
      <c r="S163" s="13"/>
      <c r="T163" s="98">
        <v>43350</v>
      </c>
      <c r="U163" s="23" t="s">
        <v>70</v>
      </c>
      <c r="V163" s="21"/>
      <c r="W163" s="21"/>
      <c r="X163" s="30"/>
      <c r="Y163" s="30"/>
      <c r="Z163" s="30"/>
      <c r="AA163" s="13"/>
      <c r="AB163" s="13"/>
      <c r="AC163" s="13"/>
      <c r="AD163" s="13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</row>
    <row r="164" spans="1:159" x14ac:dyDescent="0.2">
      <c r="A164" s="99">
        <f t="shared" si="41"/>
        <v>43217</v>
      </c>
      <c r="B164" s="100">
        <f t="shared" ca="1" si="47"/>
        <v>5144179.5999999996</v>
      </c>
      <c r="C164" s="101">
        <f t="shared" si="42"/>
        <v>5000000</v>
      </c>
      <c r="D164" s="102">
        <f ca="1">IF(A164&lt;$B$1,VLOOKUP(A164,[1]DI!$A$4:$B$15000,2,FALSE),0)</f>
        <v>6.3899999999999998E-2</v>
      </c>
      <c r="E164" s="101">
        <f t="shared" ca="1" si="48"/>
        <v>2.4583E-4</v>
      </c>
      <c r="F164" s="103">
        <f t="shared" si="43"/>
        <v>1.0449999999999999</v>
      </c>
      <c r="G164" s="104">
        <f t="shared" ca="1" si="36"/>
        <v>1.0002568923499999</v>
      </c>
      <c r="H164" s="101">
        <f ca="1">TRUNC(PRODUCT(G$10:G163),15)</f>
        <v>1.02883592494121</v>
      </c>
      <c r="I164" s="101">
        <f t="shared" si="44"/>
        <v>1</v>
      </c>
      <c r="J164" s="101">
        <f t="shared" ca="1" si="37"/>
        <v>1.0288359199999999</v>
      </c>
      <c r="K164" s="101">
        <f t="shared" ca="1" si="38"/>
        <v>144179.6</v>
      </c>
      <c r="L164" s="105">
        <f>IF(VLOOKUP(A164,$U$12:$AD$125,8)=VLOOKUP(A163,$U$12:$AD$125,8),0,VLOOKUP(A164,U$12:$AD$125,8))</f>
        <v>0</v>
      </c>
      <c r="M164" s="106">
        <f>IF(L164&gt;0,VLOOKUP(L164,T$12:$AC$125,7),0)</f>
        <v>0</v>
      </c>
      <c r="N164" s="101">
        <f t="shared" si="39"/>
        <v>0</v>
      </c>
      <c r="O164" s="101">
        <f t="shared" ca="1" si="40"/>
        <v>144179.6</v>
      </c>
      <c r="P164" s="107" t="str">
        <f t="shared" si="45"/>
        <v>J=</v>
      </c>
      <c r="Q164" s="108">
        <f t="shared" si="46"/>
        <v>43791</v>
      </c>
      <c r="R164" s="13"/>
      <c r="S164" s="13"/>
      <c r="T164" s="97">
        <v>43385</v>
      </c>
      <c r="U164" s="45" t="s">
        <v>65</v>
      </c>
      <c r="V164" s="21"/>
      <c r="W164" s="21"/>
      <c r="X164" s="30"/>
      <c r="Y164" s="30"/>
      <c r="Z164" s="30"/>
      <c r="AA164" s="13"/>
      <c r="AB164" s="13"/>
      <c r="AC164" s="13"/>
      <c r="AD164" s="13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</row>
    <row r="165" spans="1:159" x14ac:dyDescent="0.2">
      <c r="A165" s="99">
        <f t="shared" si="41"/>
        <v>43218</v>
      </c>
      <c r="B165" s="100">
        <f t="shared" ca="1" si="47"/>
        <v>5145501.1500000004</v>
      </c>
      <c r="C165" s="101">
        <f t="shared" si="42"/>
        <v>5000000</v>
      </c>
      <c r="D165" s="102">
        <f ca="1">IF(A165&lt;$B$1,VLOOKUP(A165,[1]DI!$A$4:$B$15000,2,FALSE),0)</f>
        <v>0</v>
      </c>
      <c r="E165" s="101">
        <f t="shared" ca="1" si="48"/>
        <v>0</v>
      </c>
      <c r="F165" s="103">
        <f t="shared" si="43"/>
        <v>1.0449999999999999</v>
      </c>
      <c r="G165" s="104">
        <f t="shared" ca="1" si="36"/>
        <v>1</v>
      </c>
      <c r="H165" s="101">
        <f ca="1">TRUNC(PRODUCT(G$10:G164),15)</f>
        <v>1.0291002250197301</v>
      </c>
      <c r="I165" s="101">
        <f t="shared" si="44"/>
        <v>1</v>
      </c>
      <c r="J165" s="101">
        <f t="shared" ca="1" si="37"/>
        <v>1.0291002300000001</v>
      </c>
      <c r="K165" s="101">
        <f t="shared" ca="1" si="38"/>
        <v>145501.15</v>
      </c>
      <c r="L165" s="105">
        <f>IF(VLOOKUP(A165,$U$12:$AD$125,8)=VLOOKUP(A164,$U$12:$AD$125,8),0,VLOOKUP(A165,U$12:$AD$125,8))</f>
        <v>0</v>
      </c>
      <c r="M165" s="106">
        <f>IF(L165&gt;0,VLOOKUP(L165,T$12:$AC$125,7),0)</f>
        <v>0</v>
      </c>
      <c r="N165" s="101">
        <f t="shared" si="39"/>
        <v>0</v>
      </c>
      <c r="O165" s="101">
        <f t="shared" ca="1" si="40"/>
        <v>145501.15</v>
      </c>
      <c r="P165" s="107" t="str">
        <f t="shared" si="45"/>
        <v>J=</v>
      </c>
      <c r="Q165" s="108">
        <f t="shared" si="46"/>
        <v>43791</v>
      </c>
      <c r="R165" s="13"/>
      <c r="S165" s="13"/>
      <c r="T165" s="98">
        <v>43406</v>
      </c>
      <c r="U165" s="23" t="s">
        <v>71</v>
      </c>
      <c r="V165" s="21"/>
      <c r="W165" s="21"/>
      <c r="X165" s="30"/>
      <c r="Y165" s="30"/>
      <c r="Z165" s="30"/>
      <c r="AA165" s="13"/>
      <c r="AB165" s="13"/>
      <c r="AC165" s="13"/>
      <c r="AD165" s="13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</row>
    <row r="166" spans="1:159" x14ac:dyDescent="0.2">
      <c r="A166" s="99">
        <f t="shared" si="41"/>
        <v>43219</v>
      </c>
      <c r="B166" s="100">
        <f t="shared" ca="1" si="47"/>
        <v>5145501.1500000004</v>
      </c>
      <c r="C166" s="101">
        <f t="shared" si="42"/>
        <v>5000000</v>
      </c>
      <c r="D166" s="102">
        <f ca="1">IF(A166&lt;$B$1,VLOOKUP(A166,[1]DI!$A$4:$B$15000,2,FALSE),0)</f>
        <v>0</v>
      </c>
      <c r="E166" s="101">
        <f t="shared" ca="1" si="48"/>
        <v>0</v>
      </c>
      <c r="F166" s="103">
        <f t="shared" si="43"/>
        <v>1.0449999999999999</v>
      </c>
      <c r="G166" s="104">
        <f t="shared" ca="1" si="36"/>
        <v>1</v>
      </c>
      <c r="H166" s="101">
        <f ca="1">TRUNC(PRODUCT(G$10:G165),15)</f>
        <v>1.0291002250197301</v>
      </c>
      <c r="I166" s="101">
        <f t="shared" si="44"/>
        <v>1</v>
      </c>
      <c r="J166" s="101">
        <f t="shared" ca="1" si="37"/>
        <v>1.0291002300000001</v>
      </c>
      <c r="K166" s="101">
        <f t="shared" ca="1" si="38"/>
        <v>145501.15</v>
      </c>
      <c r="L166" s="105">
        <f>IF(VLOOKUP(A166,$U$12:$AD$125,8)=VLOOKUP(A165,$U$12:$AD$125,8),0,VLOOKUP(A166,U$12:$AD$125,8))</f>
        <v>0</v>
      </c>
      <c r="M166" s="106">
        <f>IF(L166&gt;0,VLOOKUP(L166,T$12:$AC$125,7),0)</f>
        <v>0</v>
      </c>
      <c r="N166" s="101">
        <f t="shared" si="39"/>
        <v>0</v>
      </c>
      <c r="O166" s="101">
        <f t="shared" ca="1" si="40"/>
        <v>145501.15</v>
      </c>
      <c r="P166" s="107" t="str">
        <f t="shared" si="45"/>
        <v>J=</v>
      </c>
      <c r="Q166" s="108">
        <f t="shared" si="46"/>
        <v>43791</v>
      </c>
      <c r="R166" s="13"/>
      <c r="S166" s="13"/>
      <c r="T166" s="98">
        <v>43419</v>
      </c>
      <c r="U166" s="23" t="s">
        <v>72</v>
      </c>
      <c r="V166" s="21"/>
      <c r="W166" s="21"/>
      <c r="X166" s="30"/>
      <c r="Y166" s="30"/>
      <c r="Z166" s="30"/>
      <c r="AA166" s="13"/>
      <c r="AB166" s="13"/>
      <c r="AC166" s="13"/>
      <c r="AD166" s="13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</row>
    <row r="167" spans="1:159" x14ac:dyDescent="0.2">
      <c r="A167" s="99">
        <f t="shared" si="41"/>
        <v>43220</v>
      </c>
      <c r="B167" s="100">
        <f t="shared" ca="1" si="47"/>
        <v>5145501.1500000004</v>
      </c>
      <c r="C167" s="101">
        <f t="shared" si="42"/>
        <v>5000000</v>
      </c>
      <c r="D167" s="102">
        <f ca="1">IF(A167&lt;$B$1,VLOOKUP(A167,[1]DI!$A$4:$B$15000,2,FALSE),0)</f>
        <v>6.3899999999999998E-2</v>
      </c>
      <c r="E167" s="101">
        <f t="shared" ca="1" si="48"/>
        <v>2.4583E-4</v>
      </c>
      <c r="F167" s="103">
        <f t="shared" si="43"/>
        <v>1.0449999999999999</v>
      </c>
      <c r="G167" s="104">
        <f t="shared" ca="1" si="36"/>
        <v>1.0002568923499999</v>
      </c>
      <c r="H167" s="101">
        <f ca="1">TRUNC(PRODUCT(G$10:G166),15)</f>
        <v>1.0291002250197301</v>
      </c>
      <c r="I167" s="101">
        <f t="shared" si="44"/>
        <v>1</v>
      </c>
      <c r="J167" s="101">
        <f t="shared" ca="1" si="37"/>
        <v>1.0291002300000001</v>
      </c>
      <c r="K167" s="101">
        <f t="shared" ca="1" si="38"/>
        <v>145501.15</v>
      </c>
      <c r="L167" s="105">
        <f>IF(VLOOKUP(A167,$U$12:$AD$125,8)=VLOOKUP(A166,$U$12:$AD$125,8),0,VLOOKUP(A167,U$12:$AD$125,8))</f>
        <v>0</v>
      </c>
      <c r="M167" s="106">
        <f>IF(L167&gt;0,VLOOKUP(L167,T$12:$AC$125,7),0)</f>
        <v>0</v>
      </c>
      <c r="N167" s="101">
        <f t="shared" si="39"/>
        <v>0</v>
      </c>
      <c r="O167" s="101">
        <f t="shared" ca="1" si="40"/>
        <v>145501.15</v>
      </c>
      <c r="P167" s="107" t="str">
        <f t="shared" si="45"/>
        <v>J=</v>
      </c>
      <c r="Q167" s="108">
        <f t="shared" si="46"/>
        <v>43791</v>
      </c>
      <c r="R167" s="13"/>
      <c r="S167" s="13"/>
      <c r="T167" s="98">
        <v>43459</v>
      </c>
      <c r="U167" s="23" t="s">
        <v>73</v>
      </c>
      <c r="V167" s="21"/>
      <c r="W167" s="13"/>
      <c r="X167" s="30"/>
      <c r="Y167" s="30"/>
      <c r="Z167" s="30"/>
      <c r="AA167" s="13"/>
      <c r="AB167" s="13"/>
      <c r="AC167" s="13"/>
      <c r="AD167" s="13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</row>
    <row r="168" spans="1:159" x14ac:dyDescent="0.2">
      <c r="A168" s="99">
        <f t="shared" si="41"/>
        <v>43221</v>
      </c>
      <c r="B168" s="100">
        <f t="shared" ca="1" si="47"/>
        <v>5146822.95</v>
      </c>
      <c r="C168" s="101">
        <f t="shared" si="42"/>
        <v>5000000</v>
      </c>
      <c r="D168" s="102">
        <f ca="1">IF(A168&lt;$B$1,VLOOKUP(A168,[1]DI!$A$4:$B$15000,2,FALSE),0)</f>
        <v>0</v>
      </c>
      <c r="E168" s="101">
        <f t="shared" ca="1" si="48"/>
        <v>0</v>
      </c>
      <c r="F168" s="103">
        <f t="shared" si="43"/>
        <v>1.0449999999999999</v>
      </c>
      <c r="G168" s="104">
        <f t="shared" ca="1" si="36"/>
        <v>1</v>
      </c>
      <c r="H168" s="101">
        <f ca="1">TRUNC(PRODUCT(G$10:G167),15)</f>
        <v>1.02936459299492</v>
      </c>
      <c r="I168" s="101">
        <f t="shared" si="44"/>
        <v>1</v>
      </c>
      <c r="J168" s="101">
        <f t="shared" ca="1" si="37"/>
        <v>1.0293645899999999</v>
      </c>
      <c r="K168" s="101">
        <f t="shared" ca="1" si="38"/>
        <v>146822.95000000001</v>
      </c>
      <c r="L168" s="105">
        <f>IF(VLOOKUP(A168,$U$12:$AD$125,8)=VLOOKUP(A167,$U$12:$AD$125,8),0,VLOOKUP(A168,U$12:$AD$125,8))</f>
        <v>0</v>
      </c>
      <c r="M168" s="106">
        <f>IF(L168&gt;0,VLOOKUP(L168,T$12:$AC$125,7),0)</f>
        <v>0</v>
      </c>
      <c r="N168" s="101">
        <f t="shared" si="39"/>
        <v>0</v>
      </c>
      <c r="O168" s="101">
        <f t="shared" ca="1" si="40"/>
        <v>146822.95000000001</v>
      </c>
      <c r="P168" s="107" t="str">
        <f t="shared" si="45"/>
        <v>J=</v>
      </c>
      <c r="Q168" s="108">
        <f t="shared" si="46"/>
        <v>43791</v>
      </c>
      <c r="R168" s="13"/>
      <c r="S168" s="13"/>
      <c r="T168" s="98">
        <v>43466</v>
      </c>
      <c r="U168" s="23" t="s">
        <v>74</v>
      </c>
      <c r="V168" s="21"/>
      <c r="W168" s="13"/>
      <c r="X168" s="30"/>
      <c r="Y168" s="30"/>
      <c r="Z168" s="30"/>
      <c r="AA168" s="13"/>
      <c r="AB168" s="13"/>
      <c r="AC168" s="13"/>
      <c r="AD168" s="13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</row>
    <row r="169" spans="1:159" x14ac:dyDescent="0.2">
      <c r="A169" s="99">
        <f t="shared" si="41"/>
        <v>43222</v>
      </c>
      <c r="B169" s="100">
        <f t="shared" ca="1" si="47"/>
        <v>5146822.95</v>
      </c>
      <c r="C169" s="101">
        <f t="shared" si="42"/>
        <v>5000000</v>
      </c>
      <c r="D169" s="102">
        <f ca="1">IF(A169&lt;$B$1,VLOOKUP(A169,[1]DI!$A$4:$B$15000,2,FALSE),0)</f>
        <v>6.3899999999999998E-2</v>
      </c>
      <c r="E169" s="101">
        <f t="shared" ca="1" si="48"/>
        <v>2.4583E-4</v>
      </c>
      <c r="F169" s="103">
        <f t="shared" si="43"/>
        <v>1.0449999999999999</v>
      </c>
      <c r="G169" s="104">
        <f t="shared" ca="1" si="36"/>
        <v>1.0002568923499999</v>
      </c>
      <c r="H169" s="101">
        <f ca="1">TRUNC(PRODUCT(G$10:G168),15)</f>
        <v>1.02936459299492</v>
      </c>
      <c r="I169" s="101">
        <f t="shared" si="44"/>
        <v>1</v>
      </c>
      <c r="J169" s="101">
        <f t="shared" ca="1" si="37"/>
        <v>1.0293645899999999</v>
      </c>
      <c r="K169" s="101">
        <f t="shared" ca="1" si="38"/>
        <v>146822.95000000001</v>
      </c>
      <c r="L169" s="105">
        <f>IF(VLOOKUP(A169,$U$12:$AD$125,8)=VLOOKUP(A168,$U$12:$AD$125,8),0,VLOOKUP(A169,U$12:$AD$125,8))</f>
        <v>0</v>
      </c>
      <c r="M169" s="106">
        <f>IF(L169&gt;0,VLOOKUP(L169,T$12:$AC$125,7),0)</f>
        <v>0</v>
      </c>
      <c r="N169" s="101">
        <f t="shared" si="39"/>
        <v>0</v>
      </c>
      <c r="O169" s="101">
        <f t="shared" ca="1" si="40"/>
        <v>146822.95000000001</v>
      </c>
      <c r="P169" s="107" t="str">
        <f t="shared" si="45"/>
        <v>J=</v>
      </c>
      <c r="Q169" s="108">
        <f t="shared" si="46"/>
        <v>43791</v>
      </c>
      <c r="R169" s="13"/>
      <c r="S169" s="13"/>
      <c r="T169" s="98">
        <v>43528</v>
      </c>
      <c r="U169" s="23" t="s">
        <v>59</v>
      </c>
      <c r="V169" s="21"/>
      <c r="W169" s="13"/>
      <c r="X169" s="30"/>
      <c r="Y169" s="30"/>
      <c r="Z169" s="30"/>
      <c r="AA169" s="13"/>
      <c r="AB169" s="13"/>
      <c r="AC169" s="13"/>
      <c r="AD169" s="13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</row>
    <row r="170" spans="1:159" x14ac:dyDescent="0.2">
      <c r="A170" s="99">
        <f t="shared" si="41"/>
        <v>43223</v>
      </c>
      <c r="B170" s="100">
        <f t="shared" ca="1" si="47"/>
        <v>5148145.1500000004</v>
      </c>
      <c r="C170" s="101">
        <f t="shared" si="42"/>
        <v>5000000</v>
      </c>
      <c r="D170" s="102">
        <f ca="1">IF(A170&lt;$B$1,VLOOKUP(A170,[1]DI!$A$4:$B$15000,2,FALSE),0)</f>
        <v>6.3899999999999998E-2</v>
      </c>
      <c r="E170" s="101">
        <f t="shared" ca="1" si="48"/>
        <v>2.4583E-4</v>
      </c>
      <c r="F170" s="103">
        <f t="shared" si="43"/>
        <v>1.0449999999999999</v>
      </c>
      <c r="G170" s="104">
        <f t="shared" ca="1" si="36"/>
        <v>1.0002568923499999</v>
      </c>
      <c r="H170" s="101">
        <f ca="1">TRUNC(PRODUCT(G$10:G169),15)</f>
        <v>1.02962902888422</v>
      </c>
      <c r="I170" s="101">
        <f t="shared" si="44"/>
        <v>1</v>
      </c>
      <c r="J170" s="101">
        <f t="shared" ca="1" si="37"/>
        <v>1.0296290299999999</v>
      </c>
      <c r="K170" s="101">
        <f t="shared" ca="1" si="38"/>
        <v>148145.15</v>
      </c>
      <c r="L170" s="105">
        <f>IF(VLOOKUP(A170,$U$12:$AD$125,8)=VLOOKUP(A169,$U$12:$AD$125,8),0,VLOOKUP(A170,U$12:$AD$125,8))</f>
        <v>0</v>
      </c>
      <c r="M170" s="106">
        <f>IF(L170&gt;0,VLOOKUP(L170,T$12:$AC$125,7),0)</f>
        <v>0</v>
      </c>
      <c r="N170" s="101">
        <f t="shared" si="39"/>
        <v>0</v>
      </c>
      <c r="O170" s="101">
        <f t="shared" ca="1" si="40"/>
        <v>148145.15</v>
      </c>
      <c r="P170" s="107" t="str">
        <f t="shared" si="45"/>
        <v>J=</v>
      </c>
      <c r="Q170" s="108">
        <f t="shared" si="46"/>
        <v>43791</v>
      </c>
      <c r="R170" s="13"/>
      <c r="S170" s="13"/>
      <c r="T170" s="98">
        <v>43529</v>
      </c>
      <c r="U170" s="23" t="s">
        <v>59</v>
      </c>
      <c r="V170" s="21"/>
      <c r="W170" s="13"/>
      <c r="X170" s="30"/>
      <c r="Y170" s="30"/>
      <c r="Z170" s="30"/>
      <c r="AA170" s="13"/>
      <c r="AB170" s="13"/>
      <c r="AC170" s="13"/>
      <c r="AD170" s="13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</row>
    <row r="171" spans="1:159" x14ac:dyDescent="0.2">
      <c r="A171" s="99">
        <f t="shared" si="41"/>
        <v>43224</v>
      </c>
      <c r="B171" s="100">
        <f t="shared" ca="1" si="47"/>
        <v>5149467.6500000004</v>
      </c>
      <c r="C171" s="101">
        <f t="shared" si="42"/>
        <v>5000000</v>
      </c>
      <c r="D171" s="102">
        <f ca="1">IF(A171&lt;$B$1,VLOOKUP(A171,[1]DI!$A$4:$B$15000,2,FALSE),0)</f>
        <v>6.3899999999999998E-2</v>
      </c>
      <c r="E171" s="101">
        <f t="shared" ca="1" si="48"/>
        <v>2.4583E-4</v>
      </c>
      <c r="F171" s="103">
        <f t="shared" si="43"/>
        <v>1.0449999999999999</v>
      </c>
      <c r="G171" s="104">
        <f t="shared" ca="1" si="36"/>
        <v>1.0002568923499999</v>
      </c>
      <c r="H171" s="101">
        <f ca="1">TRUNC(PRODUCT(G$10:G170),15)</f>
        <v>1.02989353270508</v>
      </c>
      <c r="I171" s="101">
        <f t="shared" si="44"/>
        <v>1</v>
      </c>
      <c r="J171" s="101">
        <f t="shared" ca="1" si="37"/>
        <v>1.0298935300000001</v>
      </c>
      <c r="K171" s="101">
        <f t="shared" ca="1" si="38"/>
        <v>149467.65</v>
      </c>
      <c r="L171" s="105">
        <f>IF(VLOOKUP(A171,$U$12:$AD$125,8)=VLOOKUP(A170,$U$12:$AD$125,8),0,VLOOKUP(A171,U$12:$AD$125,8))</f>
        <v>0</v>
      </c>
      <c r="M171" s="106">
        <f>IF(L171&gt;0,VLOOKUP(L171,T$12:$AC$125,7),0)</f>
        <v>0</v>
      </c>
      <c r="N171" s="101">
        <f t="shared" si="39"/>
        <v>0</v>
      </c>
      <c r="O171" s="101">
        <f t="shared" ca="1" si="40"/>
        <v>149467.65</v>
      </c>
      <c r="P171" s="107" t="str">
        <f t="shared" si="45"/>
        <v>J=</v>
      </c>
      <c r="Q171" s="108">
        <f t="shared" si="46"/>
        <v>43791</v>
      </c>
      <c r="R171" s="13"/>
      <c r="S171" s="13"/>
      <c r="T171" s="98">
        <v>43574</v>
      </c>
      <c r="U171" s="23" t="s">
        <v>67</v>
      </c>
      <c r="V171" s="21"/>
      <c r="W171" s="13"/>
      <c r="X171" s="30"/>
      <c r="Y171" s="30"/>
      <c r="Z171" s="30"/>
      <c r="AA171" s="13"/>
      <c r="AB171" s="13"/>
      <c r="AC171" s="13"/>
      <c r="AD171" s="13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</row>
    <row r="172" spans="1:159" x14ac:dyDescent="0.2">
      <c r="A172" s="99">
        <f t="shared" si="41"/>
        <v>43225</v>
      </c>
      <c r="B172" s="100">
        <f t="shared" ca="1" si="47"/>
        <v>5150790.5</v>
      </c>
      <c r="C172" s="101">
        <f t="shared" si="42"/>
        <v>5000000</v>
      </c>
      <c r="D172" s="102">
        <f ca="1">IF(A172&lt;$B$1,VLOOKUP(A172,[1]DI!$A$4:$B$15000,2,FALSE),0)</f>
        <v>0</v>
      </c>
      <c r="E172" s="101">
        <f t="shared" ca="1" si="48"/>
        <v>0</v>
      </c>
      <c r="F172" s="103">
        <f t="shared" si="43"/>
        <v>1.0449999999999999</v>
      </c>
      <c r="G172" s="104">
        <f t="shared" ca="1" si="36"/>
        <v>1</v>
      </c>
      <c r="H172" s="101">
        <f ca="1">TRUNC(PRODUCT(G$10:G171),15)</f>
        <v>1.0301581044749399</v>
      </c>
      <c r="I172" s="101">
        <f t="shared" si="44"/>
        <v>1</v>
      </c>
      <c r="J172" s="101">
        <f t="shared" ca="1" si="37"/>
        <v>1.0301581</v>
      </c>
      <c r="K172" s="101">
        <f t="shared" ca="1" si="38"/>
        <v>150790.5</v>
      </c>
      <c r="L172" s="105">
        <f>IF(VLOOKUP(A172,$U$12:$AD$125,8)=VLOOKUP(A171,$U$12:$AD$125,8),0,VLOOKUP(A172,U$12:$AD$125,8))</f>
        <v>0</v>
      </c>
      <c r="M172" s="106">
        <f>IF(L172&gt;0,VLOOKUP(L172,T$12:$AC$125,7),0)</f>
        <v>0</v>
      </c>
      <c r="N172" s="101">
        <f t="shared" si="39"/>
        <v>0</v>
      </c>
      <c r="O172" s="101">
        <f t="shared" ca="1" si="40"/>
        <v>150790.5</v>
      </c>
      <c r="P172" s="107" t="str">
        <f t="shared" si="45"/>
        <v>J=</v>
      </c>
      <c r="Q172" s="108">
        <f t="shared" si="46"/>
        <v>43791</v>
      </c>
      <c r="R172" s="13"/>
      <c r="S172" s="13"/>
      <c r="T172" s="98">
        <v>43586</v>
      </c>
      <c r="U172" s="23" t="s">
        <v>68</v>
      </c>
      <c r="V172" s="21"/>
      <c r="W172" s="13"/>
      <c r="X172" s="30"/>
      <c r="Y172" s="30"/>
      <c r="Z172" s="30"/>
      <c r="AA172" s="13"/>
      <c r="AB172" s="13"/>
      <c r="AC172" s="13"/>
      <c r="AD172" s="13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</row>
    <row r="173" spans="1:159" x14ac:dyDescent="0.2">
      <c r="A173" s="99">
        <f t="shared" si="41"/>
        <v>43226</v>
      </c>
      <c r="B173" s="100">
        <f t="shared" ca="1" si="47"/>
        <v>5150790.5</v>
      </c>
      <c r="C173" s="101">
        <f t="shared" si="42"/>
        <v>5000000</v>
      </c>
      <c r="D173" s="102">
        <f ca="1">IF(A173&lt;$B$1,VLOOKUP(A173,[1]DI!$A$4:$B$15000,2,FALSE),0)</f>
        <v>0</v>
      </c>
      <c r="E173" s="101">
        <f t="shared" ca="1" si="48"/>
        <v>0</v>
      </c>
      <c r="F173" s="103">
        <f t="shared" si="43"/>
        <v>1.0449999999999999</v>
      </c>
      <c r="G173" s="104">
        <f t="shared" ca="1" si="36"/>
        <v>1</v>
      </c>
      <c r="H173" s="101">
        <f ca="1">TRUNC(PRODUCT(G$10:G172),15)</f>
        <v>1.0301581044749399</v>
      </c>
      <c r="I173" s="101">
        <f t="shared" si="44"/>
        <v>1</v>
      </c>
      <c r="J173" s="101">
        <f t="shared" ca="1" si="37"/>
        <v>1.0301581</v>
      </c>
      <c r="K173" s="101">
        <f t="shared" ca="1" si="38"/>
        <v>150790.5</v>
      </c>
      <c r="L173" s="105">
        <f>IF(VLOOKUP(A173,$U$12:$AD$125,8)=VLOOKUP(A172,$U$12:$AD$125,8),0,VLOOKUP(A173,U$12:$AD$125,8))</f>
        <v>0</v>
      </c>
      <c r="M173" s="106">
        <f>IF(L173&gt;0,VLOOKUP(L173,T$12:$AC$125,7),0)</f>
        <v>0</v>
      </c>
      <c r="N173" s="101">
        <f t="shared" si="39"/>
        <v>0</v>
      </c>
      <c r="O173" s="101">
        <f t="shared" ca="1" si="40"/>
        <v>150790.5</v>
      </c>
      <c r="P173" s="107" t="str">
        <f t="shared" si="45"/>
        <v>J=</v>
      </c>
      <c r="Q173" s="108">
        <f t="shared" si="46"/>
        <v>43791</v>
      </c>
      <c r="R173" s="13"/>
      <c r="S173" s="13"/>
      <c r="T173" s="98">
        <v>43636</v>
      </c>
      <c r="U173" s="23" t="s">
        <v>69</v>
      </c>
      <c r="V173" s="21"/>
      <c r="W173" s="13"/>
      <c r="X173" s="30"/>
      <c r="Y173" s="30"/>
      <c r="Z173" s="30"/>
      <c r="AA173" s="13"/>
      <c r="AB173" s="13"/>
      <c r="AC173" s="13"/>
      <c r="AD173" s="13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</row>
    <row r="174" spans="1:159" x14ac:dyDescent="0.2">
      <c r="A174" s="99">
        <f t="shared" si="41"/>
        <v>43227</v>
      </c>
      <c r="B174" s="100">
        <f t="shared" ca="1" si="47"/>
        <v>5150790.5</v>
      </c>
      <c r="C174" s="101">
        <f t="shared" si="42"/>
        <v>5000000</v>
      </c>
      <c r="D174" s="102">
        <f ca="1">IF(A174&lt;$B$1,VLOOKUP(A174,[1]DI!$A$4:$B$15000,2,FALSE),0)</f>
        <v>6.3899999999999998E-2</v>
      </c>
      <c r="E174" s="101">
        <f t="shared" ca="1" si="48"/>
        <v>2.4583E-4</v>
      </c>
      <c r="F174" s="103">
        <f t="shared" si="43"/>
        <v>1.0449999999999999</v>
      </c>
      <c r="G174" s="104">
        <f t="shared" ca="1" si="36"/>
        <v>1.0002568923499999</v>
      </c>
      <c r="H174" s="101">
        <f ca="1">TRUNC(PRODUCT(G$10:G173),15)</f>
        <v>1.0301581044749399</v>
      </c>
      <c r="I174" s="101">
        <f t="shared" si="44"/>
        <v>1</v>
      </c>
      <c r="J174" s="101">
        <f t="shared" ca="1" si="37"/>
        <v>1.0301581</v>
      </c>
      <c r="K174" s="101">
        <f t="shared" ca="1" si="38"/>
        <v>150790.5</v>
      </c>
      <c r="L174" s="105">
        <f>IF(VLOOKUP(A174,$U$12:$AD$125,8)=VLOOKUP(A173,$U$12:$AD$125,8),0,VLOOKUP(A174,U$12:$AD$125,8))</f>
        <v>0</v>
      </c>
      <c r="M174" s="106">
        <f>IF(L174&gt;0,VLOOKUP(L174,T$12:$AC$125,7),0)</f>
        <v>0</v>
      </c>
      <c r="N174" s="101">
        <f t="shared" si="39"/>
        <v>0</v>
      </c>
      <c r="O174" s="101">
        <f t="shared" ca="1" si="40"/>
        <v>150790.5</v>
      </c>
      <c r="P174" s="107" t="str">
        <f t="shared" si="45"/>
        <v>J=</v>
      </c>
      <c r="Q174" s="108">
        <f t="shared" si="46"/>
        <v>43791</v>
      </c>
      <c r="R174" s="13"/>
      <c r="S174" s="13"/>
      <c r="T174" s="98">
        <v>43784</v>
      </c>
      <c r="U174" s="23" t="s">
        <v>72</v>
      </c>
      <c r="V174" s="21"/>
      <c r="W174" s="13"/>
      <c r="X174" s="30"/>
      <c r="Y174" s="30"/>
      <c r="Z174" s="30"/>
      <c r="AA174" s="13"/>
      <c r="AB174" s="13"/>
      <c r="AC174" s="13"/>
      <c r="AD174" s="13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</row>
    <row r="175" spans="1:159" x14ac:dyDescent="0.2">
      <c r="A175" s="99">
        <f t="shared" si="41"/>
        <v>43228</v>
      </c>
      <c r="B175" s="100">
        <f t="shared" ca="1" si="47"/>
        <v>5152113.6999999899</v>
      </c>
      <c r="C175" s="101">
        <f t="shared" si="42"/>
        <v>5000000</v>
      </c>
      <c r="D175" s="102">
        <f ca="1">IF(A175&lt;$B$1,VLOOKUP(A175,[1]DI!$A$4:$B$15000,2,FALSE),0)</f>
        <v>6.3899999999999998E-2</v>
      </c>
      <c r="E175" s="101">
        <f t="shared" ca="1" si="48"/>
        <v>2.4583E-4</v>
      </c>
      <c r="F175" s="103">
        <f t="shared" si="43"/>
        <v>1.0449999999999999</v>
      </c>
      <c r="G175" s="104">
        <f t="shared" ca="1" si="36"/>
        <v>1.0002568923499999</v>
      </c>
      <c r="H175" s="101">
        <f ca="1">TRUNC(PRODUCT(G$10:G174),15)</f>
        <v>1.0304227442112699</v>
      </c>
      <c r="I175" s="101">
        <f t="shared" si="44"/>
        <v>1</v>
      </c>
      <c r="J175" s="101">
        <f t="shared" ca="1" si="37"/>
        <v>1.0304227399999999</v>
      </c>
      <c r="K175" s="101">
        <f t="shared" ca="1" si="38"/>
        <v>152113.69999999</v>
      </c>
      <c r="L175" s="105">
        <f>IF(VLOOKUP(A175,$U$12:$AD$125,8)=VLOOKUP(A174,$U$12:$AD$125,8),0,VLOOKUP(A175,U$12:$AD$125,8))</f>
        <v>0</v>
      </c>
      <c r="M175" s="106">
        <f>IF(L175&gt;0,VLOOKUP(L175,T$12:$AC$125,7),0)</f>
        <v>0</v>
      </c>
      <c r="N175" s="101">
        <f t="shared" si="39"/>
        <v>0</v>
      </c>
      <c r="O175" s="101">
        <f t="shared" ca="1" si="40"/>
        <v>152113.69999999</v>
      </c>
      <c r="P175" s="107" t="str">
        <f t="shared" si="45"/>
        <v>J=</v>
      </c>
      <c r="Q175" s="108">
        <f t="shared" si="46"/>
        <v>43791</v>
      </c>
      <c r="R175" s="13"/>
      <c r="S175" s="13"/>
      <c r="T175" s="98">
        <v>43824</v>
      </c>
      <c r="U175" s="23" t="s">
        <v>73</v>
      </c>
      <c r="V175" s="21"/>
      <c r="W175" s="13"/>
      <c r="X175" s="30"/>
      <c r="Y175" s="30"/>
      <c r="Z175" s="30"/>
      <c r="AA175" s="13"/>
      <c r="AB175" s="13"/>
      <c r="AC175" s="13"/>
      <c r="AD175" s="13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</row>
    <row r="176" spans="1:159" x14ac:dyDescent="0.2">
      <c r="A176" s="99">
        <f t="shared" si="41"/>
        <v>43229</v>
      </c>
      <c r="B176" s="100">
        <f t="shared" ca="1" si="47"/>
        <v>5153437.25</v>
      </c>
      <c r="C176" s="101">
        <f t="shared" si="42"/>
        <v>5000000</v>
      </c>
      <c r="D176" s="102">
        <f ca="1">IF(A176&lt;$B$1,VLOOKUP(A176,[1]DI!$A$4:$B$15000,2,FALSE),0)</f>
        <v>6.3899999999999998E-2</v>
      </c>
      <c r="E176" s="101">
        <f t="shared" ca="1" si="48"/>
        <v>2.4583E-4</v>
      </c>
      <c r="F176" s="103">
        <f t="shared" si="43"/>
        <v>1.0449999999999999</v>
      </c>
      <c r="G176" s="104">
        <f t="shared" ca="1" si="36"/>
        <v>1.0002568923499999</v>
      </c>
      <c r="H176" s="101">
        <f ca="1">TRUNC(PRODUCT(G$10:G175),15)</f>
        <v>1.0306874519315301</v>
      </c>
      <c r="I176" s="101">
        <f t="shared" si="44"/>
        <v>1</v>
      </c>
      <c r="J176" s="101">
        <f t="shared" ca="1" si="37"/>
        <v>1.0306874500000001</v>
      </c>
      <c r="K176" s="101">
        <f t="shared" ca="1" si="38"/>
        <v>153437.25</v>
      </c>
      <c r="L176" s="105">
        <f>IF(VLOOKUP(A176,$U$12:$AD$125,8)=VLOOKUP(A175,$U$12:$AD$125,8),0,VLOOKUP(A176,U$12:$AD$125,8))</f>
        <v>0</v>
      </c>
      <c r="M176" s="106">
        <f>IF(L176&gt;0,VLOOKUP(L176,T$12:$AC$125,7),0)</f>
        <v>0</v>
      </c>
      <c r="N176" s="101">
        <f t="shared" si="39"/>
        <v>0</v>
      </c>
      <c r="O176" s="101">
        <f t="shared" ca="1" si="40"/>
        <v>153437.25</v>
      </c>
      <c r="P176" s="107" t="str">
        <f t="shared" si="45"/>
        <v>J=</v>
      </c>
      <c r="Q176" s="108">
        <f t="shared" si="46"/>
        <v>43791</v>
      </c>
      <c r="R176" s="13"/>
      <c r="S176" s="13"/>
      <c r="T176" s="98">
        <v>43831</v>
      </c>
      <c r="U176" s="23" t="s">
        <v>74</v>
      </c>
      <c r="V176" s="21"/>
      <c r="W176" s="13"/>
      <c r="X176" s="30"/>
      <c r="Y176" s="30"/>
      <c r="Z176" s="30"/>
      <c r="AA176" s="13"/>
      <c r="AB176" s="13"/>
      <c r="AC176" s="13"/>
      <c r="AD176" s="13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</row>
    <row r="177" spans="1:162" x14ac:dyDescent="0.2">
      <c r="A177" s="99">
        <f t="shared" si="41"/>
        <v>43230</v>
      </c>
      <c r="B177" s="100">
        <f t="shared" ca="1" si="47"/>
        <v>5154761.1500000004</v>
      </c>
      <c r="C177" s="101">
        <f t="shared" si="42"/>
        <v>5000000</v>
      </c>
      <c r="D177" s="102">
        <f ca="1">IF(A177&lt;$B$1,VLOOKUP(A177,[1]DI!$A$4:$B$15000,2,FALSE),0)</f>
        <v>6.3899999999999998E-2</v>
      </c>
      <c r="E177" s="101">
        <f t="shared" ca="1" si="48"/>
        <v>2.4583E-4</v>
      </c>
      <c r="F177" s="103">
        <f t="shared" si="43"/>
        <v>1.0449999999999999</v>
      </c>
      <c r="G177" s="104">
        <f t="shared" ca="1" si="36"/>
        <v>1.0002568923499999</v>
      </c>
      <c r="H177" s="101">
        <f ca="1">TRUNC(PRODUCT(G$10:G176),15)</f>
        <v>1.03095222765317</v>
      </c>
      <c r="I177" s="101">
        <f t="shared" si="44"/>
        <v>1</v>
      </c>
      <c r="J177" s="101">
        <f t="shared" ca="1" si="37"/>
        <v>1.03095223</v>
      </c>
      <c r="K177" s="101">
        <f t="shared" ca="1" si="38"/>
        <v>154761.15</v>
      </c>
      <c r="L177" s="105">
        <f>IF(VLOOKUP(A177,$U$12:$AD$125,8)=VLOOKUP(A176,$U$12:$AD$125,8),0,VLOOKUP(A177,U$12:$AD$125,8))</f>
        <v>0</v>
      </c>
      <c r="M177" s="106">
        <f>IF(L177&gt;0,VLOOKUP(L177,T$12:$AC$125,7),0)</f>
        <v>0</v>
      </c>
      <c r="N177" s="101">
        <f t="shared" si="39"/>
        <v>0</v>
      </c>
      <c r="O177" s="101">
        <f t="shared" ca="1" si="40"/>
        <v>154761.15</v>
      </c>
      <c r="P177" s="107" t="str">
        <f t="shared" si="45"/>
        <v>J=</v>
      </c>
      <c r="Q177" s="108">
        <f t="shared" si="46"/>
        <v>43791</v>
      </c>
      <c r="R177" s="13"/>
      <c r="S177" s="13"/>
      <c r="T177" s="97">
        <v>43885</v>
      </c>
      <c r="U177" s="45" t="s">
        <v>59</v>
      </c>
      <c r="V177" s="21"/>
      <c r="W177" s="13"/>
      <c r="X177" s="30"/>
      <c r="Y177" s="30"/>
      <c r="Z177" s="30"/>
      <c r="AA177" s="13"/>
      <c r="AB177" s="13"/>
      <c r="AC177" s="13"/>
      <c r="AD177" s="13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</row>
    <row r="178" spans="1:162" x14ac:dyDescent="0.2">
      <c r="A178" s="99">
        <f t="shared" si="41"/>
        <v>43231</v>
      </c>
      <c r="B178" s="100">
        <f t="shared" ca="1" si="47"/>
        <v>5156085.3499999996</v>
      </c>
      <c r="C178" s="101">
        <f t="shared" si="42"/>
        <v>5000000</v>
      </c>
      <c r="D178" s="102">
        <f ca="1">IF(A178&lt;$B$1,VLOOKUP(A178,[1]DI!$A$4:$B$15000,2,FALSE),0)</f>
        <v>6.3899999999999998E-2</v>
      </c>
      <c r="E178" s="101">
        <f t="shared" ca="1" si="48"/>
        <v>2.4583E-4</v>
      </c>
      <c r="F178" s="103">
        <f t="shared" si="43"/>
        <v>1.0449999999999999</v>
      </c>
      <c r="G178" s="104">
        <f t="shared" ca="1" si="36"/>
        <v>1.0002568923499999</v>
      </c>
      <c r="H178" s="101">
        <f ca="1">TRUNC(PRODUCT(G$10:G177),15)</f>
        <v>1.0312170713936699</v>
      </c>
      <c r="I178" s="101">
        <f t="shared" si="44"/>
        <v>1</v>
      </c>
      <c r="J178" s="101">
        <f t="shared" ca="1" si="37"/>
        <v>1.0312170700000001</v>
      </c>
      <c r="K178" s="101">
        <f t="shared" ca="1" si="38"/>
        <v>156085.35</v>
      </c>
      <c r="L178" s="105">
        <f>IF(VLOOKUP(A178,$U$12:$AD$125,8)=VLOOKUP(A177,$U$12:$AD$125,8),0,VLOOKUP(A178,U$12:$AD$125,8))</f>
        <v>0</v>
      </c>
      <c r="M178" s="106">
        <f>IF(L178&gt;0,VLOOKUP(L178,T$12:$AC$125,7),0)</f>
        <v>0</v>
      </c>
      <c r="N178" s="101">
        <f t="shared" si="39"/>
        <v>0</v>
      </c>
      <c r="O178" s="101">
        <f t="shared" ca="1" si="40"/>
        <v>156085.35</v>
      </c>
      <c r="P178" s="107" t="str">
        <f t="shared" si="45"/>
        <v>J=</v>
      </c>
      <c r="Q178" s="108">
        <f t="shared" si="46"/>
        <v>43791</v>
      </c>
      <c r="R178" s="13"/>
      <c r="S178" s="13"/>
      <c r="T178" s="98">
        <v>43886</v>
      </c>
      <c r="U178" s="23" t="s">
        <v>59</v>
      </c>
      <c r="V178" s="21"/>
      <c r="W178" s="13"/>
      <c r="X178" s="30"/>
      <c r="Y178" s="30"/>
      <c r="Z178" s="30"/>
      <c r="AA178" s="13"/>
      <c r="AB178" s="13"/>
      <c r="AC178" s="13"/>
      <c r="AD178" s="13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</row>
    <row r="179" spans="1:162" x14ac:dyDescent="0.2">
      <c r="A179" s="99">
        <f t="shared" si="41"/>
        <v>43232</v>
      </c>
      <c r="B179" s="100">
        <f t="shared" ca="1" si="47"/>
        <v>5157409.9000000004</v>
      </c>
      <c r="C179" s="101">
        <f t="shared" si="42"/>
        <v>5000000</v>
      </c>
      <c r="D179" s="102">
        <f ca="1">IF(A179&lt;$B$1,VLOOKUP(A179,[1]DI!$A$4:$B$15000,2,FALSE),0)</f>
        <v>0</v>
      </c>
      <c r="E179" s="101">
        <f t="shared" ca="1" si="48"/>
        <v>0</v>
      </c>
      <c r="F179" s="103">
        <f t="shared" si="43"/>
        <v>1.0449999999999999</v>
      </c>
      <c r="G179" s="104">
        <f t="shared" ca="1" si="36"/>
        <v>1</v>
      </c>
      <c r="H179" s="101">
        <f ca="1">TRUNC(PRODUCT(G$10:G178),15)</f>
        <v>1.0314819831705</v>
      </c>
      <c r="I179" s="101">
        <f t="shared" si="44"/>
        <v>1</v>
      </c>
      <c r="J179" s="101">
        <f t="shared" ca="1" si="37"/>
        <v>1.0314819799999999</v>
      </c>
      <c r="K179" s="101">
        <f t="shared" ca="1" si="38"/>
        <v>157409.9</v>
      </c>
      <c r="L179" s="105">
        <f>IF(VLOOKUP(A179,$U$12:$AD$125,8)=VLOOKUP(A178,$U$12:$AD$125,8),0,VLOOKUP(A179,U$12:$AD$125,8))</f>
        <v>0</v>
      </c>
      <c r="M179" s="106">
        <f>IF(L179&gt;0,VLOOKUP(L179,T$12:$AC$125,7),0)</f>
        <v>0</v>
      </c>
      <c r="N179" s="101">
        <f t="shared" si="39"/>
        <v>0</v>
      </c>
      <c r="O179" s="101">
        <f t="shared" ca="1" si="40"/>
        <v>157409.9</v>
      </c>
      <c r="P179" s="107" t="str">
        <f t="shared" si="45"/>
        <v>J=</v>
      </c>
      <c r="Q179" s="108">
        <f t="shared" si="46"/>
        <v>43791</v>
      </c>
      <c r="R179" s="13"/>
      <c r="S179" s="13"/>
      <c r="T179" s="98">
        <v>43931</v>
      </c>
      <c r="U179" s="23" t="s">
        <v>67</v>
      </c>
      <c r="V179" s="21"/>
      <c r="W179" s="13"/>
      <c r="X179" s="30"/>
      <c r="Y179" s="30"/>
      <c r="Z179" s="30"/>
      <c r="AA179" s="13"/>
      <c r="AB179" s="13"/>
      <c r="AC179" s="13"/>
      <c r="AD179" s="13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</row>
    <row r="180" spans="1:162" x14ac:dyDescent="0.2">
      <c r="A180" s="99">
        <f t="shared" si="41"/>
        <v>43233</v>
      </c>
      <c r="B180" s="100">
        <f t="shared" ca="1" si="47"/>
        <v>5157409.9000000004</v>
      </c>
      <c r="C180" s="101">
        <f t="shared" si="42"/>
        <v>5000000</v>
      </c>
      <c r="D180" s="102">
        <f ca="1">IF(A180&lt;$B$1,VLOOKUP(A180,[1]DI!$A$4:$B$15000,2,FALSE),0)</f>
        <v>0</v>
      </c>
      <c r="E180" s="101">
        <f t="shared" ca="1" si="48"/>
        <v>0</v>
      </c>
      <c r="F180" s="103">
        <f t="shared" si="43"/>
        <v>1.0449999999999999</v>
      </c>
      <c r="G180" s="104">
        <f t="shared" ca="1" si="36"/>
        <v>1</v>
      </c>
      <c r="H180" s="101">
        <f ca="1">TRUNC(PRODUCT(G$10:G179),15)</f>
        <v>1.0314819831705</v>
      </c>
      <c r="I180" s="101">
        <f t="shared" si="44"/>
        <v>1</v>
      </c>
      <c r="J180" s="101">
        <f t="shared" ca="1" si="37"/>
        <v>1.0314819799999999</v>
      </c>
      <c r="K180" s="101">
        <f t="shared" ca="1" si="38"/>
        <v>157409.9</v>
      </c>
      <c r="L180" s="105">
        <f>IF(VLOOKUP(A180,$U$12:$AD$125,8)=VLOOKUP(A179,$U$12:$AD$125,8),0,VLOOKUP(A180,U$12:$AD$125,8))</f>
        <v>0</v>
      </c>
      <c r="M180" s="106">
        <f>IF(L180&gt;0,VLOOKUP(L180,T$12:$AC$125,7),0)</f>
        <v>0</v>
      </c>
      <c r="N180" s="101">
        <f t="shared" si="39"/>
        <v>0</v>
      </c>
      <c r="O180" s="101">
        <f t="shared" ca="1" si="40"/>
        <v>157409.9</v>
      </c>
      <c r="P180" s="107" t="str">
        <f t="shared" si="45"/>
        <v>J=</v>
      </c>
      <c r="Q180" s="108">
        <f t="shared" si="46"/>
        <v>43791</v>
      </c>
      <c r="R180" s="13"/>
      <c r="S180" s="13"/>
      <c r="T180" s="98">
        <v>43942</v>
      </c>
      <c r="U180" s="23" t="s">
        <v>61</v>
      </c>
      <c r="V180" s="21"/>
      <c r="W180" s="13"/>
      <c r="X180" s="30"/>
      <c r="Y180" s="30"/>
      <c r="Z180" s="30"/>
      <c r="AA180" s="13"/>
      <c r="AB180" s="13"/>
      <c r="AC180" s="13"/>
      <c r="AD180" s="13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</row>
    <row r="181" spans="1:162" x14ac:dyDescent="0.2">
      <c r="A181" s="99">
        <f t="shared" si="41"/>
        <v>43234</v>
      </c>
      <c r="B181" s="100">
        <f t="shared" ca="1" si="47"/>
        <v>5157409.9000000004</v>
      </c>
      <c r="C181" s="101">
        <f t="shared" si="42"/>
        <v>5000000</v>
      </c>
      <c r="D181" s="102">
        <f ca="1">IF(A181&lt;$B$1,VLOOKUP(A181,[1]DI!$A$4:$B$15000,2,FALSE),0)</f>
        <v>6.3899999999999998E-2</v>
      </c>
      <c r="E181" s="101">
        <f t="shared" ca="1" si="48"/>
        <v>2.4583E-4</v>
      </c>
      <c r="F181" s="103">
        <f t="shared" si="43"/>
        <v>1.0449999999999999</v>
      </c>
      <c r="G181" s="104">
        <f t="shared" ca="1" si="36"/>
        <v>1.0002568923499999</v>
      </c>
      <c r="H181" s="101">
        <f ca="1">TRUNC(PRODUCT(G$10:G180),15)</f>
        <v>1.0314819831705</v>
      </c>
      <c r="I181" s="101">
        <f t="shared" si="44"/>
        <v>1</v>
      </c>
      <c r="J181" s="101">
        <f t="shared" ca="1" si="37"/>
        <v>1.0314819799999999</v>
      </c>
      <c r="K181" s="101">
        <f t="shared" ca="1" si="38"/>
        <v>157409.9</v>
      </c>
      <c r="L181" s="105">
        <f>IF(VLOOKUP(A181,$U$12:$AD$125,8)=VLOOKUP(A180,$U$12:$AD$125,8),0,VLOOKUP(A181,U$12:$AD$125,8))</f>
        <v>0</v>
      </c>
      <c r="M181" s="106">
        <f>IF(L181&gt;0,VLOOKUP(L181,T$12:$AC$125,7),0)</f>
        <v>0</v>
      </c>
      <c r="N181" s="101">
        <f t="shared" si="39"/>
        <v>0</v>
      </c>
      <c r="O181" s="101">
        <f t="shared" ca="1" si="40"/>
        <v>157409.9</v>
      </c>
      <c r="P181" s="107" t="str">
        <f t="shared" si="45"/>
        <v>J=</v>
      </c>
      <c r="Q181" s="108">
        <f t="shared" si="46"/>
        <v>43791</v>
      </c>
      <c r="R181" s="13"/>
      <c r="S181" s="13"/>
      <c r="T181" s="98">
        <v>43952</v>
      </c>
      <c r="U181" s="23" t="s">
        <v>68</v>
      </c>
      <c r="V181" s="21"/>
      <c r="W181" s="13"/>
      <c r="X181" s="30"/>
      <c r="Y181" s="30"/>
      <c r="Z181" s="30"/>
      <c r="AA181" s="13"/>
      <c r="AB181" s="13"/>
      <c r="AC181" s="13"/>
      <c r="AD181" s="13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</row>
    <row r="182" spans="1:162" x14ac:dyDescent="0.2">
      <c r="A182" s="99">
        <f t="shared" si="41"/>
        <v>43235</v>
      </c>
      <c r="B182" s="100">
        <f t="shared" ca="1" si="47"/>
        <v>5158734.8</v>
      </c>
      <c r="C182" s="101">
        <f t="shared" si="42"/>
        <v>5000000</v>
      </c>
      <c r="D182" s="102">
        <f ca="1">IF(A182&lt;$B$1,VLOOKUP(A182,[1]DI!$A$4:$B$15000,2,FALSE),0)</f>
        <v>6.3899999999999998E-2</v>
      </c>
      <c r="E182" s="101">
        <f t="shared" ca="1" si="48"/>
        <v>2.4583E-4</v>
      </c>
      <c r="F182" s="103">
        <f t="shared" si="43"/>
        <v>1.0449999999999999</v>
      </c>
      <c r="G182" s="104">
        <f t="shared" ca="1" si="36"/>
        <v>1.0002568923499999</v>
      </c>
      <c r="H182" s="101">
        <f ca="1">TRUNC(PRODUCT(G$10:G181),15)</f>
        <v>1.03174696300114</v>
      </c>
      <c r="I182" s="101">
        <f t="shared" si="44"/>
        <v>1</v>
      </c>
      <c r="J182" s="101">
        <f t="shared" ca="1" si="37"/>
        <v>1.03174696</v>
      </c>
      <c r="K182" s="101">
        <f t="shared" ca="1" si="38"/>
        <v>158734.79999999999</v>
      </c>
      <c r="L182" s="105">
        <f>IF(VLOOKUP(A182,$U$12:$AD$125,8)=VLOOKUP(A181,$U$12:$AD$125,8),0,VLOOKUP(A182,U$12:$AD$125,8))</f>
        <v>0</v>
      </c>
      <c r="M182" s="106">
        <f>IF(L182&gt;0,VLOOKUP(L182,T$12:$AC$125,7),0)</f>
        <v>0</v>
      </c>
      <c r="N182" s="101">
        <f t="shared" si="39"/>
        <v>0</v>
      </c>
      <c r="O182" s="101">
        <f t="shared" ca="1" si="40"/>
        <v>158734.79999999999</v>
      </c>
      <c r="P182" s="107" t="str">
        <f t="shared" si="45"/>
        <v>J=</v>
      </c>
      <c r="Q182" s="108">
        <f t="shared" si="46"/>
        <v>43791</v>
      </c>
      <c r="R182" s="13"/>
      <c r="S182" s="13"/>
      <c r="T182" s="98">
        <v>43993</v>
      </c>
      <c r="U182" s="23" t="s">
        <v>69</v>
      </c>
      <c r="V182" s="21"/>
      <c r="W182" s="13"/>
      <c r="X182" s="30"/>
      <c r="Y182" s="30"/>
      <c r="Z182" s="30"/>
      <c r="AA182" s="13"/>
      <c r="AB182" s="13"/>
      <c r="AC182" s="13"/>
      <c r="AD182" s="13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</row>
    <row r="183" spans="1:162" x14ac:dyDescent="0.2">
      <c r="A183" s="99">
        <f t="shared" si="41"/>
        <v>43236</v>
      </c>
      <c r="B183" s="100">
        <f t="shared" ca="1" si="47"/>
        <v>5160060.05</v>
      </c>
      <c r="C183" s="101">
        <f t="shared" si="42"/>
        <v>5000000</v>
      </c>
      <c r="D183" s="102">
        <f ca="1">IF(A183&lt;$B$1,VLOOKUP(A183,[1]DI!$A$4:$B$15000,2,FALSE),0)</f>
        <v>6.3899999999999998E-2</v>
      </c>
      <c r="E183" s="101">
        <f t="shared" ca="1" si="48"/>
        <v>2.4583E-4</v>
      </c>
      <c r="F183" s="103">
        <f t="shared" si="43"/>
        <v>1.0449999999999999</v>
      </c>
      <c r="G183" s="104">
        <f t="shared" ca="1" si="36"/>
        <v>1.0002568923499999</v>
      </c>
      <c r="H183" s="101">
        <f ca="1">TRUNC(PRODUCT(G$10:G182),15)</f>
        <v>1.0320120109030699</v>
      </c>
      <c r="I183" s="101">
        <f t="shared" si="44"/>
        <v>1</v>
      </c>
      <c r="J183" s="101">
        <f t="shared" ca="1" si="37"/>
        <v>1.0320120100000001</v>
      </c>
      <c r="K183" s="101">
        <f t="shared" ca="1" si="38"/>
        <v>160060.04999999999</v>
      </c>
      <c r="L183" s="105">
        <f>IF(VLOOKUP(A183,$U$12:$AD$125,8)=VLOOKUP(A182,$U$12:$AD$125,8),0,VLOOKUP(A183,U$12:$AD$125,8))</f>
        <v>0</v>
      </c>
      <c r="M183" s="106">
        <f>IF(L183&gt;0,VLOOKUP(L183,T$12:$AC$125,7),0)</f>
        <v>0</v>
      </c>
      <c r="N183" s="101">
        <f t="shared" si="39"/>
        <v>0</v>
      </c>
      <c r="O183" s="101">
        <f t="shared" ca="1" si="40"/>
        <v>160060.04999999999</v>
      </c>
      <c r="P183" s="107" t="str">
        <f t="shared" si="45"/>
        <v>J=</v>
      </c>
      <c r="Q183" s="108">
        <f t="shared" si="46"/>
        <v>43791</v>
      </c>
      <c r="R183" s="13"/>
      <c r="S183" s="13"/>
      <c r="T183" s="98">
        <v>44081</v>
      </c>
      <c r="U183" s="23" t="s">
        <v>70</v>
      </c>
      <c r="V183" s="21"/>
      <c r="W183" s="13"/>
      <c r="X183" s="30"/>
      <c r="Y183" s="30"/>
      <c r="Z183" s="30"/>
      <c r="AA183" s="13"/>
      <c r="AB183" s="13"/>
      <c r="AC183" s="13"/>
      <c r="AD183" s="13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</row>
    <row r="184" spans="1:162" x14ac:dyDescent="0.2">
      <c r="A184" s="99">
        <f t="shared" si="41"/>
        <v>43237</v>
      </c>
      <c r="B184" s="100">
        <f t="shared" ca="1" si="47"/>
        <v>5161385.6500000004</v>
      </c>
      <c r="C184" s="101">
        <f t="shared" si="42"/>
        <v>5000000</v>
      </c>
      <c r="D184" s="102">
        <f ca="1">IF(A184&lt;$B$1,VLOOKUP(A184,[1]DI!$A$4:$B$15000,2,FALSE),0)</f>
        <v>6.3899999999999998E-2</v>
      </c>
      <c r="E184" s="101">
        <f t="shared" ca="1" si="48"/>
        <v>2.4583E-4</v>
      </c>
      <c r="F184" s="103">
        <f t="shared" si="43"/>
        <v>1.0449999999999999</v>
      </c>
      <c r="G184" s="104">
        <f t="shared" ca="1" si="36"/>
        <v>1.0002568923499999</v>
      </c>
      <c r="H184" s="101">
        <f ca="1">TRUNC(PRODUCT(G$10:G183),15)</f>
        <v>1.03227712689378</v>
      </c>
      <c r="I184" s="101">
        <f t="shared" si="44"/>
        <v>1</v>
      </c>
      <c r="J184" s="101">
        <f t="shared" ca="1" si="37"/>
        <v>1.03227713</v>
      </c>
      <c r="K184" s="101">
        <f t="shared" ca="1" si="38"/>
        <v>161385.65</v>
      </c>
      <c r="L184" s="105">
        <f>IF(VLOOKUP(A184,$U$12:$AD$125,8)=VLOOKUP(A183,$U$12:$AD$125,8),0,VLOOKUP(A184,U$12:$AD$125,8))</f>
        <v>0</v>
      </c>
      <c r="M184" s="106">
        <f>IF(L184&gt;0,VLOOKUP(L184,T$12:$AC$125,7),0)</f>
        <v>0</v>
      </c>
      <c r="N184" s="101">
        <f t="shared" si="39"/>
        <v>0</v>
      </c>
      <c r="O184" s="101">
        <f t="shared" ca="1" si="40"/>
        <v>161385.65</v>
      </c>
      <c r="P184" s="107" t="str">
        <f t="shared" si="45"/>
        <v>J=</v>
      </c>
      <c r="Q184" s="108">
        <f t="shared" si="46"/>
        <v>43791</v>
      </c>
      <c r="R184" s="13"/>
      <c r="S184" s="13"/>
      <c r="T184" s="98">
        <v>44116</v>
      </c>
      <c r="U184" s="28" t="s">
        <v>65</v>
      </c>
      <c r="V184" s="21"/>
      <c r="W184" s="13"/>
      <c r="X184" s="30"/>
      <c r="Y184" s="30"/>
      <c r="Z184" s="30"/>
      <c r="AA184" s="13"/>
      <c r="AB184" s="13"/>
      <c r="AC184" s="13"/>
      <c r="AD184" s="13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</row>
    <row r="185" spans="1:162" x14ac:dyDescent="0.2">
      <c r="A185" s="99">
        <f t="shared" si="41"/>
        <v>43238</v>
      </c>
      <c r="B185" s="100">
        <f t="shared" ca="1" si="47"/>
        <v>5162711.55</v>
      </c>
      <c r="C185" s="101">
        <f t="shared" si="42"/>
        <v>5000000</v>
      </c>
      <c r="D185" s="102">
        <f ca="1">IF(A185&lt;$B$1,VLOOKUP(A185,[1]DI!$A$4:$B$15000,2,FALSE),0)</f>
        <v>6.3899999999999998E-2</v>
      </c>
      <c r="E185" s="101">
        <f t="shared" ca="1" si="48"/>
        <v>2.4583E-4</v>
      </c>
      <c r="F185" s="103">
        <f t="shared" si="43"/>
        <v>1.0449999999999999</v>
      </c>
      <c r="G185" s="104">
        <f t="shared" ca="1" si="36"/>
        <v>1.0002568923499999</v>
      </c>
      <c r="H185" s="101">
        <f ca="1">TRUNC(PRODUCT(G$10:G184),15)</f>
        <v>1.0325423109907601</v>
      </c>
      <c r="I185" s="101">
        <f t="shared" si="44"/>
        <v>1</v>
      </c>
      <c r="J185" s="101">
        <f t="shared" ca="1" si="37"/>
        <v>1.03254231</v>
      </c>
      <c r="K185" s="101">
        <f t="shared" ca="1" si="38"/>
        <v>162711.54999999999</v>
      </c>
      <c r="L185" s="105">
        <f>IF(VLOOKUP(A185,$U$12:$AD$125,8)=VLOOKUP(A184,$U$12:$AD$125,8),0,VLOOKUP(A185,U$12:$AD$125,8))</f>
        <v>0</v>
      </c>
      <c r="M185" s="106">
        <f>IF(L185&gt;0,VLOOKUP(L185,T$12:$AC$125,7),0)</f>
        <v>0</v>
      </c>
      <c r="N185" s="101">
        <f t="shared" si="39"/>
        <v>0</v>
      </c>
      <c r="O185" s="101">
        <f t="shared" ca="1" si="40"/>
        <v>162711.54999999999</v>
      </c>
      <c r="P185" s="107" t="str">
        <f t="shared" si="45"/>
        <v>J=</v>
      </c>
      <c r="Q185" s="108">
        <f t="shared" si="46"/>
        <v>43791</v>
      </c>
      <c r="R185" s="13"/>
      <c r="S185" s="13"/>
      <c r="T185" s="98">
        <v>44137</v>
      </c>
      <c r="U185" s="23" t="s">
        <v>71</v>
      </c>
      <c r="V185" s="21"/>
      <c r="W185" s="13"/>
      <c r="X185" s="30"/>
      <c r="Y185" s="30"/>
      <c r="Z185" s="30"/>
      <c r="AA185" s="13"/>
      <c r="AB185" s="13"/>
      <c r="AC185" s="13"/>
      <c r="AD185" s="13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</row>
    <row r="186" spans="1:162" x14ac:dyDescent="0.2">
      <c r="A186" s="99">
        <f t="shared" si="41"/>
        <v>43239</v>
      </c>
      <c r="B186" s="100">
        <f t="shared" ca="1" si="47"/>
        <v>5164037.8</v>
      </c>
      <c r="C186" s="101">
        <f t="shared" si="42"/>
        <v>5000000</v>
      </c>
      <c r="D186" s="102">
        <f ca="1">IF(A186&lt;$B$1,VLOOKUP(A186,[1]DI!$A$4:$B$15000,2,FALSE),0)</f>
        <v>0</v>
      </c>
      <c r="E186" s="101">
        <f t="shared" ca="1" si="48"/>
        <v>0</v>
      </c>
      <c r="F186" s="103">
        <f t="shared" si="43"/>
        <v>1.0449999999999999</v>
      </c>
      <c r="G186" s="104">
        <f t="shared" ca="1" si="36"/>
        <v>1</v>
      </c>
      <c r="H186" s="101">
        <f ca="1">TRUNC(PRODUCT(G$10:G185),15)</f>
        <v>1.0328075632114999</v>
      </c>
      <c r="I186" s="101">
        <f t="shared" si="44"/>
        <v>1</v>
      </c>
      <c r="J186" s="101">
        <f t="shared" ca="1" si="37"/>
        <v>1.03280756</v>
      </c>
      <c r="K186" s="101">
        <f t="shared" ca="1" si="38"/>
        <v>164037.79999999999</v>
      </c>
      <c r="L186" s="105">
        <f>IF(VLOOKUP(A186,$U$12:$AD$125,8)=VLOOKUP(A185,$U$12:$AD$125,8),0,VLOOKUP(A186,U$12:$AD$125,8))</f>
        <v>0</v>
      </c>
      <c r="M186" s="106">
        <f>IF(L186&gt;0,VLOOKUP(L186,T$12:$AC$125,7),0)</f>
        <v>0</v>
      </c>
      <c r="N186" s="101">
        <f t="shared" si="39"/>
        <v>0</v>
      </c>
      <c r="O186" s="101">
        <f t="shared" ca="1" si="40"/>
        <v>164037.79999999999</v>
      </c>
      <c r="P186" s="107" t="str">
        <f t="shared" si="45"/>
        <v>J=</v>
      </c>
      <c r="Q186" s="108">
        <f t="shared" si="46"/>
        <v>43791</v>
      </c>
      <c r="R186" s="13"/>
      <c r="S186" s="13"/>
      <c r="T186" s="98">
        <v>44190</v>
      </c>
      <c r="U186" s="23" t="s">
        <v>73</v>
      </c>
      <c r="V186" s="21"/>
      <c r="W186" s="13"/>
      <c r="X186" s="30"/>
      <c r="Y186" s="30"/>
      <c r="Z186" s="30"/>
      <c r="AA186" s="13"/>
      <c r="AB186" s="13"/>
      <c r="AC186" s="13"/>
      <c r="AD186" s="13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</row>
    <row r="187" spans="1:162" x14ac:dyDescent="0.2">
      <c r="A187" s="99">
        <f t="shared" si="41"/>
        <v>43240</v>
      </c>
      <c r="B187" s="100">
        <f t="shared" ca="1" si="47"/>
        <v>5164037.8</v>
      </c>
      <c r="C187" s="101">
        <f t="shared" si="42"/>
        <v>5000000</v>
      </c>
      <c r="D187" s="102">
        <f ca="1">IF(A187&lt;$B$1,VLOOKUP(A187,[1]DI!$A$4:$B$15000,2,FALSE),0)</f>
        <v>0</v>
      </c>
      <c r="E187" s="101">
        <f t="shared" ca="1" si="48"/>
        <v>0</v>
      </c>
      <c r="F187" s="103">
        <f t="shared" si="43"/>
        <v>1.0449999999999999</v>
      </c>
      <c r="G187" s="104">
        <f t="shared" ca="1" si="36"/>
        <v>1</v>
      </c>
      <c r="H187" s="101">
        <f ca="1">TRUNC(PRODUCT(G$10:G186),15)</f>
        <v>1.0328075632114999</v>
      </c>
      <c r="I187" s="101">
        <f t="shared" si="44"/>
        <v>1</v>
      </c>
      <c r="J187" s="101">
        <f t="shared" ca="1" si="37"/>
        <v>1.03280756</v>
      </c>
      <c r="K187" s="101">
        <f t="shared" ca="1" si="38"/>
        <v>164037.79999999999</v>
      </c>
      <c r="L187" s="105">
        <f>IF(VLOOKUP(A187,$U$12:$AD$125,8)=VLOOKUP(A186,$U$12:$AD$125,8),0,VLOOKUP(A187,U$12:$AD$125,8))</f>
        <v>0</v>
      </c>
      <c r="M187" s="106">
        <f>IF(L187&gt;0,VLOOKUP(L187,T$12:$AC$125,7),0)</f>
        <v>0</v>
      </c>
      <c r="N187" s="101">
        <f t="shared" si="39"/>
        <v>0</v>
      </c>
      <c r="O187" s="101">
        <f t="shared" ca="1" si="40"/>
        <v>164037.79999999999</v>
      </c>
      <c r="P187" s="107" t="str">
        <f t="shared" si="45"/>
        <v>J=</v>
      </c>
      <c r="Q187" s="108">
        <f t="shared" si="46"/>
        <v>43791</v>
      </c>
      <c r="R187" s="13"/>
      <c r="S187" s="13"/>
      <c r="T187" s="98">
        <v>44197</v>
      </c>
      <c r="U187" s="23" t="s">
        <v>74</v>
      </c>
      <c r="V187" s="21"/>
      <c r="W187" s="13"/>
      <c r="X187" s="30"/>
      <c r="Y187" s="30"/>
      <c r="Z187" s="30"/>
      <c r="AA187" s="13"/>
      <c r="AB187" s="13"/>
      <c r="AC187" s="13"/>
      <c r="AD187" s="13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</row>
    <row r="188" spans="1:162" x14ac:dyDescent="0.2">
      <c r="A188" s="99">
        <f t="shared" si="41"/>
        <v>43241</v>
      </c>
      <c r="B188" s="100">
        <f t="shared" ca="1" si="47"/>
        <v>5164037.8</v>
      </c>
      <c r="C188" s="101">
        <f t="shared" si="42"/>
        <v>5000000</v>
      </c>
      <c r="D188" s="102">
        <f ca="1">IF(A188&lt;$B$1,VLOOKUP(A188,[1]DI!$A$4:$B$15000,2,FALSE),0)</f>
        <v>6.3899999999999998E-2</v>
      </c>
      <c r="E188" s="101">
        <f t="shared" ca="1" si="48"/>
        <v>2.4583E-4</v>
      </c>
      <c r="F188" s="103">
        <f t="shared" si="43"/>
        <v>1.0449999999999999</v>
      </c>
      <c r="G188" s="104">
        <f t="shared" ca="1" si="36"/>
        <v>1.0002568923499999</v>
      </c>
      <c r="H188" s="101">
        <f ca="1">TRUNC(PRODUCT(G$10:G187),15)</f>
        <v>1.0328075632114999</v>
      </c>
      <c r="I188" s="101">
        <f t="shared" si="44"/>
        <v>1</v>
      </c>
      <c r="J188" s="101">
        <f t="shared" ca="1" si="37"/>
        <v>1.03280756</v>
      </c>
      <c r="K188" s="101">
        <f t="shared" ca="1" si="38"/>
        <v>164037.79999999999</v>
      </c>
      <c r="L188" s="105">
        <f>IF(VLOOKUP(A188,$U$12:$AD$125,8)=VLOOKUP(A187,$U$12:$AD$125,8),0,VLOOKUP(A188,U$12:$AD$125,8))</f>
        <v>0</v>
      </c>
      <c r="M188" s="106">
        <f>IF(L188&gt;0,VLOOKUP(L188,T$12:$AC$125,7),0)</f>
        <v>0</v>
      </c>
      <c r="N188" s="101">
        <f t="shared" si="39"/>
        <v>0</v>
      </c>
      <c r="O188" s="101">
        <f t="shared" ca="1" si="40"/>
        <v>164037.79999999999</v>
      </c>
      <c r="P188" s="107" t="str">
        <f t="shared" si="45"/>
        <v>J=</v>
      </c>
      <c r="Q188" s="108">
        <f t="shared" si="46"/>
        <v>43791</v>
      </c>
      <c r="R188" s="13"/>
      <c r="S188" s="13"/>
      <c r="T188" s="98">
        <v>44242</v>
      </c>
      <c r="U188" s="23" t="s">
        <v>59</v>
      </c>
      <c r="V188" s="21"/>
      <c r="W188" s="13"/>
      <c r="X188" s="30"/>
      <c r="Y188" s="30"/>
      <c r="Z188" s="30"/>
      <c r="AA188" s="13"/>
      <c r="AB188" s="13"/>
      <c r="AC188" s="13"/>
      <c r="AD188" s="13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</row>
    <row r="189" spans="1:162" x14ac:dyDescent="0.2">
      <c r="A189" s="99">
        <f t="shared" si="41"/>
        <v>43242</v>
      </c>
      <c r="B189" s="100">
        <f t="shared" ca="1" si="47"/>
        <v>5165364.4000000004</v>
      </c>
      <c r="C189" s="101">
        <f t="shared" si="42"/>
        <v>5000000</v>
      </c>
      <c r="D189" s="102">
        <f ca="1">IF(A189&lt;$B$1,VLOOKUP(A189,[1]DI!$A$4:$B$15000,2,FALSE),0)</f>
        <v>6.3899999999999998E-2</v>
      </c>
      <c r="E189" s="101">
        <f t="shared" ca="1" si="48"/>
        <v>2.4583E-4</v>
      </c>
      <c r="F189" s="103">
        <f t="shared" si="43"/>
        <v>1.0449999999999999</v>
      </c>
      <c r="G189" s="104">
        <f t="shared" ca="1" si="36"/>
        <v>1.0002568923499999</v>
      </c>
      <c r="H189" s="101">
        <f ca="1">TRUNC(PRODUCT(G$10:G188),15)</f>
        <v>1.0330728835735099</v>
      </c>
      <c r="I189" s="101">
        <f t="shared" si="44"/>
        <v>1</v>
      </c>
      <c r="J189" s="101">
        <f t="shared" ca="1" si="37"/>
        <v>1.03307288</v>
      </c>
      <c r="K189" s="101">
        <f t="shared" ca="1" si="38"/>
        <v>165364.4</v>
      </c>
      <c r="L189" s="105">
        <f>IF(VLOOKUP(A189,$U$12:$AD$125,8)=VLOOKUP(A188,$U$12:$AD$125,8),0,VLOOKUP(A189,U$12:$AD$125,8))</f>
        <v>0</v>
      </c>
      <c r="M189" s="106">
        <f>IF(L189&gt;0,VLOOKUP(L189,T$12:$AC$125,7),0)</f>
        <v>0</v>
      </c>
      <c r="N189" s="101">
        <f t="shared" si="39"/>
        <v>0</v>
      </c>
      <c r="O189" s="101">
        <f t="shared" ca="1" si="40"/>
        <v>165364.4</v>
      </c>
      <c r="P189" s="107" t="str">
        <f t="shared" si="45"/>
        <v>J=</v>
      </c>
      <c r="Q189" s="108">
        <f t="shared" si="46"/>
        <v>43791</v>
      </c>
      <c r="R189" s="13"/>
      <c r="S189" s="13"/>
      <c r="T189" s="98">
        <v>44243</v>
      </c>
      <c r="U189" s="23" t="s">
        <v>59</v>
      </c>
      <c r="V189" s="21"/>
      <c r="W189" s="13"/>
      <c r="X189" s="30"/>
      <c r="Y189" s="30"/>
      <c r="Z189" s="30"/>
      <c r="AA189" s="13"/>
      <c r="AB189" s="13"/>
      <c r="AC189" s="13"/>
      <c r="AD189" s="13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</row>
    <row r="190" spans="1:162" x14ac:dyDescent="0.2">
      <c r="A190" s="99">
        <f t="shared" si="41"/>
        <v>43243</v>
      </c>
      <c r="B190" s="100">
        <f t="shared" ca="1" si="47"/>
        <v>5166691.3499999996</v>
      </c>
      <c r="C190" s="101">
        <f t="shared" si="42"/>
        <v>5000000</v>
      </c>
      <c r="D190" s="102">
        <f ca="1">IF(A190&lt;$B$1,VLOOKUP(A190,[1]DI!$A$4:$B$15000,2,FALSE),0)</f>
        <v>6.3899999999999998E-2</v>
      </c>
      <c r="E190" s="101">
        <f t="shared" ca="1" si="48"/>
        <v>2.4583E-4</v>
      </c>
      <c r="F190" s="103">
        <f t="shared" si="43"/>
        <v>1.0449999999999999</v>
      </c>
      <c r="G190" s="104">
        <f t="shared" ca="1" si="36"/>
        <v>1.0002568923499999</v>
      </c>
      <c r="H190" s="101">
        <f ca="1">TRUNC(PRODUCT(G$10:G189),15)</f>
        <v>1.0333382720943001</v>
      </c>
      <c r="I190" s="101">
        <f t="shared" si="44"/>
        <v>1</v>
      </c>
      <c r="J190" s="101">
        <f t="shared" ca="1" si="37"/>
        <v>1.03333827</v>
      </c>
      <c r="K190" s="101">
        <f t="shared" ca="1" si="38"/>
        <v>166691.35</v>
      </c>
      <c r="L190" s="105">
        <f>IF(VLOOKUP(A190,$U$12:$AD$125,8)=VLOOKUP(A189,$U$12:$AD$125,8),0,VLOOKUP(A190,U$12:$AD$125,8))</f>
        <v>0</v>
      </c>
      <c r="M190" s="106">
        <f>IF(L190&gt;0,VLOOKUP(L190,T$12:$AC$125,7),0)</f>
        <v>0</v>
      </c>
      <c r="N190" s="101">
        <f t="shared" si="39"/>
        <v>0</v>
      </c>
      <c r="O190" s="101">
        <f t="shared" ca="1" si="40"/>
        <v>166691.35</v>
      </c>
      <c r="P190" s="107" t="str">
        <f t="shared" si="45"/>
        <v>J=</v>
      </c>
      <c r="Q190" s="108">
        <f t="shared" si="46"/>
        <v>43791</v>
      </c>
      <c r="R190" s="13"/>
      <c r="S190" s="13"/>
      <c r="T190" s="98">
        <v>44288</v>
      </c>
      <c r="U190" s="23" t="s">
        <v>67</v>
      </c>
      <c r="V190" s="21"/>
      <c r="W190" s="13"/>
      <c r="X190" s="30"/>
      <c r="Y190" s="30"/>
      <c r="Z190" s="30"/>
      <c r="AA190" s="13"/>
      <c r="AB190" s="13"/>
      <c r="AC190" s="13"/>
      <c r="AD190" s="13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</row>
    <row r="191" spans="1:162" x14ac:dyDescent="0.2">
      <c r="A191" s="99">
        <f t="shared" si="41"/>
        <v>43244</v>
      </c>
      <c r="B191" s="100">
        <f t="shared" ca="1" si="47"/>
        <v>5168018.6500000004</v>
      </c>
      <c r="C191" s="101">
        <f t="shared" si="42"/>
        <v>5000000</v>
      </c>
      <c r="D191" s="102">
        <f ca="1">IF(A191&lt;$B$1,VLOOKUP(A191,[1]DI!$A$4:$B$15000,2,FALSE),0)</f>
        <v>6.3899999999999998E-2</v>
      </c>
      <c r="E191" s="101">
        <f t="shared" ca="1" si="48"/>
        <v>2.4583E-4</v>
      </c>
      <c r="F191" s="103">
        <f t="shared" si="43"/>
        <v>1.0449999999999999</v>
      </c>
      <c r="G191" s="104">
        <f t="shared" ca="1" si="36"/>
        <v>1.0002568923499999</v>
      </c>
      <c r="H191" s="101">
        <f ca="1">TRUNC(PRODUCT(G$10:G190),15)</f>
        <v>1.03360372879136</v>
      </c>
      <c r="I191" s="101">
        <f t="shared" si="44"/>
        <v>1</v>
      </c>
      <c r="J191" s="101">
        <f t="shared" ca="1" si="37"/>
        <v>1.0336037300000001</v>
      </c>
      <c r="K191" s="101">
        <f t="shared" ca="1" si="38"/>
        <v>168018.65</v>
      </c>
      <c r="L191" s="105">
        <f>IF(VLOOKUP(A191,$U$12:$AD$125,8)=VLOOKUP(A190,$U$12:$AD$125,8),0,VLOOKUP(A191,U$12:$AD$125,8))</f>
        <v>0</v>
      </c>
      <c r="M191" s="106">
        <f>IF(L191&gt;0,VLOOKUP(L191,T$12:$AC$125,7),0)</f>
        <v>0</v>
      </c>
      <c r="N191" s="101">
        <f t="shared" si="39"/>
        <v>0</v>
      </c>
      <c r="O191" s="101">
        <f t="shared" ca="1" si="40"/>
        <v>168018.65</v>
      </c>
      <c r="P191" s="107" t="str">
        <f t="shared" si="45"/>
        <v>J=</v>
      </c>
      <c r="Q191" s="108">
        <f t="shared" si="46"/>
        <v>43791</v>
      </c>
      <c r="R191" s="13"/>
      <c r="S191" s="13"/>
      <c r="T191" s="98">
        <v>44307</v>
      </c>
      <c r="U191" s="23" t="s">
        <v>61</v>
      </c>
      <c r="V191" s="21"/>
      <c r="W191" s="13"/>
      <c r="X191" s="30"/>
      <c r="Y191" s="30"/>
      <c r="Z191" s="30"/>
      <c r="AA191" s="13"/>
      <c r="AB191" s="13"/>
      <c r="AC191" s="13"/>
      <c r="AD191" s="13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</row>
    <row r="192" spans="1:162" x14ac:dyDescent="0.2">
      <c r="A192" s="99">
        <f t="shared" si="41"/>
        <v>43245</v>
      </c>
      <c r="B192" s="100">
        <f t="shared" ca="1" si="47"/>
        <v>5169346.25</v>
      </c>
      <c r="C192" s="101">
        <f t="shared" si="42"/>
        <v>5000000</v>
      </c>
      <c r="D192" s="102">
        <f ca="1">IF(A192&lt;$B$1,VLOOKUP(A192,[1]DI!$A$4:$B$15000,2,FALSE),0)</f>
        <v>6.3899999999999998E-2</v>
      </c>
      <c r="E192" s="101">
        <f t="shared" ca="1" si="48"/>
        <v>2.4583E-4</v>
      </c>
      <c r="F192" s="103">
        <f t="shared" si="43"/>
        <v>1.0449999999999999</v>
      </c>
      <c r="G192" s="104">
        <f t="shared" ca="1" si="36"/>
        <v>1.0002568923499999</v>
      </c>
      <c r="H192" s="101">
        <f ca="1">TRUNC(PRODUCT(G$10:G191),15)</f>
        <v>1.03386925368222</v>
      </c>
      <c r="I192" s="101">
        <f t="shared" si="44"/>
        <v>1</v>
      </c>
      <c r="J192" s="101">
        <f t="shared" ca="1" si="37"/>
        <v>1.03386925</v>
      </c>
      <c r="K192" s="101">
        <f t="shared" ca="1" si="38"/>
        <v>169346.25</v>
      </c>
      <c r="L192" s="105">
        <f>IF(VLOOKUP(A192,$U$12:$AD$125,8)=VLOOKUP(A191,$U$12:$AD$125,8),0,VLOOKUP(A192,U$12:$AD$125,8))</f>
        <v>0</v>
      </c>
      <c r="M192" s="106">
        <f>IF(L192&gt;0,VLOOKUP(L192,T$12:$AC$125,7),0)</f>
        <v>0</v>
      </c>
      <c r="N192" s="101">
        <f t="shared" si="39"/>
        <v>0</v>
      </c>
      <c r="O192" s="101">
        <f t="shared" ca="1" si="40"/>
        <v>169346.25</v>
      </c>
      <c r="P192" s="107" t="str">
        <f t="shared" si="45"/>
        <v>J=</v>
      </c>
      <c r="Q192" s="108">
        <f t="shared" si="46"/>
        <v>43791</v>
      </c>
      <c r="R192" s="13"/>
      <c r="S192" s="39"/>
      <c r="T192" s="98">
        <v>44350</v>
      </c>
      <c r="U192" s="23" t="s">
        <v>69</v>
      </c>
      <c r="V192" s="21"/>
      <c r="W192" s="39"/>
      <c r="X192" s="30"/>
      <c r="Y192" s="30"/>
      <c r="Z192" s="30"/>
      <c r="AA192" s="13"/>
      <c r="AB192" s="13"/>
      <c r="AC192" s="39"/>
      <c r="AD192" s="39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</row>
    <row r="193" spans="1:162" x14ac:dyDescent="0.2">
      <c r="A193" s="99">
        <f t="shared" si="41"/>
        <v>43246</v>
      </c>
      <c r="B193" s="100">
        <f t="shared" ca="1" si="47"/>
        <v>5170674.25</v>
      </c>
      <c r="C193" s="101">
        <f t="shared" si="42"/>
        <v>5000000</v>
      </c>
      <c r="D193" s="102">
        <f ca="1">IF(A193&lt;$B$1,VLOOKUP(A193,[1]DI!$A$4:$B$15000,2,FALSE),0)</f>
        <v>0</v>
      </c>
      <c r="E193" s="101">
        <f t="shared" ca="1" si="48"/>
        <v>0</v>
      </c>
      <c r="F193" s="103">
        <f t="shared" si="43"/>
        <v>1.0449999999999999</v>
      </c>
      <c r="G193" s="104">
        <f t="shared" ca="1" si="36"/>
        <v>1</v>
      </c>
      <c r="H193" s="101">
        <f ca="1">TRUNC(PRODUCT(G$10:G192),15)</f>
        <v>1.03413484678439</v>
      </c>
      <c r="I193" s="101">
        <f t="shared" si="44"/>
        <v>1</v>
      </c>
      <c r="J193" s="101">
        <f t="shared" ca="1" si="37"/>
        <v>1.03413485</v>
      </c>
      <c r="K193" s="101">
        <f t="shared" ca="1" si="38"/>
        <v>170674.25</v>
      </c>
      <c r="L193" s="105">
        <f>IF(VLOOKUP(A193,$U$12:$AD$125,8)=VLOOKUP(A192,$U$12:$AD$125,8),0,VLOOKUP(A193,U$12:$AD$125,8))</f>
        <v>0</v>
      </c>
      <c r="M193" s="106">
        <f>IF(L193&gt;0,VLOOKUP(L193,T$12:$AC$125,7),0)</f>
        <v>0</v>
      </c>
      <c r="N193" s="101">
        <f t="shared" si="39"/>
        <v>0</v>
      </c>
      <c r="O193" s="101">
        <f t="shared" ca="1" si="40"/>
        <v>170674.25</v>
      </c>
      <c r="P193" s="107" t="str">
        <f t="shared" si="45"/>
        <v>J=</v>
      </c>
      <c r="Q193" s="108">
        <f t="shared" si="46"/>
        <v>43791</v>
      </c>
      <c r="R193" s="13"/>
      <c r="S193" s="13"/>
      <c r="T193" s="98">
        <v>44446</v>
      </c>
      <c r="U193" s="23" t="s">
        <v>70</v>
      </c>
      <c r="V193" s="21"/>
      <c r="W193" s="13"/>
      <c r="X193" s="30"/>
      <c r="Y193" s="30"/>
      <c r="Z193" s="30"/>
      <c r="AA193" s="13"/>
      <c r="AB193" s="13"/>
      <c r="AC193" s="13"/>
      <c r="AD193" s="13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</row>
    <row r="194" spans="1:162" x14ac:dyDescent="0.2">
      <c r="A194" s="99">
        <f t="shared" si="41"/>
        <v>43247</v>
      </c>
      <c r="B194" s="100">
        <f t="shared" ca="1" si="47"/>
        <v>5170674.25</v>
      </c>
      <c r="C194" s="101">
        <f t="shared" si="42"/>
        <v>5000000</v>
      </c>
      <c r="D194" s="102">
        <f ca="1">IF(A194&lt;$B$1,VLOOKUP(A194,[1]DI!$A$4:$B$15000,2,FALSE),0)</f>
        <v>0</v>
      </c>
      <c r="E194" s="101">
        <f t="shared" ca="1" si="48"/>
        <v>0</v>
      </c>
      <c r="F194" s="103">
        <f t="shared" si="43"/>
        <v>1.0449999999999999</v>
      </c>
      <c r="G194" s="104">
        <f t="shared" ca="1" si="36"/>
        <v>1</v>
      </c>
      <c r="H194" s="101">
        <f ca="1">TRUNC(PRODUCT(G$10:G193),15)</f>
        <v>1.03413484678439</v>
      </c>
      <c r="I194" s="101">
        <f t="shared" si="44"/>
        <v>1</v>
      </c>
      <c r="J194" s="101">
        <f t="shared" ca="1" si="37"/>
        <v>1.03413485</v>
      </c>
      <c r="K194" s="101">
        <f t="shared" ca="1" si="38"/>
        <v>170674.25</v>
      </c>
      <c r="L194" s="105">
        <f>IF(VLOOKUP(A194,$U$12:$AD$125,8)=VLOOKUP(A193,$U$12:$AD$125,8),0,VLOOKUP(A194,U$12:$AD$125,8))</f>
        <v>0</v>
      </c>
      <c r="M194" s="106">
        <f>IF(L194&gt;0,VLOOKUP(L194,T$12:$AC$125,7),0)</f>
        <v>0</v>
      </c>
      <c r="N194" s="101">
        <f t="shared" si="39"/>
        <v>0</v>
      </c>
      <c r="O194" s="101">
        <f t="shared" ca="1" si="40"/>
        <v>170674.25</v>
      </c>
      <c r="P194" s="107" t="str">
        <f t="shared" si="45"/>
        <v>J=</v>
      </c>
      <c r="Q194" s="108">
        <f t="shared" si="46"/>
        <v>43791</v>
      </c>
      <c r="R194" s="13"/>
      <c r="S194" s="39"/>
      <c r="T194" s="97">
        <v>44481</v>
      </c>
      <c r="U194" s="45" t="s">
        <v>65</v>
      </c>
      <c r="V194" s="21"/>
      <c r="W194" s="39"/>
      <c r="X194" s="30"/>
      <c r="Y194" s="30"/>
      <c r="Z194" s="30"/>
      <c r="AA194" s="13"/>
      <c r="AB194" s="13"/>
      <c r="AC194" s="39"/>
      <c r="AD194" s="39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</row>
    <row r="195" spans="1:162" x14ac:dyDescent="0.2">
      <c r="A195" s="99">
        <f t="shared" si="41"/>
        <v>43248</v>
      </c>
      <c r="B195" s="100">
        <f t="shared" ca="1" si="47"/>
        <v>5170674.25</v>
      </c>
      <c r="C195" s="101">
        <f t="shared" si="42"/>
        <v>5000000</v>
      </c>
      <c r="D195" s="102">
        <f ca="1">IF(A195&lt;$B$1,VLOOKUP(A195,[1]DI!$A$4:$B$15000,2,FALSE),0)</f>
        <v>6.3899999999999998E-2</v>
      </c>
      <c r="E195" s="101">
        <f t="shared" ca="1" si="48"/>
        <v>2.4583E-4</v>
      </c>
      <c r="F195" s="103">
        <f t="shared" si="43"/>
        <v>1.0449999999999999</v>
      </c>
      <c r="G195" s="104">
        <f t="shared" ca="1" si="36"/>
        <v>1.0002568923499999</v>
      </c>
      <c r="H195" s="101">
        <f ca="1">TRUNC(PRODUCT(G$10:G194),15)</f>
        <v>1.03413484678439</v>
      </c>
      <c r="I195" s="101">
        <f t="shared" si="44"/>
        <v>1</v>
      </c>
      <c r="J195" s="101">
        <f t="shared" ca="1" si="37"/>
        <v>1.03413485</v>
      </c>
      <c r="K195" s="101">
        <f t="shared" ca="1" si="38"/>
        <v>170674.25</v>
      </c>
      <c r="L195" s="105">
        <f>IF(VLOOKUP(A195,$U$12:$AD$125,8)=VLOOKUP(A194,$U$12:$AD$125,8),0,VLOOKUP(A195,U$12:$AD$125,8))</f>
        <v>0</v>
      </c>
      <c r="M195" s="106">
        <f>IF(L195&gt;0,VLOOKUP(L195,T$12:$AC$125,7),0)</f>
        <v>0</v>
      </c>
      <c r="N195" s="101">
        <f t="shared" si="39"/>
        <v>0</v>
      </c>
      <c r="O195" s="101">
        <f t="shared" ca="1" si="40"/>
        <v>170674.25</v>
      </c>
      <c r="P195" s="107" t="str">
        <f t="shared" si="45"/>
        <v>J=</v>
      </c>
      <c r="Q195" s="108">
        <f t="shared" si="46"/>
        <v>43791</v>
      </c>
      <c r="R195" s="13"/>
      <c r="S195" s="39"/>
      <c r="T195" s="98">
        <v>44502</v>
      </c>
      <c r="U195" s="23" t="s">
        <v>71</v>
      </c>
      <c r="V195" s="21"/>
      <c r="W195" s="39"/>
      <c r="X195" s="30"/>
      <c r="Y195" s="30"/>
      <c r="Z195" s="30"/>
      <c r="AA195" s="13"/>
      <c r="AB195" s="13"/>
      <c r="AC195" s="39"/>
      <c r="AD195" s="39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</row>
    <row r="196" spans="1:162" x14ac:dyDescent="0.2">
      <c r="A196" s="99">
        <f t="shared" si="41"/>
        <v>43249</v>
      </c>
      <c r="B196" s="100">
        <f t="shared" ca="1" si="47"/>
        <v>5172002.55</v>
      </c>
      <c r="C196" s="101">
        <f t="shared" si="42"/>
        <v>5000000</v>
      </c>
      <c r="D196" s="102">
        <f ca="1">IF(A196&lt;$B$1,VLOOKUP(A196,[1]DI!$A$4:$B$15000,2,FALSE),0)</f>
        <v>6.3899999999999998E-2</v>
      </c>
      <c r="E196" s="101">
        <f t="shared" ca="1" si="48"/>
        <v>2.4583E-4</v>
      </c>
      <c r="F196" s="103">
        <f t="shared" si="43"/>
        <v>1.0449999999999999</v>
      </c>
      <c r="G196" s="104">
        <f t="shared" ca="1" si="36"/>
        <v>1.0002568923499999</v>
      </c>
      <c r="H196" s="101">
        <f ca="1">TRUNC(PRODUCT(G$10:G195),15)</f>
        <v>1.0344005081154</v>
      </c>
      <c r="I196" s="101">
        <f t="shared" si="44"/>
        <v>1</v>
      </c>
      <c r="J196" s="101">
        <f t="shared" ca="1" si="37"/>
        <v>1.03440051</v>
      </c>
      <c r="K196" s="101">
        <f t="shared" ca="1" si="38"/>
        <v>172002.55</v>
      </c>
      <c r="L196" s="105">
        <f>IF(VLOOKUP(A196,$U$12:$AD$125,8)=VLOOKUP(A195,$U$12:$AD$125,8),0,VLOOKUP(A196,U$12:$AD$125,8))</f>
        <v>0</v>
      </c>
      <c r="M196" s="106">
        <f>IF(L196&gt;0,VLOOKUP(L196,T$12:$AC$125,7),0)</f>
        <v>0</v>
      </c>
      <c r="N196" s="101">
        <f t="shared" si="39"/>
        <v>0</v>
      </c>
      <c r="O196" s="101">
        <f t="shared" ca="1" si="40"/>
        <v>172002.55</v>
      </c>
      <c r="P196" s="107" t="str">
        <f t="shared" si="45"/>
        <v>J=</v>
      </c>
      <c r="Q196" s="108">
        <f t="shared" si="46"/>
        <v>43791</v>
      </c>
      <c r="R196" s="13"/>
      <c r="S196" s="13"/>
      <c r="T196" s="98">
        <v>44515</v>
      </c>
      <c r="U196" s="23" t="s">
        <v>72</v>
      </c>
      <c r="V196" s="21"/>
      <c r="W196" s="13"/>
      <c r="X196" s="30"/>
      <c r="Y196" s="30"/>
      <c r="Z196" s="30"/>
      <c r="AA196" s="13"/>
      <c r="AB196" s="13"/>
      <c r="AC196" s="13"/>
      <c r="AD196" s="13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</row>
    <row r="197" spans="1:162" x14ac:dyDescent="0.2">
      <c r="A197" s="99">
        <f t="shared" si="41"/>
        <v>43250</v>
      </c>
      <c r="B197" s="100">
        <f t="shared" ca="1" si="47"/>
        <v>5173331.2</v>
      </c>
      <c r="C197" s="101">
        <f t="shared" si="42"/>
        <v>5000000</v>
      </c>
      <c r="D197" s="102">
        <f ca="1">IF(A197&lt;$B$1,VLOOKUP(A197,[1]DI!$A$4:$B$15000,2,FALSE),0)</f>
        <v>6.3899999999999998E-2</v>
      </c>
      <c r="E197" s="101">
        <f t="shared" ca="1" si="48"/>
        <v>2.4583E-4</v>
      </c>
      <c r="F197" s="103">
        <f t="shared" si="43"/>
        <v>1.0449999999999999</v>
      </c>
      <c r="G197" s="104">
        <f t="shared" ca="1" si="36"/>
        <v>1.0002568923499999</v>
      </c>
      <c r="H197" s="101">
        <f ca="1">TRUNC(PRODUCT(G$10:G196),15)</f>
        <v>1.03466623769277</v>
      </c>
      <c r="I197" s="101">
        <f t="shared" si="44"/>
        <v>1</v>
      </c>
      <c r="J197" s="101">
        <f t="shared" ca="1" si="37"/>
        <v>1.03466624</v>
      </c>
      <c r="K197" s="101">
        <f t="shared" ca="1" si="38"/>
        <v>173331.20000000001</v>
      </c>
      <c r="L197" s="105">
        <f>IF(VLOOKUP(A197,$U$12:$AD$125,8)=VLOOKUP(A196,$U$12:$AD$125,8),0,VLOOKUP(A197,U$12:$AD$125,8))</f>
        <v>0</v>
      </c>
      <c r="M197" s="106">
        <f>IF(L197&gt;0,VLOOKUP(L197,T$12:$AC$125,7),0)</f>
        <v>0</v>
      </c>
      <c r="N197" s="101">
        <f t="shared" si="39"/>
        <v>0</v>
      </c>
      <c r="O197" s="101">
        <f t="shared" ca="1" si="40"/>
        <v>173331.20000000001</v>
      </c>
      <c r="P197" s="107" t="str">
        <f t="shared" si="45"/>
        <v>J=</v>
      </c>
      <c r="Q197" s="108">
        <f t="shared" si="46"/>
        <v>43791</v>
      </c>
      <c r="R197" s="13"/>
      <c r="S197" s="13"/>
      <c r="T197" s="98">
        <v>44242</v>
      </c>
      <c r="U197" s="23" t="s">
        <v>59</v>
      </c>
      <c r="V197" s="21"/>
      <c r="W197" s="13"/>
      <c r="X197" s="30"/>
      <c r="Y197" s="30"/>
      <c r="Z197" s="30"/>
      <c r="AA197" s="13"/>
      <c r="AB197" s="13"/>
      <c r="AC197" s="13"/>
      <c r="AD197" s="13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</row>
    <row r="198" spans="1:162" x14ac:dyDescent="0.2">
      <c r="A198" s="99">
        <f t="shared" si="41"/>
        <v>43251</v>
      </c>
      <c r="B198" s="100">
        <f t="shared" ca="1" si="47"/>
        <v>5174660.2</v>
      </c>
      <c r="C198" s="101">
        <f t="shared" si="42"/>
        <v>5000000</v>
      </c>
      <c r="D198" s="102">
        <f ca="1">IF(A198&lt;$B$1,VLOOKUP(A198,[1]DI!$A$4:$B$15000,2,FALSE),0)</f>
        <v>0</v>
      </c>
      <c r="E198" s="101">
        <f t="shared" ca="1" si="48"/>
        <v>0</v>
      </c>
      <c r="F198" s="103">
        <f t="shared" si="43"/>
        <v>1.0449999999999999</v>
      </c>
      <c r="G198" s="104">
        <f t="shared" ca="1" si="36"/>
        <v>1</v>
      </c>
      <c r="H198" s="101">
        <f ca="1">TRUNC(PRODUCT(G$10:G197),15)</f>
        <v>1.0349320355340299</v>
      </c>
      <c r="I198" s="101">
        <f t="shared" si="44"/>
        <v>1</v>
      </c>
      <c r="J198" s="101">
        <f t="shared" ca="1" si="37"/>
        <v>1.0349320399999999</v>
      </c>
      <c r="K198" s="101">
        <f t="shared" ca="1" si="38"/>
        <v>174660.2</v>
      </c>
      <c r="L198" s="105">
        <f>IF(VLOOKUP(A198,$U$12:$AD$125,8)=VLOOKUP(A197,$U$12:$AD$125,8),0,VLOOKUP(A198,U$12:$AD$125,8))</f>
        <v>0</v>
      </c>
      <c r="M198" s="106">
        <f>IF(L198&gt;0,VLOOKUP(L198,T$12:$AC$125,7),0)</f>
        <v>0</v>
      </c>
      <c r="N198" s="101">
        <f t="shared" si="39"/>
        <v>0</v>
      </c>
      <c r="O198" s="101">
        <f t="shared" ca="1" si="40"/>
        <v>174660.2</v>
      </c>
      <c r="P198" s="107" t="str">
        <f t="shared" si="45"/>
        <v>J=</v>
      </c>
      <c r="Q198" s="108">
        <f t="shared" si="46"/>
        <v>43791</v>
      </c>
      <c r="R198" s="13"/>
      <c r="S198" s="13"/>
      <c r="T198" s="98">
        <v>44243</v>
      </c>
      <c r="U198" s="23" t="s">
        <v>59</v>
      </c>
      <c r="V198" s="21"/>
      <c r="W198" s="13"/>
      <c r="X198" s="30"/>
      <c r="Y198" s="30"/>
      <c r="Z198" s="30"/>
      <c r="AA198" s="13"/>
      <c r="AB198" s="13"/>
      <c r="AC198" s="13"/>
      <c r="AD198" s="13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</row>
    <row r="199" spans="1:162" x14ac:dyDescent="0.2">
      <c r="A199" s="99">
        <f t="shared" si="41"/>
        <v>43252</v>
      </c>
      <c r="B199" s="100">
        <f t="shared" ca="1" si="47"/>
        <v>5174660.2</v>
      </c>
      <c r="C199" s="101">
        <f t="shared" si="42"/>
        <v>5000000</v>
      </c>
      <c r="D199" s="102">
        <f ca="1">IF(A199&lt;$B$1,VLOOKUP(A199,[1]DI!$A$4:$B$15000,2,FALSE),0)</f>
        <v>6.3899999999999998E-2</v>
      </c>
      <c r="E199" s="101">
        <f t="shared" ca="1" si="48"/>
        <v>2.4583E-4</v>
      </c>
      <c r="F199" s="103">
        <f t="shared" si="43"/>
        <v>1.0449999999999999</v>
      </c>
      <c r="G199" s="104">
        <f t="shared" ca="1" si="36"/>
        <v>1.0002568923499999</v>
      </c>
      <c r="H199" s="101">
        <f ca="1">TRUNC(PRODUCT(G$10:G198),15)</f>
        <v>1.0349320355340299</v>
      </c>
      <c r="I199" s="101">
        <f t="shared" si="44"/>
        <v>1</v>
      </c>
      <c r="J199" s="101">
        <f t="shared" ca="1" si="37"/>
        <v>1.0349320399999999</v>
      </c>
      <c r="K199" s="101">
        <f t="shared" ca="1" si="38"/>
        <v>174660.2</v>
      </c>
      <c r="L199" s="105">
        <f>IF(VLOOKUP(A199,$U$12:$AD$125,8)=VLOOKUP(A198,$U$12:$AD$125,8),0,VLOOKUP(A199,U$12:$AD$125,8))</f>
        <v>0</v>
      </c>
      <c r="M199" s="106">
        <f>IF(L199&gt;0,VLOOKUP(L199,T$12:$AC$125,7),0)</f>
        <v>0</v>
      </c>
      <c r="N199" s="101">
        <f t="shared" si="39"/>
        <v>0</v>
      </c>
      <c r="O199" s="101">
        <f t="shared" ca="1" si="40"/>
        <v>174660.2</v>
      </c>
      <c r="P199" s="107" t="str">
        <f t="shared" si="45"/>
        <v>J=</v>
      </c>
      <c r="Q199" s="108">
        <f t="shared" si="46"/>
        <v>43791</v>
      </c>
      <c r="R199" s="13"/>
      <c r="S199" s="13"/>
      <c r="T199" s="98">
        <v>44288</v>
      </c>
      <c r="U199" s="23" t="s">
        <v>67</v>
      </c>
      <c r="V199" s="21"/>
      <c r="W199" s="13"/>
      <c r="X199" s="30"/>
      <c r="Y199" s="30"/>
      <c r="Z199" s="30"/>
      <c r="AA199" s="13"/>
      <c r="AB199" s="13"/>
      <c r="AC199" s="13"/>
      <c r="AD199" s="13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</row>
    <row r="200" spans="1:162" x14ac:dyDescent="0.2">
      <c r="A200" s="99">
        <f t="shared" si="41"/>
        <v>43253</v>
      </c>
      <c r="B200" s="100">
        <f t="shared" ca="1" si="47"/>
        <v>5175989.5</v>
      </c>
      <c r="C200" s="101">
        <f t="shared" si="42"/>
        <v>5000000</v>
      </c>
      <c r="D200" s="102">
        <f ca="1">IF(A200&lt;$B$1,VLOOKUP(A200,[1]DI!$A$4:$B$15000,2,FALSE),0)</f>
        <v>0</v>
      </c>
      <c r="E200" s="101">
        <f t="shared" ca="1" si="48"/>
        <v>0</v>
      </c>
      <c r="F200" s="103">
        <f t="shared" si="43"/>
        <v>1.0449999999999999</v>
      </c>
      <c r="G200" s="104">
        <f t="shared" ca="1" si="36"/>
        <v>1</v>
      </c>
      <c r="H200" s="101">
        <f ca="1">TRUNC(PRODUCT(G$10:G199),15)</f>
        <v>1.0351979016567301</v>
      </c>
      <c r="I200" s="101">
        <f t="shared" si="44"/>
        <v>1</v>
      </c>
      <c r="J200" s="101">
        <f t="shared" ca="1" si="37"/>
        <v>1.0351979</v>
      </c>
      <c r="K200" s="101">
        <f t="shared" ca="1" si="38"/>
        <v>175989.5</v>
      </c>
      <c r="L200" s="105">
        <f>IF(VLOOKUP(A200,$U$12:$AD$125,8)=VLOOKUP(A199,$U$12:$AD$125,8),0,VLOOKUP(A200,U$12:$AD$125,8))</f>
        <v>0</v>
      </c>
      <c r="M200" s="106">
        <f>IF(L200&gt;0,VLOOKUP(L200,T$12:$AC$125,7),0)</f>
        <v>0</v>
      </c>
      <c r="N200" s="101">
        <f t="shared" si="39"/>
        <v>0</v>
      </c>
      <c r="O200" s="101">
        <f t="shared" ca="1" si="40"/>
        <v>175989.5</v>
      </c>
      <c r="P200" s="107" t="str">
        <f t="shared" si="45"/>
        <v>J=</v>
      </c>
      <c r="Q200" s="108">
        <f t="shared" si="46"/>
        <v>43791</v>
      </c>
      <c r="R200" s="13"/>
      <c r="S200" s="13"/>
      <c r="T200" s="98">
        <v>44307</v>
      </c>
      <c r="U200" s="23" t="s">
        <v>61</v>
      </c>
      <c r="V200" s="21"/>
      <c r="W200" s="13"/>
      <c r="X200" s="30"/>
      <c r="Y200" s="30"/>
      <c r="Z200" s="30"/>
      <c r="AA200" s="13"/>
      <c r="AB200" s="13"/>
      <c r="AC200" s="13"/>
      <c r="AD200" s="13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</row>
    <row r="201" spans="1:162" x14ac:dyDescent="0.2">
      <c r="A201" s="99">
        <f t="shared" si="41"/>
        <v>43254</v>
      </c>
      <c r="B201" s="100">
        <f t="shared" ca="1" si="47"/>
        <v>5175989.5</v>
      </c>
      <c r="C201" s="101">
        <f t="shared" si="42"/>
        <v>5000000</v>
      </c>
      <c r="D201" s="102">
        <f ca="1">IF(A201&lt;$B$1,VLOOKUP(A201,[1]DI!$A$4:$B$15000,2,FALSE),0)</f>
        <v>0</v>
      </c>
      <c r="E201" s="101">
        <f t="shared" ca="1" si="48"/>
        <v>0</v>
      </c>
      <c r="F201" s="103">
        <f t="shared" si="43"/>
        <v>1.0449999999999999</v>
      </c>
      <c r="G201" s="104">
        <f t="shared" ca="1" si="36"/>
        <v>1</v>
      </c>
      <c r="H201" s="101">
        <f ca="1">TRUNC(PRODUCT(G$10:G200),15)</f>
        <v>1.0351979016567301</v>
      </c>
      <c r="I201" s="101">
        <f t="shared" si="44"/>
        <v>1</v>
      </c>
      <c r="J201" s="101">
        <f t="shared" ca="1" si="37"/>
        <v>1.0351979</v>
      </c>
      <c r="K201" s="101">
        <f t="shared" ca="1" si="38"/>
        <v>175989.5</v>
      </c>
      <c r="L201" s="105">
        <f>IF(VLOOKUP(A201,$U$12:$AD$125,8)=VLOOKUP(A200,$U$12:$AD$125,8),0,VLOOKUP(A201,U$12:$AD$125,8))</f>
        <v>0</v>
      </c>
      <c r="M201" s="106">
        <f>IF(L201&gt;0,VLOOKUP(L201,T$12:$AC$125,7),0)</f>
        <v>0</v>
      </c>
      <c r="N201" s="101">
        <f t="shared" si="39"/>
        <v>0</v>
      </c>
      <c r="O201" s="101">
        <f t="shared" ca="1" si="40"/>
        <v>175989.5</v>
      </c>
      <c r="P201" s="107" t="str">
        <f t="shared" si="45"/>
        <v>J=</v>
      </c>
      <c r="Q201" s="108">
        <f t="shared" si="46"/>
        <v>43791</v>
      </c>
      <c r="R201" s="13"/>
      <c r="S201" s="13"/>
      <c r="T201" s="98">
        <v>44350</v>
      </c>
      <c r="U201" s="23" t="s">
        <v>69</v>
      </c>
      <c r="V201" s="21"/>
      <c r="W201" s="13"/>
      <c r="X201" s="30"/>
      <c r="Y201" s="30"/>
      <c r="Z201" s="30"/>
      <c r="AA201" s="13"/>
      <c r="AB201" s="13"/>
      <c r="AC201" s="13"/>
      <c r="AD201" s="13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</row>
    <row r="202" spans="1:162" x14ac:dyDescent="0.2">
      <c r="A202" s="99">
        <f t="shared" si="41"/>
        <v>43255</v>
      </c>
      <c r="B202" s="100">
        <f t="shared" ca="1" si="47"/>
        <v>5175989.5</v>
      </c>
      <c r="C202" s="101">
        <f t="shared" si="42"/>
        <v>5000000</v>
      </c>
      <c r="D202" s="102">
        <f ca="1">IF(A202&lt;$B$1,VLOOKUP(A202,[1]DI!$A$4:$B$15000,2,FALSE),0)</f>
        <v>6.3899999999999998E-2</v>
      </c>
      <c r="E202" s="101">
        <f t="shared" ca="1" si="48"/>
        <v>2.4583E-4</v>
      </c>
      <c r="F202" s="103">
        <f t="shared" si="43"/>
        <v>1.0449999999999999</v>
      </c>
      <c r="G202" s="104">
        <f t="shared" ref="G202:G265" ca="1" si="49">TRUNC((1+(E202*F202)),15)</f>
        <v>1.0002568923499999</v>
      </c>
      <c r="H202" s="101">
        <f ca="1">TRUNC(PRODUCT(G$10:G201),15)</f>
        <v>1.0351979016567301</v>
      </c>
      <c r="I202" s="101">
        <f t="shared" si="44"/>
        <v>1</v>
      </c>
      <c r="J202" s="101">
        <f t="shared" ref="J202:J265" ca="1" si="50">ROUND(TRUNC(H202/I202,15),8)</f>
        <v>1.0351979</v>
      </c>
      <c r="K202" s="101">
        <f t="shared" ref="K202:K265" ca="1" si="51">TRUNC((C202*(J202-1)),8)</f>
        <v>175989.5</v>
      </c>
      <c r="L202" s="105">
        <f>IF(VLOOKUP(A202,$U$12:$AD$125,8)=VLOOKUP(A201,$U$12:$AD$125,8),0,VLOOKUP(A202,U$12:$AD$125,8))</f>
        <v>0</v>
      </c>
      <c r="M202" s="106">
        <f>IF(L202&gt;0,VLOOKUP(L202,T$12:$AC$125,7),0)</f>
        <v>0</v>
      </c>
      <c r="N202" s="101">
        <f t="shared" ref="N202:N265" si="52">IF(M202&gt;0,(C$10*M202),0)</f>
        <v>0</v>
      </c>
      <c r="O202" s="101">
        <f t="shared" ref="O202:O265" ca="1" si="53">(K202+N202)</f>
        <v>175989.5</v>
      </c>
      <c r="P202" s="107" t="str">
        <f t="shared" si="45"/>
        <v>J=</v>
      </c>
      <c r="Q202" s="108">
        <f t="shared" si="46"/>
        <v>43791</v>
      </c>
      <c r="R202" s="13"/>
      <c r="S202" s="13"/>
      <c r="T202" s="98">
        <v>44446</v>
      </c>
      <c r="U202" s="23" t="s">
        <v>70</v>
      </c>
      <c r="V202" s="21"/>
      <c r="W202" s="13"/>
      <c r="X202" s="30"/>
      <c r="Y202" s="30"/>
      <c r="Z202" s="30"/>
      <c r="AA202" s="13"/>
      <c r="AB202" s="13"/>
      <c r="AC202" s="13"/>
      <c r="AD202" s="13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</row>
    <row r="203" spans="1:162" x14ac:dyDescent="0.2">
      <c r="A203" s="99">
        <f t="shared" ref="A203:A266" si="54">(A202+1)</f>
        <v>43256</v>
      </c>
      <c r="B203" s="100">
        <f t="shared" ca="1" si="47"/>
        <v>5177319.2</v>
      </c>
      <c r="C203" s="101">
        <f t="shared" ref="C203:C266" si="55">TRUNC(C202-N202,8)</f>
        <v>5000000</v>
      </c>
      <c r="D203" s="102">
        <f ca="1">IF(A203&lt;$B$1,VLOOKUP(A203,[1]DI!$A$4:$B$15000,2,FALSE),0)</f>
        <v>6.3899999999999998E-2</v>
      </c>
      <c r="E203" s="101">
        <f t="shared" ca="1" si="48"/>
        <v>2.4583E-4</v>
      </c>
      <c r="F203" s="103">
        <f t="shared" ref="F203:F266" si="56">F202</f>
        <v>1.0449999999999999</v>
      </c>
      <c r="G203" s="104">
        <f t="shared" ca="1" si="49"/>
        <v>1.0002568923499999</v>
      </c>
      <c r="H203" s="101">
        <f ca="1">TRUNC(PRODUCT(G$10:G202),15)</f>
        <v>1.0354638360784001</v>
      </c>
      <c r="I203" s="101">
        <f t="shared" ref="I203:I266" si="57">IF(OR(L202&gt;0,L202="E"),H202,I202)</f>
        <v>1</v>
      </c>
      <c r="J203" s="101">
        <f t="shared" ca="1" si="50"/>
        <v>1.03546384</v>
      </c>
      <c r="K203" s="101">
        <f t="shared" ca="1" si="51"/>
        <v>177319.2</v>
      </c>
      <c r="L203" s="105">
        <f>IF(VLOOKUP(A203,$U$12:$AD$125,8)=VLOOKUP(A202,$U$12:$AD$125,8),0,VLOOKUP(A203,U$12:$AD$125,8))</f>
        <v>0</v>
      </c>
      <c r="M203" s="106">
        <f>IF(L203&gt;0,VLOOKUP(L203,T$12:$AC$125,7),0)</f>
        <v>0</v>
      </c>
      <c r="N203" s="101">
        <f t="shared" si="52"/>
        <v>0</v>
      </c>
      <c r="O203" s="101">
        <f t="shared" ca="1" si="53"/>
        <v>177319.2</v>
      </c>
      <c r="P203" s="107" t="str">
        <f t="shared" ref="P203:P266" si="58">IF(L202&gt;0,VLOOKUP(A202,$U$12:$AD$125,9),P202)</f>
        <v>J=</v>
      </c>
      <c r="Q203" s="108">
        <f t="shared" ref="Q203:Q266" si="59">IF(L202&gt;0,VLOOKUP(A202,$U$12:$AD$125,10),Q202)</f>
        <v>43791</v>
      </c>
      <c r="R203" s="13"/>
      <c r="S203" s="13"/>
      <c r="T203" s="98">
        <v>44481</v>
      </c>
      <c r="U203" s="28" t="s">
        <v>65</v>
      </c>
      <c r="V203" s="21"/>
      <c r="W203" s="13"/>
      <c r="X203" s="30"/>
      <c r="Y203" s="30"/>
      <c r="Z203" s="30"/>
      <c r="AA203" s="13"/>
      <c r="AB203" s="13"/>
      <c r="AC203" s="13"/>
      <c r="AD203" s="13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</row>
    <row r="204" spans="1:162" x14ac:dyDescent="0.2">
      <c r="A204" s="99">
        <f t="shared" si="54"/>
        <v>43257</v>
      </c>
      <c r="B204" s="100">
        <f t="shared" ref="B204:B267" ca="1" si="60">IF(A204&lt;=TODAY(),C204+K204,IF(AND(A204&gt;TODAY(),A204&lt;=$B$1),IF(VLOOKUP(TODAY(),$A$10:$D$5000,4,FALSE)=0,"n.d",C204+K204),"n.d"))</f>
        <v>5178649.2</v>
      </c>
      <c r="C204" s="101">
        <f t="shared" si="55"/>
        <v>5000000</v>
      </c>
      <c r="D204" s="102">
        <f ca="1">IF(A204&lt;$B$1,VLOOKUP(A204,[1]DI!$A$4:$B$15000,2,FALSE),0)</f>
        <v>6.3899999999999998E-2</v>
      </c>
      <c r="E204" s="101">
        <f t="shared" ca="1" si="48"/>
        <v>2.4583E-4</v>
      </c>
      <c r="F204" s="103">
        <f t="shared" si="56"/>
        <v>1.0449999999999999</v>
      </c>
      <c r="G204" s="104">
        <f t="shared" ca="1" si="49"/>
        <v>1.0002568923499999</v>
      </c>
      <c r="H204" s="101">
        <f ca="1">TRUNC(PRODUCT(G$10:G203),15)</f>
        <v>1.0357298388165901</v>
      </c>
      <c r="I204" s="101">
        <f t="shared" si="57"/>
        <v>1</v>
      </c>
      <c r="J204" s="101">
        <f t="shared" ca="1" si="50"/>
        <v>1.0357298399999999</v>
      </c>
      <c r="K204" s="101">
        <f t="shared" ca="1" si="51"/>
        <v>178649.2</v>
      </c>
      <c r="L204" s="105">
        <f>IF(VLOOKUP(A204,$U$12:$AD$125,8)=VLOOKUP(A203,$U$12:$AD$125,8),0,VLOOKUP(A204,U$12:$AD$125,8))</f>
        <v>0</v>
      </c>
      <c r="M204" s="106">
        <f>IF(L204&gt;0,VLOOKUP(L204,T$12:$AC$125,7),0)</f>
        <v>0</v>
      </c>
      <c r="N204" s="101">
        <f t="shared" si="52"/>
        <v>0</v>
      </c>
      <c r="O204" s="101">
        <f t="shared" ca="1" si="53"/>
        <v>178649.2</v>
      </c>
      <c r="P204" s="107" t="str">
        <f t="shared" si="58"/>
        <v>J=</v>
      </c>
      <c r="Q204" s="108">
        <f t="shared" si="59"/>
        <v>43791</v>
      </c>
      <c r="R204" s="13"/>
      <c r="S204" s="13"/>
      <c r="T204" s="98">
        <v>44502</v>
      </c>
      <c r="U204" s="23" t="s">
        <v>71</v>
      </c>
      <c r="V204" s="21"/>
      <c r="W204" s="13"/>
      <c r="X204" s="30"/>
      <c r="Y204" s="30"/>
      <c r="Z204" s="30"/>
      <c r="AA204" s="13"/>
      <c r="AB204" s="13"/>
      <c r="AC204" s="13"/>
      <c r="AD204" s="13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</row>
    <row r="205" spans="1:162" x14ac:dyDescent="0.2">
      <c r="A205" s="99">
        <f t="shared" si="54"/>
        <v>43258</v>
      </c>
      <c r="B205" s="100">
        <f t="shared" ca="1" si="60"/>
        <v>5179979.55</v>
      </c>
      <c r="C205" s="101">
        <f t="shared" si="55"/>
        <v>5000000</v>
      </c>
      <c r="D205" s="102">
        <f ca="1">IF(A205&lt;$B$1,VLOOKUP(A205,[1]DI!$A$4:$B$15000,2,FALSE),0)</f>
        <v>6.3899999999999998E-2</v>
      </c>
      <c r="E205" s="101">
        <f t="shared" ref="E205:E268" ca="1" si="61">ROUND((((1+D205)^(1/252)-1)),8)</f>
        <v>2.4583E-4</v>
      </c>
      <c r="F205" s="103">
        <f t="shared" si="56"/>
        <v>1.0449999999999999</v>
      </c>
      <c r="G205" s="104">
        <f t="shared" ca="1" si="49"/>
        <v>1.0002568923499999</v>
      </c>
      <c r="H205" s="101">
        <f ca="1">TRUNC(PRODUCT(G$10:G204),15)</f>
        <v>1.03599590988885</v>
      </c>
      <c r="I205" s="101">
        <f t="shared" si="57"/>
        <v>1</v>
      </c>
      <c r="J205" s="101">
        <f t="shared" ca="1" si="50"/>
        <v>1.03599591</v>
      </c>
      <c r="K205" s="101">
        <f t="shared" ca="1" si="51"/>
        <v>179979.55</v>
      </c>
      <c r="L205" s="105">
        <f>IF(VLOOKUP(A205,$U$12:$AD$125,8)=VLOOKUP(A204,$U$12:$AD$125,8),0,VLOOKUP(A205,U$12:$AD$125,8))</f>
        <v>0</v>
      </c>
      <c r="M205" s="106">
        <f>IF(L205&gt;0,VLOOKUP(L205,T$12:$AC$125,7),0)</f>
        <v>0</v>
      </c>
      <c r="N205" s="101">
        <f t="shared" si="52"/>
        <v>0</v>
      </c>
      <c r="O205" s="101">
        <f t="shared" ca="1" si="53"/>
        <v>179979.55</v>
      </c>
      <c r="P205" s="107" t="str">
        <f t="shared" si="58"/>
        <v>J=</v>
      </c>
      <c r="Q205" s="108">
        <f t="shared" si="59"/>
        <v>43791</v>
      </c>
      <c r="R205" s="13"/>
      <c r="S205" s="13"/>
      <c r="T205" s="98">
        <v>44515</v>
      </c>
      <c r="U205" s="23" t="s">
        <v>72</v>
      </c>
      <c r="V205" s="21"/>
      <c r="W205" s="13"/>
      <c r="X205" s="30"/>
      <c r="Y205" s="30"/>
      <c r="Z205" s="30"/>
      <c r="AA205" s="13"/>
      <c r="AB205" s="13"/>
      <c r="AC205" s="13"/>
      <c r="AD205" s="13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</row>
    <row r="206" spans="1:162" x14ac:dyDescent="0.2">
      <c r="A206" s="99">
        <f t="shared" si="54"/>
        <v>43259</v>
      </c>
      <c r="B206" s="100">
        <f t="shared" ca="1" si="60"/>
        <v>5181310.25</v>
      </c>
      <c r="C206" s="101">
        <f t="shared" si="55"/>
        <v>5000000</v>
      </c>
      <c r="D206" s="102">
        <f ca="1">IF(A206&lt;$B$1,VLOOKUP(A206,[1]DI!$A$4:$B$15000,2,FALSE),0)</f>
        <v>6.3899999999999998E-2</v>
      </c>
      <c r="E206" s="101">
        <f t="shared" ca="1" si="61"/>
        <v>2.4583E-4</v>
      </c>
      <c r="F206" s="103">
        <f t="shared" si="56"/>
        <v>1.0449999999999999</v>
      </c>
      <c r="G206" s="104">
        <f t="shared" ca="1" si="49"/>
        <v>1.0002568923499999</v>
      </c>
      <c r="H206" s="101">
        <f ca="1">TRUNC(PRODUCT(G$10:G205),15)</f>
        <v>1.0362620493127299</v>
      </c>
      <c r="I206" s="101">
        <f t="shared" si="57"/>
        <v>1</v>
      </c>
      <c r="J206" s="101">
        <f t="shared" ca="1" si="50"/>
        <v>1.0362620499999999</v>
      </c>
      <c r="K206" s="101">
        <f t="shared" ca="1" si="51"/>
        <v>181310.25</v>
      </c>
      <c r="L206" s="105">
        <f>IF(VLOOKUP(A206,$U$12:$AD$125,8)=VLOOKUP(A205,$U$12:$AD$125,8),0,VLOOKUP(A206,U$12:$AD$125,8))</f>
        <v>0</v>
      </c>
      <c r="M206" s="106">
        <f>IF(L206&gt;0,VLOOKUP(L206,T$12:$AC$125,7),0)</f>
        <v>0</v>
      </c>
      <c r="N206" s="101">
        <f t="shared" si="52"/>
        <v>0</v>
      </c>
      <c r="O206" s="101">
        <f t="shared" ca="1" si="53"/>
        <v>181310.25</v>
      </c>
      <c r="P206" s="107" t="str">
        <f t="shared" si="58"/>
        <v>J=</v>
      </c>
      <c r="Q206" s="108">
        <f t="shared" si="59"/>
        <v>43791</v>
      </c>
      <c r="R206" s="13"/>
      <c r="S206" s="39"/>
      <c r="T206" s="98">
        <v>44620</v>
      </c>
      <c r="U206" s="23" t="s">
        <v>59</v>
      </c>
      <c r="V206" s="21"/>
      <c r="W206" s="39"/>
      <c r="X206" s="30"/>
      <c r="Y206" s="30"/>
      <c r="Z206" s="30"/>
      <c r="AA206" s="13"/>
      <c r="AB206" s="13"/>
      <c r="AC206" s="39"/>
      <c r="AD206" s="39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</row>
    <row r="207" spans="1:162" x14ac:dyDescent="0.2">
      <c r="A207" s="99">
        <f t="shared" si="54"/>
        <v>43260</v>
      </c>
      <c r="B207" s="100">
        <f t="shared" ca="1" si="60"/>
        <v>5182641.3</v>
      </c>
      <c r="C207" s="101">
        <f t="shared" si="55"/>
        <v>5000000</v>
      </c>
      <c r="D207" s="102">
        <f ca="1">IF(A207&lt;$B$1,VLOOKUP(A207,[1]DI!$A$4:$B$15000,2,FALSE),0)</f>
        <v>0</v>
      </c>
      <c r="E207" s="101">
        <f t="shared" ca="1" si="61"/>
        <v>0</v>
      </c>
      <c r="F207" s="103">
        <f t="shared" si="56"/>
        <v>1.0449999999999999</v>
      </c>
      <c r="G207" s="104">
        <f t="shared" ca="1" si="49"/>
        <v>1</v>
      </c>
      <c r="H207" s="101">
        <f ca="1">TRUNC(PRODUCT(G$10:G206),15)</f>
        <v>1.0365282571058001</v>
      </c>
      <c r="I207" s="101">
        <f t="shared" si="57"/>
        <v>1</v>
      </c>
      <c r="J207" s="101">
        <f t="shared" ca="1" si="50"/>
        <v>1.0365282600000001</v>
      </c>
      <c r="K207" s="101">
        <f t="shared" ca="1" si="51"/>
        <v>182641.3</v>
      </c>
      <c r="L207" s="105">
        <f>IF(VLOOKUP(A207,$U$12:$AD$125,8)=VLOOKUP(A206,$U$12:$AD$125,8),0,VLOOKUP(A207,U$12:$AD$125,8))</f>
        <v>0</v>
      </c>
      <c r="M207" s="106">
        <f>IF(L207&gt;0,VLOOKUP(L207,T$12:$AC$125,7),0)</f>
        <v>0</v>
      </c>
      <c r="N207" s="101">
        <f t="shared" si="52"/>
        <v>0</v>
      </c>
      <c r="O207" s="101">
        <f t="shared" ca="1" si="53"/>
        <v>182641.3</v>
      </c>
      <c r="P207" s="107" t="str">
        <f t="shared" si="58"/>
        <v>J=</v>
      </c>
      <c r="Q207" s="108">
        <f t="shared" si="59"/>
        <v>43791</v>
      </c>
      <c r="R207" s="13"/>
      <c r="S207" s="13"/>
      <c r="T207" s="98">
        <v>44621</v>
      </c>
      <c r="U207" s="23" t="s">
        <v>59</v>
      </c>
      <c r="V207" s="21"/>
      <c r="W207" s="13"/>
      <c r="X207" s="30"/>
      <c r="Y207" s="30"/>
      <c r="Z207" s="30"/>
      <c r="AA207" s="13"/>
      <c r="AB207" s="13"/>
      <c r="AC207" s="13"/>
      <c r="AD207" s="13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</row>
    <row r="208" spans="1:162" x14ac:dyDescent="0.2">
      <c r="A208" s="99">
        <f t="shared" si="54"/>
        <v>43261</v>
      </c>
      <c r="B208" s="100">
        <f t="shared" ca="1" si="60"/>
        <v>5182641.3</v>
      </c>
      <c r="C208" s="101">
        <f t="shared" si="55"/>
        <v>5000000</v>
      </c>
      <c r="D208" s="102">
        <f ca="1">IF(A208&lt;$B$1,VLOOKUP(A208,[1]DI!$A$4:$B$15000,2,FALSE),0)</f>
        <v>0</v>
      </c>
      <c r="E208" s="101">
        <f t="shared" ca="1" si="61"/>
        <v>0</v>
      </c>
      <c r="F208" s="103">
        <f t="shared" si="56"/>
        <v>1.0449999999999999</v>
      </c>
      <c r="G208" s="104">
        <f t="shared" ca="1" si="49"/>
        <v>1</v>
      </c>
      <c r="H208" s="101">
        <f ca="1">TRUNC(PRODUCT(G$10:G207),15)</f>
        <v>1.0365282571058001</v>
      </c>
      <c r="I208" s="101">
        <f t="shared" si="57"/>
        <v>1</v>
      </c>
      <c r="J208" s="101">
        <f t="shared" ca="1" si="50"/>
        <v>1.0365282600000001</v>
      </c>
      <c r="K208" s="101">
        <f t="shared" ca="1" si="51"/>
        <v>182641.3</v>
      </c>
      <c r="L208" s="105">
        <f>IF(VLOOKUP(A208,$U$12:$AD$125,8)=VLOOKUP(A207,$U$12:$AD$125,8),0,VLOOKUP(A208,U$12:$AD$125,8))</f>
        <v>0</v>
      </c>
      <c r="M208" s="106">
        <f>IF(L208&gt;0,VLOOKUP(L208,T$12:$AC$125,7),0)</f>
        <v>0</v>
      </c>
      <c r="N208" s="101">
        <f t="shared" si="52"/>
        <v>0</v>
      </c>
      <c r="O208" s="101">
        <f t="shared" ca="1" si="53"/>
        <v>182641.3</v>
      </c>
      <c r="P208" s="107" t="str">
        <f t="shared" si="58"/>
        <v>J=</v>
      </c>
      <c r="Q208" s="108">
        <f t="shared" si="59"/>
        <v>43791</v>
      </c>
      <c r="R208" s="13"/>
      <c r="S208" s="13"/>
      <c r="T208" s="98">
        <v>44666</v>
      </c>
      <c r="U208" s="23" t="s">
        <v>67</v>
      </c>
      <c r="V208" s="21"/>
      <c r="W208" s="13"/>
      <c r="X208" s="30"/>
      <c r="Y208" s="30"/>
      <c r="Z208" s="30"/>
      <c r="AA208" s="13"/>
      <c r="AB208" s="13"/>
      <c r="AC208" s="13"/>
      <c r="AD208" s="13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</row>
    <row r="209" spans="1:159" x14ac:dyDescent="0.2">
      <c r="A209" s="99">
        <f t="shared" si="54"/>
        <v>43262</v>
      </c>
      <c r="B209" s="100">
        <f t="shared" ca="1" si="60"/>
        <v>5182641.3</v>
      </c>
      <c r="C209" s="101">
        <f t="shared" si="55"/>
        <v>5000000</v>
      </c>
      <c r="D209" s="102">
        <f ca="1">IF(A209&lt;$B$1,VLOOKUP(A209,[1]DI!$A$4:$B$15000,2,FALSE),0)</f>
        <v>6.3899999999999998E-2</v>
      </c>
      <c r="E209" s="101">
        <f t="shared" ca="1" si="61"/>
        <v>2.4583E-4</v>
      </c>
      <c r="F209" s="103">
        <f t="shared" si="56"/>
        <v>1.0449999999999999</v>
      </c>
      <c r="G209" s="104">
        <f t="shared" ca="1" si="49"/>
        <v>1.0002568923499999</v>
      </c>
      <c r="H209" s="101">
        <f ca="1">TRUNC(PRODUCT(G$10:G208),15)</f>
        <v>1.0365282571058001</v>
      </c>
      <c r="I209" s="101">
        <f t="shared" si="57"/>
        <v>1</v>
      </c>
      <c r="J209" s="101">
        <f t="shared" ca="1" si="50"/>
        <v>1.0365282600000001</v>
      </c>
      <c r="K209" s="101">
        <f t="shared" ca="1" si="51"/>
        <v>182641.3</v>
      </c>
      <c r="L209" s="105">
        <f>IF(VLOOKUP(A209,$U$12:$AD$125,8)=VLOOKUP(A208,$U$12:$AD$125,8),0,VLOOKUP(A209,U$12:$AD$125,8))</f>
        <v>0</v>
      </c>
      <c r="M209" s="106">
        <f>IF(L209&gt;0,VLOOKUP(L209,T$12:$AC$125,7),0)</f>
        <v>0</v>
      </c>
      <c r="N209" s="101">
        <f t="shared" si="52"/>
        <v>0</v>
      </c>
      <c r="O209" s="101">
        <f t="shared" ca="1" si="53"/>
        <v>182641.3</v>
      </c>
      <c r="P209" s="107" t="str">
        <f t="shared" si="58"/>
        <v>J=</v>
      </c>
      <c r="Q209" s="108">
        <f t="shared" si="59"/>
        <v>43791</v>
      </c>
      <c r="R209" s="13"/>
      <c r="S209" s="13"/>
      <c r="T209" s="98">
        <v>44672</v>
      </c>
      <c r="U209" s="23" t="s">
        <v>61</v>
      </c>
      <c r="V209" s="21"/>
      <c r="W209" s="13"/>
      <c r="X209" s="30"/>
      <c r="Y209" s="30"/>
      <c r="Z209" s="30"/>
      <c r="AA209" s="13"/>
      <c r="AB209" s="13"/>
      <c r="AC209" s="13"/>
      <c r="AD209" s="13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</row>
    <row r="210" spans="1:159" x14ac:dyDescent="0.2">
      <c r="A210" s="99">
        <f t="shared" si="54"/>
        <v>43263</v>
      </c>
      <c r="B210" s="100">
        <f t="shared" ca="1" si="60"/>
        <v>5183972.6500000004</v>
      </c>
      <c r="C210" s="101">
        <f t="shared" si="55"/>
        <v>5000000</v>
      </c>
      <c r="D210" s="102">
        <f ca="1">IF(A210&lt;$B$1,VLOOKUP(A210,[1]DI!$A$4:$B$15000,2,FALSE),0)</f>
        <v>6.3899999999999998E-2</v>
      </c>
      <c r="E210" s="101">
        <f t="shared" ca="1" si="61"/>
        <v>2.4583E-4</v>
      </c>
      <c r="F210" s="103">
        <f t="shared" si="56"/>
        <v>1.0449999999999999</v>
      </c>
      <c r="G210" s="104">
        <f t="shared" ca="1" si="49"/>
        <v>1.0002568923499999</v>
      </c>
      <c r="H210" s="101">
        <f ca="1">TRUNC(PRODUCT(G$10:G209),15)</f>
        <v>1.0367945332856101</v>
      </c>
      <c r="I210" s="101">
        <f t="shared" si="57"/>
        <v>1</v>
      </c>
      <c r="J210" s="101">
        <f t="shared" ca="1" si="50"/>
        <v>1.0367945300000001</v>
      </c>
      <c r="K210" s="101">
        <f t="shared" ca="1" si="51"/>
        <v>183972.65</v>
      </c>
      <c r="L210" s="105">
        <f>IF(VLOOKUP(A210,$U$12:$AD$125,8)=VLOOKUP(A209,$U$12:$AD$125,8),0,VLOOKUP(A210,U$12:$AD$125,8))</f>
        <v>0</v>
      </c>
      <c r="M210" s="106">
        <f>IF(L210&gt;0,VLOOKUP(L210,T$12:$AC$125,7),0)</f>
        <v>0</v>
      </c>
      <c r="N210" s="101">
        <f t="shared" si="52"/>
        <v>0</v>
      </c>
      <c r="O210" s="101">
        <f t="shared" ca="1" si="53"/>
        <v>183972.65</v>
      </c>
      <c r="P210" s="107" t="str">
        <f t="shared" si="58"/>
        <v>J=</v>
      </c>
      <c r="Q210" s="108">
        <f t="shared" si="59"/>
        <v>43791</v>
      </c>
      <c r="R210" s="13"/>
      <c r="S210" s="13"/>
      <c r="T210" s="98">
        <v>44728</v>
      </c>
      <c r="U210" s="23" t="s">
        <v>69</v>
      </c>
      <c r="V210" s="21"/>
      <c r="W210" s="13"/>
      <c r="X210" s="30"/>
      <c r="Y210" s="30"/>
      <c r="Z210" s="30"/>
      <c r="AA210" s="13"/>
      <c r="AB210" s="13"/>
      <c r="AC210" s="13"/>
      <c r="AD210" s="13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</row>
    <row r="211" spans="1:159" x14ac:dyDescent="0.2">
      <c r="A211" s="99">
        <f t="shared" si="54"/>
        <v>43264</v>
      </c>
      <c r="B211" s="100">
        <f t="shared" ca="1" si="60"/>
        <v>5185304.4000000004</v>
      </c>
      <c r="C211" s="101">
        <f t="shared" si="55"/>
        <v>5000000</v>
      </c>
      <c r="D211" s="102">
        <f ca="1">IF(A211&lt;$B$1,VLOOKUP(A211,[1]DI!$A$4:$B$15000,2,FALSE),0)</f>
        <v>6.3899999999999998E-2</v>
      </c>
      <c r="E211" s="101">
        <f t="shared" ca="1" si="61"/>
        <v>2.4583E-4</v>
      </c>
      <c r="F211" s="103">
        <f t="shared" si="56"/>
        <v>1.0449999999999999</v>
      </c>
      <c r="G211" s="104">
        <f t="shared" ca="1" si="49"/>
        <v>1.0002568923499999</v>
      </c>
      <c r="H211" s="101">
        <f ca="1">TRUNC(PRODUCT(G$10:G210),15)</f>
        <v>1.0370608778697299</v>
      </c>
      <c r="I211" s="101">
        <f t="shared" si="57"/>
        <v>1</v>
      </c>
      <c r="J211" s="101">
        <f t="shared" ca="1" si="50"/>
        <v>1.0370608800000001</v>
      </c>
      <c r="K211" s="101">
        <f t="shared" ca="1" si="51"/>
        <v>185304.4</v>
      </c>
      <c r="L211" s="105">
        <f>IF(VLOOKUP(A211,$U$12:$AD$125,8)=VLOOKUP(A210,$U$12:$AD$125,8),0,VLOOKUP(A211,U$12:$AD$125,8))</f>
        <v>0</v>
      </c>
      <c r="M211" s="106">
        <f>IF(L211&gt;0,VLOOKUP(L211,T$12:$AC$125,7),0)</f>
        <v>0</v>
      </c>
      <c r="N211" s="101">
        <f t="shared" si="52"/>
        <v>0</v>
      </c>
      <c r="O211" s="101">
        <f t="shared" ca="1" si="53"/>
        <v>185304.4</v>
      </c>
      <c r="P211" s="107" t="str">
        <f t="shared" si="58"/>
        <v>J=</v>
      </c>
      <c r="Q211" s="108">
        <f t="shared" si="59"/>
        <v>43791</v>
      </c>
      <c r="R211" s="13"/>
      <c r="S211" s="13"/>
      <c r="T211" s="98">
        <v>44811</v>
      </c>
      <c r="U211" s="23" t="s">
        <v>70</v>
      </c>
      <c r="V211" s="21"/>
      <c r="W211" s="13"/>
      <c r="X211" s="30"/>
      <c r="Y211" s="30"/>
      <c r="Z211" s="30"/>
      <c r="AA211" s="13"/>
      <c r="AB211" s="13"/>
      <c r="AC211" s="13"/>
      <c r="AD211" s="13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</row>
    <row r="212" spans="1:159" x14ac:dyDescent="0.2">
      <c r="A212" s="99">
        <f t="shared" si="54"/>
        <v>43265</v>
      </c>
      <c r="B212" s="100">
        <f t="shared" ca="1" si="60"/>
        <v>5186636.45</v>
      </c>
      <c r="C212" s="101">
        <f t="shared" si="55"/>
        <v>5000000</v>
      </c>
      <c r="D212" s="102">
        <f ca="1">IF(A212&lt;$B$1,VLOOKUP(A212,[1]DI!$A$4:$B$15000,2,FALSE),0)</f>
        <v>6.3899999999999998E-2</v>
      </c>
      <c r="E212" s="101">
        <f t="shared" ca="1" si="61"/>
        <v>2.4583E-4</v>
      </c>
      <c r="F212" s="103">
        <f t="shared" si="56"/>
        <v>1.0449999999999999</v>
      </c>
      <c r="G212" s="104">
        <f t="shared" ca="1" si="49"/>
        <v>1.0002568923499999</v>
      </c>
      <c r="H212" s="101">
        <f ca="1">TRUNC(PRODUCT(G$10:G211),15)</f>
        <v>1.03732729087574</v>
      </c>
      <c r="I212" s="101">
        <f t="shared" si="57"/>
        <v>1</v>
      </c>
      <c r="J212" s="101">
        <f t="shared" ca="1" si="50"/>
        <v>1.0373272899999999</v>
      </c>
      <c r="K212" s="101">
        <f t="shared" ca="1" si="51"/>
        <v>186636.45</v>
      </c>
      <c r="L212" s="105">
        <f>IF(VLOOKUP(A212,$U$12:$AD$125,8)=VLOOKUP(A211,$U$12:$AD$125,8),0,VLOOKUP(A212,U$12:$AD$125,8))</f>
        <v>0</v>
      </c>
      <c r="M212" s="106">
        <f>IF(L212&gt;0,VLOOKUP(L212,T$12:$AC$125,7),0)</f>
        <v>0</v>
      </c>
      <c r="N212" s="101">
        <f t="shared" si="52"/>
        <v>0</v>
      </c>
      <c r="O212" s="101">
        <f t="shared" ca="1" si="53"/>
        <v>186636.45</v>
      </c>
      <c r="P212" s="107" t="str">
        <f t="shared" si="58"/>
        <v>J=</v>
      </c>
      <c r="Q212" s="108">
        <f t="shared" si="59"/>
        <v>43791</v>
      </c>
      <c r="R212" s="13"/>
      <c r="S212" s="13"/>
      <c r="T212" s="98">
        <v>44846</v>
      </c>
      <c r="U212" s="28" t="s">
        <v>65</v>
      </c>
      <c r="V212" s="21"/>
      <c r="W212" s="13"/>
      <c r="X212" s="30"/>
      <c r="Y212" s="30"/>
      <c r="Z212" s="30"/>
      <c r="AA212" s="13"/>
      <c r="AB212" s="13"/>
      <c r="AC212" s="13"/>
      <c r="AD212" s="13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</row>
    <row r="213" spans="1:159" x14ac:dyDescent="0.2">
      <c r="A213" s="99">
        <f t="shared" si="54"/>
        <v>43266</v>
      </c>
      <c r="B213" s="100">
        <f t="shared" ca="1" si="60"/>
        <v>5187968.8499999996</v>
      </c>
      <c r="C213" s="101">
        <f t="shared" si="55"/>
        <v>5000000</v>
      </c>
      <c r="D213" s="102">
        <f ca="1">IF(A213&lt;$B$1,VLOOKUP(A213,[1]DI!$A$4:$B$15000,2,FALSE),0)</f>
        <v>6.3899999999999998E-2</v>
      </c>
      <c r="E213" s="101">
        <f t="shared" ca="1" si="61"/>
        <v>2.4583E-4</v>
      </c>
      <c r="F213" s="103">
        <f t="shared" si="56"/>
        <v>1.0449999999999999</v>
      </c>
      <c r="G213" s="104">
        <f t="shared" ca="1" si="49"/>
        <v>1.0002568923499999</v>
      </c>
      <c r="H213" s="101">
        <f ca="1">TRUNC(PRODUCT(G$10:G212),15)</f>
        <v>1.0375937723212101</v>
      </c>
      <c r="I213" s="101">
        <f t="shared" si="57"/>
        <v>1</v>
      </c>
      <c r="J213" s="101">
        <f t="shared" ca="1" si="50"/>
        <v>1.03759377</v>
      </c>
      <c r="K213" s="101">
        <f t="shared" ca="1" si="51"/>
        <v>187968.85</v>
      </c>
      <c r="L213" s="105">
        <f>IF(VLOOKUP(A213,$U$12:$AD$125,8)=VLOOKUP(A212,$U$12:$AD$125,8),0,VLOOKUP(A213,U$12:$AD$125,8))</f>
        <v>0</v>
      </c>
      <c r="M213" s="106">
        <f>IF(L213&gt;0,VLOOKUP(L213,T$12:$AC$125,7),0)</f>
        <v>0</v>
      </c>
      <c r="N213" s="101">
        <f t="shared" si="52"/>
        <v>0</v>
      </c>
      <c r="O213" s="101">
        <f t="shared" ca="1" si="53"/>
        <v>187968.85</v>
      </c>
      <c r="P213" s="107" t="str">
        <f t="shared" si="58"/>
        <v>J=</v>
      </c>
      <c r="Q213" s="108">
        <f t="shared" si="59"/>
        <v>43791</v>
      </c>
      <c r="R213" s="13"/>
      <c r="S213" s="13"/>
      <c r="T213" s="98">
        <v>44867</v>
      </c>
      <c r="U213" s="23" t="s">
        <v>71</v>
      </c>
      <c r="V213" s="21"/>
      <c r="W213" s="13"/>
      <c r="X213" s="30"/>
      <c r="Y213" s="30"/>
      <c r="Z213" s="30"/>
      <c r="AA213" s="13"/>
      <c r="AB213" s="13"/>
      <c r="AC213" s="13"/>
      <c r="AD213" s="13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</row>
    <row r="214" spans="1:159" x14ac:dyDescent="0.2">
      <c r="A214" s="99">
        <f t="shared" si="54"/>
        <v>43267</v>
      </c>
      <c r="B214" s="100">
        <f t="shared" ca="1" si="60"/>
        <v>5189301.5999999996</v>
      </c>
      <c r="C214" s="101">
        <f t="shared" si="55"/>
        <v>5000000</v>
      </c>
      <c r="D214" s="102">
        <f ca="1">IF(A214&lt;$B$1,VLOOKUP(A214,[1]DI!$A$4:$B$15000,2,FALSE),0)</f>
        <v>0</v>
      </c>
      <c r="E214" s="101">
        <f t="shared" ca="1" si="61"/>
        <v>0</v>
      </c>
      <c r="F214" s="103">
        <f t="shared" si="56"/>
        <v>1.0449999999999999</v>
      </c>
      <c r="G214" s="104">
        <f t="shared" ca="1" si="49"/>
        <v>1</v>
      </c>
      <c r="H214" s="101">
        <f ca="1">TRUNC(PRODUCT(G$10:G213),15)</f>
        <v>1.0378603222237299</v>
      </c>
      <c r="I214" s="101">
        <f t="shared" si="57"/>
        <v>1</v>
      </c>
      <c r="J214" s="101">
        <f t="shared" ca="1" si="50"/>
        <v>1.0378603200000001</v>
      </c>
      <c r="K214" s="101">
        <f t="shared" ca="1" si="51"/>
        <v>189301.6</v>
      </c>
      <c r="L214" s="105">
        <f>IF(VLOOKUP(A214,$U$12:$AD$125,8)=VLOOKUP(A213,$U$12:$AD$125,8),0,VLOOKUP(A214,U$12:$AD$125,8))</f>
        <v>0</v>
      </c>
      <c r="M214" s="106">
        <f>IF(L214&gt;0,VLOOKUP(L214,T$12:$AC$125,7),0)</f>
        <v>0</v>
      </c>
      <c r="N214" s="101">
        <f t="shared" si="52"/>
        <v>0</v>
      </c>
      <c r="O214" s="101">
        <f t="shared" ca="1" si="53"/>
        <v>189301.6</v>
      </c>
      <c r="P214" s="107" t="str">
        <f t="shared" si="58"/>
        <v>J=</v>
      </c>
      <c r="Q214" s="108">
        <f t="shared" si="59"/>
        <v>43791</v>
      </c>
      <c r="R214" s="13"/>
      <c r="S214" s="13"/>
      <c r="T214" s="98">
        <v>44880</v>
      </c>
      <c r="U214" s="23" t="s">
        <v>72</v>
      </c>
      <c r="V214" s="21"/>
      <c r="W214" s="13"/>
      <c r="X214" s="30"/>
      <c r="Y214" s="30"/>
      <c r="Z214" s="30"/>
      <c r="AA214" s="13"/>
      <c r="AB214" s="13"/>
      <c r="AC214" s="13"/>
      <c r="AD214" s="13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</row>
    <row r="215" spans="1:159" x14ac:dyDescent="0.2">
      <c r="A215" s="99">
        <f t="shared" si="54"/>
        <v>43268</v>
      </c>
      <c r="B215" s="100">
        <f t="shared" ca="1" si="60"/>
        <v>5189301.5999999996</v>
      </c>
      <c r="C215" s="101">
        <f t="shared" si="55"/>
        <v>5000000</v>
      </c>
      <c r="D215" s="102">
        <f ca="1">IF(A215&lt;$B$1,VLOOKUP(A215,[1]DI!$A$4:$B$15000,2,FALSE),0)</f>
        <v>0</v>
      </c>
      <c r="E215" s="101">
        <f t="shared" ca="1" si="61"/>
        <v>0</v>
      </c>
      <c r="F215" s="103">
        <f t="shared" si="56"/>
        <v>1.0449999999999999</v>
      </c>
      <c r="G215" s="104">
        <f t="shared" ca="1" si="49"/>
        <v>1</v>
      </c>
      <c r="H215" s="101">
        <f ca="1">TRUNC(PRODUCT(G$10:G214),15)</f>
        <v>1.0378603222237299</v>
      </c>
      <c r="I215" s="101">
        <f t="shared" si="57"/>
        <v>1</v>
      </c>
      <c r="J215" s="101">
        <f t="shared" ca="1" si="50"/>
        <v>1.0378603200000001</v>
      </c>
      <c r="K215" s="101">
        <f t="shared" ca="1" si="51"/>
        <v>189301.6</v>
      </c>
      <c r="L215" s="105">
        <f>IF(VLOOKUP(A215,$U$12:$AD$125,8)=VLOOKUP(A214,$U$12:$AD$125,8),0,VLOOKUP(A215,U$12:$AD$125,8))</f>
        <v>0</v>
      </c>
      <c r="M215" s="106">
        <f>IF(L215&gt;0,VLOOKUP(L215,T$12:$AC$125,7),0)</f>
        <v>0</v>
      </c>
      <c r="N215" s="101">
        <f t="shared" si="52"/>
        <v>0</v>
      </c>
      <c r="O215" s="101">
        <f t="shared" ca="1" si="53"/>
        <v>189301.6</v>
      </c>
      <c r="P215" s="107" t="str">
        <f t="shared" si="58"/>
        <v>J=</v>
      </c>
      <c r="Q215" s="108">
        <f t="shared" si="59"/>
        <v>43791</v>
      </c>
      <c r="R215" s="13"/>
      <c r="S215" s="13"/>
      <c r="T215" s="98">
        <v>44977</v>
      </c>
      <c r="U215" s="23" t="s">
        <v>59</v>
      </c>
      <c r="V215" s="21"/>
      <c r="W215" s="13"/>
      <c r="X215" s="30"/>
      <c r="Y215" s="30"/>
      <c r="Z215" s="30"/>
      <c r="AA215" s="13"/>
      <c r="AB215" s="13"/>
      <c r="AC215" s="13"/>
      <c r="AD215" s="13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</row>
    <row r="216" spans="1:159" x14ac:dyDescent="0.2">
      <c r="A216" s="99">
        <f t="shared" si="54"/>
        <v>43269</v>
      </c>
      <c r="B216" s="100">
        <f t="shared" ca="1" si="60"/>
        <v>5189301.5999999996</v>
      </c>
      <c r="C216" s="101">
        <f t="shared" si="55"/>
        <v>5000000</v>
      </c>
      <c r="D216" s="102">
        <f ca="1">IF(A216&lt;$B$1,VLOOKUP(A216,[1]DI!$A$4:$B$15000,2,FALSE),0)</f>
        <v>6.3899999999999998E-2</v>
      </c>
      <c r="E216" s="101">
        <f t="shared" ca="1" si="61"/>
        <v>2.4583E-4</v>
      </c>
      <c r="F216" s="103">
        <f t="shared" si="56"/>
        <v>1.0449999999999999</v>
      </c>
      <c r="G216" s="104">
        <f t="shared" ca="1" si="49"/>
        <v>1.0002568923499999</v>
      </c>
      <c r="H216" s="101">
        <f ca="1">TRUNC(PRODUCT(G$10:G215),15)</f>
        <v>1.0378603222237299</v>
      </c>
      <c r="I216" s="101">
        <f t="shared" si="57"/>
        <v>1</v>
      </c>
      <c r="J216" s="101">
        <f t="shared" ca="1" si="50"/>
        <v>1.0378603200000001</v>
      </c>
      <c r="K216" s="101">
        <f t="shared" ca="1" si="51"/>
        <v>189301.6</v>
      </c>
      <c r="L216" s="105">
        <f>IF(VLOOKUP(A216,$U$12:$AD$125,8)=VLOOKUP(A215,$U$12:$AD$125,8),0,VLOOKUP(A216,U$12:$AD$125,8))</f>
        <v>0</v>
      </c>
      <c r="M216" s="106">
        <f>IF(L216&gt;0,VLOOKUP(L216,T$12:$AC$125,7),0)</f>
        <v>0</v>
      </c>
      <c r="N216" s="101">
        <f t="shared" si="52"/>
        <v>0</v>
      </c>
      <c r="O216" s="101">
        <f t="shared" ca="1" si="53"/>
        <v>189301.6</v>
      </c>
      <c r="P216" s="107" t="str">
        <f t="shared" si="58"/>
        <v>J=</v>
      </c>
      <c r="Q216" s="108">
        <f t="shared" si="59"/>
        <v>43791</v>
      </c>
      <c r="R216" s="13"/>
      <c r="S216" s="13"/>
      <c r="T216" s="98">
        <v>44978</v>
      </c>
      <c r="U216" s="23" t="s">
        <v>59</v>
      </c>
      <c r="V216" s="21"/>
      <c r="W216" s="13"/>
      <c r="X216" s="30"/>
      <c r="Y216" s="30"/>
      <c r="Z216" s="30"/>
      <c r="AA216" s="13"/>
      <c r="AB216" s="13"/>
      <c r="AC216" s="13"/>
      <c r="AD216" s="13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</row>
    <row r="217" spans="1:159" x14ac:dyDescent="0.2">
      <c r="A217" s="99">
        <f t="shared" si="54"/>
        <v>43270</v>
      </c>
      <c r="B217" s="100">
        <f t="shared" ca="1" si="60"/>
        <v>5190634.7</v>
      </c>
      <c r="C217" s="101">
        <f t="shared" si="55"/>
        <v>5000000</v>
      </c>
      <c r="D217" s="102">
        <f ca="1">IF(A217&lt;$B$1,VLOOKUP(A217,[1]DI!$A$4:$B$15000,2,FALSE),0)</f>
        <v>6.3899999999999998E-2</v>
      </c>
      <c r="E217" s="101">
        <f t="shared" ca="1" si="61"/>
        <v>2.4583E-4</v>
      </c>
      <c r="F217" s="103">
        <f t="shared" si="56"/>
        <v>1.0449999999999999</v>
      </c>
      <c r="G217" s="104">
        <f t="shared" ca="1" si="49"/>
        <v>1.0002568923499999</v>
      </c>
      <c r="H217" s="101">
        <f ca="1">TRUNC(PRODUCT(G$10:G216),15)</f>
        <v>1.03812694060088</v>
      </c>
      <c r="I217" s="101">
        <f t="shared" si="57"/>
        <v>1</v>
      </c>
      <c r="J217" s="101">
        <f t="shared" ca="1" si="50"/>
        <v>1.0381269399999999</v>
      </c>
      <c r="K217" s="101">
        <f t="shared" ca="1" si="51"/>
        <v>190634.7</v>
      </c>
      <c r="L217" s="105">
        <f>IF(VLOOKUP(A217,$U$12:$AD$125,8)=VLOOKUP(A216,$U$12:$AD$125,8),0,VLOOKUP(A217,U$12:$AD$125,8))</f>
        <v>0</v>
      </c>
      <c r="M217" s="106">
        <f>IF(L217&gt;0,VLOOKUP(L217,T$12:$AC$125,7),0)</f>
        <v>0</v>
      </c>
      <c r="N217" s="101">
        <f t="shared" si="52"/>
        <v>0</v>
      </c>
      <c r="O217" s="101">
        <f t="shared" ca="1" si="53"/>
        <v>190634.7</v>
      </c>
      <c r="P217" s="107" t="str">
        <f t="shared" si="58"/>
        <v>J=</v>
      </c>
      <c r="Q217" s="108">
        <f t="shared" si="59"/>
        <v>43791</v>
      </c>
      <c r="R217" s="13"/>
      <c r="S217" s="13"/>
      <c r="T217" s="98">
        <v>45023</v>
      </c>
      <c r="U217" s="23" t="s">
        <v>67</v>
      </c>
      <c r="V217" s="21"/>
      <c r="W217" s="13"/>
      <c r="X217" s="30"/>
      <c r="Y217" s="30"/>
      <c r="Z217" s="30"/>
      <c r="AA217" s="13"/>
      <c r="AB217" s="13"/>
      <c r="AC217" s="13"/>
      <c r="AD217" s="13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</row>
    <row r="218" spans="1:159" x14ac:dyDescent="0.2">
      <c r="A218" s="99">
        <f t="shared" si="54"/>
        <v>43271</v>
      </c>
      <c r="B218" s="100">
        <f t="shared" ca="1" si="60"/>
        <v>5191968.1500000004</v>
      </c>
      <c r="C218" s="101">
        <f t="shared" si="55"/>
        <v>5000000</v>
      </c>
      <c r="D218" s="102">
        <f ca="1">IF(A218&lt;$B$1,VLOOKUP(A218,[1]DI!$A$4:$B$15000,2,FALSE),0)</f>
        <v>6.3899999999999998E-2</v>
      </c>
      <c r="E218" s="101">
        <f t="shared" ca="1" si="61"/>
        <v>2.4583E-4</v>
      </c>
      <c r="F218" s="103">
        <f t="shared" si="56"/>
        <v>1.0449999999999999</v>
      </c>
      <c r="G218" s="104">
        <f t="shared" ca="1" si="49"/>
        <v>1.0002568923499999</v>
      </c>
      <c r="H218" s="101">
        <f ca="1">TRUNC(PRODUCT(G$10:G217),15)</f>
        <v>1.0383936274702501</v>
      </c>
      <c r="I218" s="101">
        <f t="shared" si="57"/>
        <v>1</v>
      </c>
      <c r="J218" s="101">
        <f t="shared" ca="1" si="50"/>
        <v>1.0383936300000001</v>
      </c>
      <c r="K218" s="101">
        <f t="shared" ca="1" si="51"/>
        <v>191968.15</v>
      </c>
      <c r="L218" s="105">
        <f>IF(VLOOKUP(A218,$U$12:$AD$125,8)=VLOOKUP(A217,$U$12:$AD$125,8),0,VLOOKUP(A218,U$12:$AD$125,8))</f>
        <v>0</v>
      </c>
      <c r="M218" s="106">
        <f>IF(L218&gt;0,VLOOKUP(L218,T$12:$AC$125,7),0)</f>
        <v>0</v>
      </c>
      <c r="N218" s="101">
        <f t="shared" si="52"/>
        <v>0</v>
      </c>
      <c r="O218" s="101">
        <f t="shared" ca="1" si="53"/>
        <v>191968.15</v>
      </c>
      <c r="P218" s="107" t="str">
        <f t="shared" si="58"/>
        <v>J=</v>
      </c>
      <c r="Q218" s="108">
        <f t="shared" si="59"/>
        <v>43791</v>
      </c>
      <c r="R218" s="13"/>
      <c r="S218" s="13"/>
      <c r="T218" s="98">
        <v>45037</v>
      </c>
      <c r="U218" s="23" t="s">
        <v>61</v>
      </c>
      <c r="V218" s="21"/>
      <c r="W218" s="13"/>
      <c r="X218" s="30"/>
      <c r="Y218" s="30"/>
      <c r="Z218" s="30"/>
      <c r="AA218" s="13"/>
      <c r="AB218" s="13"/>
      <c r="AC218" s="13"/>
      <c r="AD218" s="13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</row>
    <row r="219" spans="1:159" x14ac:dyDescent="0.2">
      <c r="A219" s="99">
        <f t="shared" si="54"/>
        <v>43272</v>
      </c>
      <c r="B219" s="100">
        <f t="shared" ca="1" si="60"/>
        <v>5193301.9000000004</v>
      </c>
      <c r="C219" s="101">
        <f t="shared" si="55"/>
        <v>5000000</v>
      </c>
      <c r="D219" s="102">
        <f ca="1">IF(A219&lt;$B$1,VLOOKUP(A219,[1]DI!$A$4:$B$15000,2,FALSE),0)</f>
        <v>6.3899999999999998E-2</v>
      </c>
      <c r="E219" s="101">
        <f t="shared" ca="1" si="61"/>
        <v>2.4583E-4</v>
      </c>
      <c r="F219" s="103">
        <f t="shared" si="56"/>
        <v>1.0449999999999999</v>
      </c>
      <c r="G219" s="104">
        <f t="shared" ca="1" si="49"/>
        <v>1.0002568923499999</v>
      </c>
      <c r="H219" s="101">
        <f ca="1">TRUNC(PRODUCT(G$10:G218),15)</f>
        <v>1.0386603828494301</v>
      </c>
      <c r="I219" s="101">
        <f t="shared" si="57"/>
        <v>1</v>
      </c>
      <c r="J219" s="101">
        <f t="shared" ca="1" si="50"/>
        <v>1.03866038</v>
      </c>
      <c r="K219" s="101">
        <f t="shared" ca="1" si="51"/>
        <v>193301.9</v>
      </c>
      <c r="L219" s="105">
        <f>IF(VLOOKUP(A219,$U$12:$AD$125,8)=VLOOKUP(A218,$U$12:$AD$125,8),0,VLOOKUP(A219,U$12:$AD$125,8))</f>
        <v>0</v>
      </c>
      <c r="M219" s="106">
        <f>IF(L219&gt;0,VLOOKUP(L219,T$12:$AC$125,7),0)</f>
        <v>0</v>
      </c>
      <c r="N219" s="101">
        <f t="shared" si="52"/>
        <v>0</v>
      </c>
      <c r="O219" s="101">
        <f t="shared" ca="1" si="53"/>
        <v>193301.9</v>
      </c>
      <c r="P219" s="107" t="str">
        <f t="shared" si="58"/>
        <v>J=</v>
      </c>
      <c r="Q219" s="108">
        <f t="shared" si="59"/>
        <v>43791</v>
      </c>
      <c r="R219" s="13"/>
      <c r="S219" s="13"/>
      <c r="T219" s="98">
        <v>45047</v>
      </c>
      <c r="U219" s="23" t="s">
        <v>68</v>
      </c>
      <c r="V219" s="21"/>
      <c r="W219" s="13"/>
      <c r="X219" s="30"/>
      <c r="Y219" s="30"/>
      <c r="Z219" s="30"/>
      <c r="AA219" s="13"/>
      <c r="AB219" s="13"/>
      <c r="AC219" s="13"/>
      <c r="AD219" s="13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</row>
    <row r="220" spans="1:159" x14ac:dyDescent="0.2">
      <c r="A220" s="99">
        <f t="shared" si="54"/>
        <v>43273</v>
      </c>
      <c r="B220" s="100">
        <f t="shared" ca="1" si="60"/>
        <v>5194636.05</v>
      </c>
      <c r="C220" s="101">
        <f t="shared" si="55"/>
        <v>5000000</v>
      </c>
      <c r="D220" s="102">
        <f ca="1">IF(A220&lt;$B$1,VLOOKUP(A220,[1]DI!$A$4:$B$15000,2,FALSE),0)</f>
        <v>6.3899999999999998E-2</v>
      </c>
      <c r="E220" s="101">
        <f t="shared" ca="1" si="61"/>
        <v>2.4583E-4</v>
      </c>
      <c r="F220" s="103">
        <f t="shared" si="56"/>
        <v>1.0449999999999999</v>
      </c>
      <c r="G220" s="104">
        <f t="shared" ca="1" si="49"/>
        <v>1.0002568923499999</v>
      </c>
      <c r="H220" s="101">
        <f ca="1">TRUNC(PRODUCT(G$10:G219),15)</f>
        <v>1.03892720675603</v>
      </c>
      <c r="I220" s="101">
        <f t="shared" si="57"/>
        <v>1</v>
      </c>
      <c r="J220" s="101">
        <f t="shared" ca="1" si="50"/>
        <v>1.03892721</v>
      </c>
      <c r="K220" s="101">
        <f t="shared" ca="1" si="51"/>
        <v>194636.05</v>
      </c>
      <c r="L220" s="105">
        <f>IF(VLOOKUP(A220,$U$12:$AD$125,8)=VLOOKUP(A219,$U$12:$AD$125,8),0,VLOOKUP(A220,U$12:$AD$125,8))</f>
        <v>0</v>
      </c>
      <c r="M220" s="106">
        <f>IF(L220&gt;0,VLOOKUP(L220,T$12:$AC$125,7),0)</f>
        <v>0</v>
      </c>
      <c r="N220" s="101">
        <f t="shared" si="52"/>
        <v>0</v>
      </c>
      <c r="O220" s="101">
        <f t="shared" ca="1" si="53"/>
        <v>194636.05</v>
      </c>
      <c r="P220" s="107" t="str">
        <f t="shared" si="58"/>
        <v>J=</v>
      </c>
      <c r="Q220" s="108">
        <f t="shared" si="59"/>
        <v>43791</v>
      </c>
      <c r="R220" s="13"/>
      <c r="S220" s="13"/>
      <c r="T220" s="98">
        <v>45085</v>
      </c>
      <c r="U220" s="23" t="s">
        <v>69</v>
      </c>
      <c r="V220" s="21"/>
      <c r="W220" s="13"/>
      <c r="X220" s="30"/>
      <c r="Y220" s="30"/>
      <c r="Z220" s="30"/>
      <c r="AA220" s="13"/>
      <c r="AB220" s="13"/>
      <c r="AC220" s="13"/>
      <c r="AD220" s="13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</row>
    <row r="221" spans="1:159" x14ac:dyDescent="0.2">
      <c r="A221" s="99">
        <f t="shared" si="54"/>
        <v>43274</v>
      </c>
      <c r="B221" s="100">
        <f t="shared" ca="1" si="60"/>
        <v>5195970.5</v>
      </c>
      <c r="C221" s="101">
        <f t="shared" si="55"/>
        <v>5000000</v>
      </c>
      <c r="D221" s="102">
        <f ca="1">IF(A221&lt;$B$1,VLOOKUP(A221,[1]DI!$A$4:$B$15000,2,FALSE),0)</f>
        <v>0</v>
      </c>
      <c r="E221" s="101">
        <f t="shared" ca="1" si="61"/>
        <v>0</v>
      </c>
      <c r="F221" s="103">
        <f t="shared" si="56"/>
        <v>1.0449999999999999</v>
      </c>
      <c r="G221" s="104">
        <f t="shared" ca="1" si="49"/>
        <v>1</v>
      </c>
      <c r="H221" s="101">
        <f ca="1">TRUNC(PRODUCT(G$10:G220),15)</f>
        <v>1.03919409920766</v>
      </c>
      <c r="I221" s="101">
        <f t="shared" si="57"/>
        <v>1</v>
      </c>
      <c r="J221" s="101">
        <f t="shared" ca="1" si="50"/>
        <v>1.0391941</v>
      </c>
      <c r="K221" s="101">
        <f t="shared" ca="1" si="51"/>
        <v>195970.5</v>
      </c>
      <c r="L221" s="105">
        <f>IF(VLOOKUP(A221,$U$12:$AD$125,8)=VLOOKUP(A220,$U$12:$AD$125,8),0,VLOOKUP(A221,U$12:$AD$125,8))</f>
        <v>0</v>
      </c>
      <c r="M221" s="106">
        <f>IF(L221&gt;0,VLOOKUP(L221,T$12:$AC$125,7),0)</f>
        <v>0</v>
      </c>
      <c r="N221" s="101">
        <f t="shared" si="52"/>
        <v>0</v>
      </c>
      <c r="O221" s="101">
        <f t="shared" ca="1" si="53"/>
        <v>195970.5</v>
      </c>
      <c r="P221" s="107" t="str">
        <f t="shared" si="58"/>
        <v>J=</v>
      </c>
      <c r="Q221" s="108">
        <f t="shared" si="59"/>
        <v>43791</v>
      </c>
      <c r="R221" s="13"/>
      <c r="S221" s="13"/>
      <c r="T221" s="98">
        <v>45176</v>
      </c>
      <c r="U221" s="23" t="s">
        <v>70</v>
      </c>
      <c r="V221" s="21"/>
      <c r="W221" s="13"/>
      <c r="X221" s="30"/>
      <c r="Y221" s="30"/>
      <c r="Z221" s="30"/>
      <c r="AA221" s="13"/>
      <c r="AB221" s="13"/>
      <c r="AC221" s="13"/>
      <c r="AD221" s="13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</row>
    <row r="222" spans="1:159" x14ac:dyDescent="0.2">
      <c r="A222" s="99">
        <f t="shared" si="54"/>
        <v>43275</v>
      </c>
      <c r="B222" s="100">
        <f t="shared" ca="1" si="60"/>
        <v>5195970.5</v>
      </c>
      <c r="C222" s="101">
        <f t="shared" si="55"/>
        <v>5000000</v>
      </c>
      <c r="D222" s="102">
        <f ca="1">IF(A222&lt;$B$1,VLOOKUP(A222,[1]DI!$A$4:$B$15000,2,FALSE),0)</f>
        <v>0</v>
      </c>
      <c r="E222" s="101">
        <f t="shared" ca="1" si="61"/>
        <v>0</v>
      </c>
      <c r="F222" s="103">
        <f t="shared" si="56"/>
        <v>1.0449999999999999</v>
      </c>
      <c r="G222" s="104">
        <f t="shared" ca="1" si="49"/>
        <v>1</v>
      </c>
      <c r="H222" s="101">
        <f ca="1">TRUNC(PRODUCT(G$10:G221),15)</f>
        <v>1.03919409920766</v>
      </c>
      <c r="I222" s="101">
        <f t="shared" si="57"/>
        <v>1</v>
      </c>
      <c r="J222" s="101">
        <f t="shared" ca="1" si="50"/>
        <v>1.0391941</v>
      </c>
      <c r="K222" s="101">
        <f t="shared" ca="1" si="51"/>
        <v>195970.5</v>
      </c>
      <c r="L222" s="105">
        <f>IF(VLOOKUP(A222,$U$12:$AD$125,8)=VLOOKUP(A221,$U$12:$AD$125,8),0,VLOOKUP(A222,U$12:$AD$125,8))</f>
        <v>0</v>
      </c>
      <c r="M222" s="106">
        <f>IF(L222&gt;0,VLOOKUP(L222,T$12:$AC$125,7),0)</f>
        <v>0</v>
      </c>
      <c r="N222" s="101">
        <f t="shared" si="52"/>
        <v>0</v>
      </c>
      <c r="O222" s="101">
        <f t="shared" ca="1" si="53"/>
        <v>195970.5</v>
      </c>
      <c r="P222" s="107" t="str">
        <f t="shared" si="58"/>
        <v>J=</v>
      </c>
      <c r="Q222" s="108">
        <f t="shared" si="59"/>
        <v>43791</v>
      </c>
      <c r="R222" s="13"/>
      <c r="S222" s="13"/>
      <c r="T222" s="98">
        <v>45211</v>
      </c>
      <c r="U222" s="28" t="s">
        <v>65</v>
      </c>
      <c r="V222" s="21"/>
      <c r="W222" s="13"/>
      <c r="X222" s="30"/>
      <c r="Y222" s="30"/>
      <c r="Z222" s="30"/>
      <c r="AA222" s="13"/>
      <c r="AB222" s="13"/>
      <c r="AC222" s="13"/>
      <c r="AD222" s="13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</row>
    <row r="223" spans="1:159" x14ac:dyDescent="0.2">
      <c r="A223" s="99">
        <f t="shared" si="54"/>
        <v>43276</v>
      </c>
      <c r="B223" s="100">
        <f t="shared" ca="1" si="60"/>
        <v>5195970.5</v>
      </c>
      <c r="C223" s="101">
        <f t="shared" si="55"/>
        <v>5000000</v>
      </c>
      <c r="D223" s="102">
        <f ca="1">IF(A223&lt;$B$1,VLOOKUP(A223,[1]DI!$A$4:$B$15000,2,FALSE),0)</f>
        <v>6.3899999999999998E-2</v>
      </c>
      <c r="E223" s="101">
        <f t="shared" ca="1" si="61"/>
        <v>2.4583E-4</v>
      </c>
      <c r="F223" s="103">
        <f t="shared" si="56"/>
        <v>1.0449999999999999</v>
      </c>
      <c r="G223" s="104">
        <f t="shared" ca="1" si="49"/>
        <v>1.0002568923499999</v>
      </c>
      <c r="H223" s="101">
        <f ca="1">TRUNC(PRODUCT(G$10:G222),15)</f>
        <v>1.03919409920766</v>
      </c>
      <c r="I223" s="101">
        <f t="shared" si="57"/>
        <v>1</v>
      </c>
      <c r="J223" s="101">
        <f t="shared" ca="1" si="50"/>
        <v>1.0391941</v>
      </c>
      <c r="K223" s="101">
        <f t="shared" ca="1" si="51"/>
        <v>195970.5</v>
      </c>
      <c r="L223" s="105">
        <f>IF(VLOOKUP(A223,$U$12:$AD$125,8)=VLOOKUP(A222,$U$12:$AD$125,8),0,VLOOKUP(A223,U$12:$AD$125,8))</f>
        <v>0</v>
      </c>
      <c r="M223" s="106">
        <f>IF(L223&gt;0,VLOOKUP(L223,T$12:$AC$125,7),0)</f>
        <v>0</v>
      </c>
      <c r="N223" s="101">
        <f t="shared" si="52"/>
        <v>0</v>
      </c>
      <c r="O223" s="101">
        <f t="shared" ca="1" si="53"/>
        <v>195970.5</v>
      </c>
      <c r="P223" s="107" t="str">
        <f t="shared" si="58"/>
        <v>J=</v>
      </c>
      <c r="Q223" s="108">
        <f t="shared" si="59"/>
        <v>43791</v>
      </c>
      <c r="R223" s="13"/>
      <c r="S223" s="13"/>
      <c r="T223" s="98">
        <v>45232</v>
      </c>
      <c r="U223" s="23" t="s">
        <v>71</v>
      </c>
      <c r="V223" s="21"/>
      <c r="W223" s="13"/>
      <c r="X223" s="30"/>
      <c r="Y223" s="30"/>
      <c r="Z223" s="30"/>
      <c r="AA223" s="13"/>
      <c r="AB223" s="13"/>
      <c r="AC223" s="13"/>
      <c r="AD223" s="13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</row>
    <row r="224" spans="1:159" x14ac:dyDescent="0.2">
      <c r="A224" s="99">
        <f t="shared" si="54"/>
        <v>43277</v>
      </c>
      <c r="B224" s="100">
        <f t="shared" ca="1" si="60"/>
        <v>5197305.3</v>
      </c>
      <c r="C224" s="101">
        <f t="shared" si="55"/>
        <v>5000000</v>
      </c>
      <c r="D224" s="102">
        <f ca="1">IF(A224&lt;$B$1,VLOOKUP(A224,[1]DI!$A$4:$B$15000,2,FALSE),0)</f>
        <v>6.3899999999999998E-2</v>
      </c>
      <c r="E224" s="101">
        <f t="shared" ca="1" si="61"/>
        <v>2.4583E-4</v>
      </c>
      <c r="F224" s="103">
        <f t="shared" si="56"/>
        <v>1.0449999999999999</v>
      </c>
      <c r="G224" s="104">
        <f t="shared" ca="1" si="49"/>
        <v>1.0002568923499999</v>
      </c>
      <c r="H224" s="101">
        <f ca="1">TRUNC(PRODUCT(G$10:G223),15)</f>
        <v>1.0394610602219101</v>
      </c>
      <c r="I224" s="101">
        <f t="shared" si="57"/>
        <v>1</v>
      </c>
      <c r="J224" s="101">
        <f t="shared" ca="1" si="50"/>
        <v>1.03946106</v>
      </c>
      <c r="K224" s="101">
        <f t="shared" ca="1" si="51"/>
        <v>197305.3</v>
      </c>
      <c r="L224" s="105">
        <f>IF(VLOOKUP(A224,$U$12:$AD$125,8)=VLOOKUP(A223,$U$12:$AD$125,8),0,VLOOKUP(A224,U$12:$AD$125,8))</f>
        <v>0</v>
      </c>
      <c r="M224" s="106">
        <f>IF(L224&gt;0,VLOOKUP(L224,T$12:$AC$125,7),0)</f>
        <v>0</v>
      </c>
      <c r="N224" s="101">
        <f t="shared" si="52"/>
        <v>0</v>
      </c>
      <c r="O224" s="101">
        <f t="shared" ca="1" si="53"/>
        <v>197305.3</v>
      </c>
      <c r="P224" s="107" t="str">
        <f t="shared" si="58"/>
        <v>J=</v>
      </c>
      <c r="Q224" s="108">
        <f t="shared" si="59"/>
        <v>43791</v>
      </c>
      <c r="R224" s="13"/>
      <c r="S224" s="13"/>
      <c r="T224" s="98">
        <v>45245</v>
      </c>
      <c r="U224" s="23" t="s">
        <v>72</v>
      </c>
      <c r="V224" s="21"/>
      <c r="W224" s="13"/>
      <c r="X224" s="30"/>
      <c r="Y224" s="30"/>
      <c r="Z224" s="30"/>
      <c r="AA224" s="13"/>
      <c r="AB224" s="13"/>
      <c r="AC224" s="13"/>
      <c r="AD224" s="13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</row>
    <row r="225" spans="1:162" x14ac:dyDescent="0.2">
      <c r="A225" s="99">
        <f t="shared" si="54"/>
        <v>43278</v>
      </c>
      <c r="B225" s="100">
        <f t="shared" ca="1" si="60"/>
        <v>5198640.45</v>
      </c>
      <c r="C225" s="101">
        <f t="shared" si="55"/>
        <v>5000000</v>
      </c>
      <c r="D225" s="102">
        <f ca="1">IF(A225&lt;$B$1,VLOOKUP(A225,[1]DI!$A$4:$B$15000,2,FALSE),0)</f>
        <v>6.3899999999999998E-2</v>
      </c>
      <c r="E225" s="101">
        <f t="shared" ca="1" si="61"/>
        <v>2.4583E-4</v>
      </c>
      <c r="F225" s="103">
        <f t="shared" si="56"/>
        <v>1.0449999999999999</v>
      </c>
      <c r="G225" s="104">
        <f t="shared" ca="1" si="49"/>
        <v>1.0002568923499999</v>
      </c>
      <c r="H225" s="101">
        <f ca="1">TRUNC(PRODUCT(G$10:G224),15)</f>
        <v>1.0397280898164001</v>
      </c>
      <c r="I225" s="101">
        <f t="shared" si="57"/>
        <v>1</v>
      </c>
      <c r="J225" s="101">
        <f t="shared" ca="1" si="50"/>
        <v>1.0397280900000001</v>
      </c>
      <c r="K225" s="101">
        <f t="shared" ca="1" si="51"/>
        <v>198640.45</v>
      </c>
      <c r="L225" s="105">
        <f>IF(VLOOKUP(A225,$U$12:$AD$125,8)=VLOOKUP(A224,$U$12:$AD$125,8),0,VLOOKUP(A225,U$12:$AD$125,8))</f>
        <v>0</v>
      </c>
      <c r="M225" s="106">
        <f>IF(L225&gt;0,VLOOKUP(L225,T$12:$AC$125,7),0)</f>
        <v>0</v>
      </c>
      <c r="N225" s="101">
        <f t="shared" si="52"/>
        <v>0</v>
      </c>
      <c r="O225" s="101">
        <f t="shared" ca="1" si="53"/>
        <v>198640.45</v>
      </c>
      <c r="P225" s="107" t="str">
        <f t="shared" si="58"/>
        <v>J=</v>
      </c>
      <c r="Q225" s="108">
        <f t="shared" si="59"/>
        <v>43791</v>
      </c>
      <c r="R225" s="44"/>
      <c r="S225" s="39"/>
      <c r="T225" s="98">
        <v>45285</v>
      </c>
      <c r="U225" s="23" t="s">
        <v>73</v>
      </c>
      <c r="V225" s="40"/>
      <c r="W225" s="39"/>
      <c r="X225" s="30"/>
      <c r="Y225" s="30"/>
      <c r="Z225" s="30"/>
      <c r="AA225" s="13"/>
      <c r="AB225" s="13"/>
      <c r="AC225" s="39"/>
      <c r="AD225" s="39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40"/>
      <c r="CO225" s="40"/>
      <c r="CP225" s="40"/>
      <c r="CQ225" s="40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40"/>
      <c r="DC225" s="40"/>
      <c r="DD225" s="40"/>
      <c r="DE225" s="40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40"/>
      <c r="DQ225" s="40"/>
      <c r="DR225" s="40"/>
      <c r="DS225" s="40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40"/>
      <c r="EE225" s="40"/>
      <c r="EF225" s="40"/>
      <c r="EG225" s="40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0"/>
      <c r="ES225" s="40"/>
      <c r="ET225" s="40"/>
      <c r="EU225" s="40"/>
      <c r="EV225" s="40"/>
      <c r="EW225" s="40"/>
      <c r="EX225" s="40"/>
      <c r="EY225" s="40"/>
      <c r="EZ225" s="40"/>
      <c r="FA225" s="40"/>
      <c r="FB225" s="40"/>
      <c r="FC225" s="40"/>
      <c r="FD225" s="40"/>
      <c r="FE225" s="40"/>
      <c r="FF225" s="40"/>
    </row>
    <row r="226" spans="1:162" x14ac:dyDescent="0.2">
      <c r="A226" s="99">
        <f t="shared" si="54"/>
        <v>43279</v>
      </c>
      <c r="B226" s="100">
        <f t="shared" ca="1" si="60"/>
        <v>5199975.95</v>
      </c>
      <c r="C226" s="101">
        <f t="shared" si="55"/>
        <v>5000000</v>
      </c>
      <c r="D226" s="102">
        <f ca="1">IF(A226&lt;$B$1,VLOOKUP(A226,[1]DI!$A$4:$B$15000,2,FALSE),0)</f>
        <v>6.3899999999999998E-2</v>
      </c>
      <c r="E226" s="101">
        <f t="shared" ca="1" si="61"/>
        <v>2.4583E-4</v>
      </c>
      <c r="F226" s="103">
        <f t="shared" si="56"/>
        <v>1.0449999999999999</v>
      </c>
      <c r="G226" s="104">
        <f t="shared" ca="1" si="49"/>
        <v>1.0002568923499999</v>
      </c>
      <c r="H226" s="101">
        <f ca="1">TRUNC(PRODUCT(G$10:G225),15)</f>
        <v>1.0399951880087499</v>
      </c>
      <c r="I226" s="101">
        <f t="shared" si="57"/>
        <v>1</v>
      </c>
      <c r="J226" s="101">
        <f t="shared" ca="1" si="50"/>
        <v>1.03999519</v>
      </c>
      <c r="K226" s="101">
        <f t="shared" ca="1" si="51"/>
        <v>199975.95</v>
      </c>
      <c r="L226" s="105">
        <f>IF(VLOOKUP(A226,$U$12:$AD$125,8)=VLOOKUP(A225,$U$12:$AD$125,8),0,VLOOKUP(A226,U$12:$AD$125,8))</f>
        <v>0</v>
      </c>
      <c r="M226" s="106">
        <f>IF(L226&gt;0,VLOOKUP(L226,T$12:$AC$125,7),0)</f>
        <v>0</v>
      </c>
      <c r="N226" s="101">
        <f t="shared" si="52"/>
        <v>0</v>
      </c>
      <c r="O226" s="101">
        <f t="shared" ca="1" si="53"/>
        <v>199975.95</v>
      </c>
      <c r="P226" s="107" t="str">
        <f t="shared" si="58"/>
        <v>J=</v>
      </c>
      <c r="Q226" s="108">
        <f t="shared" si="59"/>
        <v>43791</v>
      </c>
      <c r="R226" s="13"/>
      <c r="S226" s="13"/>
      <c r="T226" s="98">
        <v>41640</v>
      </c>
      <c r="U226" s="22" t="s">
        <v>75</v>
      </c>
      <c r="V226" s="21"/>
      <c r="W226" s="13"/>
      <c r="X226" s="30"/>
      <c r="Y226" s="30"/>
      <c r="Z226" s="30"/>
      <c r="AA226" s="13"/>
      <c r="AB226" s="13"/>
      <c r="AC226" s="13"/>
      <c r="AD226" s="13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</row>
    <row r="227" spans="1:162" x14ac:dyDescent="0.2">
      <c r="A227" s="99">
        <f t="shared" si="54"/>
        <v>43280</v>
      </c>
      <c r="B227" s="100">
        <f t="shared" ca="1" si="60"/>
        <v>5201311.7499999898</v>
      </c>
      <c r="C227" s="101">
        <f t="shared" si="55"/>
        <v>5000000</v>
      </c>
      <c r="D227" s="102">
        <f ca="1">IF(A227&lt;$B$1,VLOOKUP(A227,[1]DI!$A$4:$B$15000,2,FALSE),0)</f>
        <v>6.3899999999999998E-2</v>
      </c>
      <c r="E227" s="101">
        <f t="shared" ca="1" si="61"/>
        <v>2.4583E-4</v>
      </c>
      <c r="F227" s="103">
        <f t="shared" si="56"/>
        <v>1.0449999999999999</v>
      </c>
      <c r="G227" s="104">
        <f t="shared" ca="1" si="49"/>
        <v>1.0002568923499999</v>
      </c>
      <c r="H227" s="101">
        <f ca="1">TRUNC(PRODUCT(G$10:G226),15)</f>
        <v>1.0402623548165899</v>
      </c>
      <c r="I227" s="101">
        <f t="shared" si="57"/>
        <v>1</v>
      </c>
      <c r="J227" s="101">
        <f t="shared" ca="1" si="50"/>
        <v>1.0402623499999999</v>
      </c>
      <c r="K227" s="101">
        <f t="shared" ca="1" si="51"/>
        <v>201311.74999998999</v>
      </c>
      <c r="L227" s="105">
        <f>IF(VLOOKUP(A227,$U$12:$AD$125,8)=VLOOKUP(A226,$U$12:$AD$125,8),0,VLOOKUP(A227,U$12:$AD$125,8))</f>
        <v>0</v>
      </c>
      <c r="M227" s="106">
        <f>IF(L227&gt;0,VLOOKUP(L227,T$12:$AC$125,7),0)</f>
        <v>0</v>
      </c>
      <c r="N227" s="101">
        <f t="shared" si="52"/>
        <v>0</v>
      </c>
      <c r="O227" s="101">
        <f t="shared" ca="1" si="53"/>
        <v>201311.74999998999</v>
      </c>
      <c r="P227" s="107" t="str">
        <f t="shared" si="58"/>
        <v>J=</v>
      </c>
      <c r="Q227" s="108">
        <f t="shared" si="59"/>
        <v>43791</v>
      </c>
      <c r="R227" s="13"/>
      <c r="S227" s="13"/>
      <c r="T227" s="98">
        <v>41701</v>
      </c>
      <c r="U227" s="22" t="s">
        <v>59</v>
      </c>
      <c r="V227" s="21"/>
      <c r="W227" s="13"/>
      <c r="X227" s="30"/>
      <c r="Y227" s="30"/>
      <c r="Z227" s="30"/>
      <c r="AA227" s="13"/>
      <c r="AB227" s="13"/>
      <c r="AC227" s="13"/>
      <c r="AD227" s="13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</row>
    <row r="228" spans="1:162" x14ac:dyDescent="0.2">
      <c r="A228" s="99">
        <f t="shared" si="54"/>
        <v>43281</v>
      </c>
      <c r="B228" s="100">
        <f t="shared" ca="1" si="60"/>
        <v>5202647.95</v>
      </c>
      <c r="C228" s="101">
        <f t="shared" si="55"/>
        <v>5000000</v>
      </c>
      <c r="D228" s="102">
        <f ca="1">IF(A228&lt;$B$1,VLOOKUP(A228,[1]DI!$A$4:$B$15000,2,FALSE),0)</f>
        <v>0</v>
      </c>
      <c r="E228" s="101">
        <f t="shared" ca="1" si="61"/>
        <v>0</v>
      </c>
      <c r="F228" s="103">
        <f t="shared" si="56"/>
        <v>1.0449999999999999</v>
      </c>
      <c r="G228" s="104">
        <f t="shared" ca="1" si="49"/>
        <v>1</v>
      </c>
      <c r="H228" s="101">
        <f ca="1">TRUNC(PRODUCT(G$10:G227),15)</f>
        <v>1.04052959025754</v>
      </c>
      <c r="I228" s="101">
        <f t="shared" si="57"/>
        <v>1</v>
      </c>
      <c r="J228" s="101">
        <f t="shared" ca="1" si="50"/>
        <v>1.04052959</v>
      </c>
      <c r="K228" s="101">
        <f t="shared" ca="1" si="51"/>
        <v>202647.95</v>
      </c>
      <c r="L228" s="105">
        <f>IF(VLOOKUP(A228,$U$12:$AD$125,8)=VLOOKUP(A227,$U$12:$AD$125,8),0,VLOOKUP(A228,U$12:$AD$125,8))</f>
        <v>0</v>
      </c>
      <c r="M228" s="106">
        <f>IF(L228&gt;0,VLOOKUP(L228,T$12:$AC$125,7),0)</f>
        <v>0</v>
      </c>
      <c r="N228" s="101">
        <f t="shared" si="52"/>
        <v>0</v>
      </c>
      <c r="O228" s="101">
        <f t="shared" ca="1" si="53"/>
        <v>202647.95</v>
      </c>
      <c r="P228" s="107" t="str">
        <f t="shared" si="58"/>
        <v>J=</v>
      </c>
      <c r="Q228" s="108">
        <f t="shared" si="59"/>
        <v>43791</v>
      </c>
      <c r="R228" s="13"/>
      <c r="S228" s="13"/>
      <c r="T228" s="98">
        <v>41702</v>
      </c>
      <c r="U228" s="22" t="s">
        <v>59</v>
      </c>
      <c r="V228" s="21"/>
      <c r="W228" s="13"/>
      <c r="X228" s="30"/>
      <c r="Y228" s="30"/>
      <c r="Z228" s="30"/>
      <c r="AA228" s="13"/>
      <c r="AB228" s="13"/>
      <c r="AC228" s="13"/>
      <c r="AD228" s="13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</row>
    <row r="229" spans="1:162" x14ac:dyDescent="0.2">
      <c r="A229" s="99">
        <f t="shared" si="54"/>
        <v>43282</v>
      </c>
      <c r="B229" s="100">
        <f t="shared" ca="1" si="60"/>
        <v>5202647.95</v>
      </c>
      <c r="C229" s="101">
        <f t="shared" si="55"/>
        <v>5000000</v>
      </c>
      <c r="D229" s="102">
        <f ca="1">IF(A229&lt;$B$1,VLOOKUP(A229,[1]DI!$A$4:$B$15000,2,FALSE),0)</f>
        <v>0</v>
      </c>
      <c r="E229" s="101">
        <f t="shared" ca="1" si="61"/>
        <v>0</v>
      </c>
      <c r="F229" s="103">
        <f t="shared" si="56"/>
        <v>1.0449999999999999</v>
      </c>
      <c r="G229" s="104">
        <f t="shared" ca="1" si="49"/>
        <v>1</v>
      </c>
      <c r="H229" s="101">
        <f ca="1">TRUNC(PRODUCT(G$10:G228),15)</f>
        <v>1.04052959025754</v>
      </c>
      <c r="I229" s="101">
        <f t="shared" si="57"/>
        <v>1</v>
      </c>
      <c r="J229" s="101">
        <f t="shared" ca="1" si="50"/>
        <v>1.04052959</v>
      </c>
      <c r="K229" s="101">
        <f t="shared" ca="1" si="51"/>
        <v>202647.95</v>
      </c>
      <c r="L229" s="105">
        <f>IF(VLOOKUP(A229,$U$12:$AD$125,8)=VLOOKUP(A228,$U$12:$AD$125,8),0,VLOOKUP(A229,U$12:$AD$125,8))</f>
        <v>0</v>
      </c>
      <c r="M229" s="106">
        <f>IF(L229&gt;0,VLOOKUP(L229,T$12:$AC$125,7),0)</f>
        <v>0</v>
      </c>
      <c r="N229" s="101">
        <f t="shared" si="52"/>
        <v>0</v>
      </c>
      <c r="O229" s="101">
        <f t="shared" ca="1" si="53"/>
        <v>202647.95</v>
      </c>
      <c r="P229" s="107" t="str">
        <f t="shared" si="58"/>
        <v>J=</v>
      </c>
      <c r="Q229" s="108">
        <f t="shared" si="59"/>
        <v>43791</v>
      </c>
      <c r="R229" s="13"/>
      <c r="S229" s="13"/>
      <c r="T229" s="98">
        <v>41747</v>
      </c>
      <c r="U229" s="22" t="s">
        <v>76</v>
      </c>
      <c r="V229" s="21"/>
      <c r="W229" s="13"/>
      <c r="X229" s="30"/>
      <c r="Y229" s="30"/>
      <c r="Z229" s="30"/>
      <c r="AA229" s="13"/>
      <c r="AB229" s="13"/>
      <c r="AC229" s="13"/>
      <c r="AD229" s="13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</row>
    <row r="230" spans="1:162" x14ac:dyDescent="0.2">
      <c r="A230" s="99">
        <f t="shared" si="54"/>
        <v>43283</v>
      </c>
      <c r="B230" s="100">
        <f t="shared" ca="1" si="60"/>
        <v>5202647.95</v>
      </c>
      <c r="C230" s="101">
        <f t="shared" si="55"/>
        <v>5000000</v>
      </c>
      <c r="D230" s="102">
        <f ca="1">IF(A230&lt;$B$1,VLOOKUP(A230,[1]DI!$A$4:$B$15000,2,FALSE),0)</f>
        <v>6.3899999999999998E-2</v>
      </c>
      <c r="E230" s="101">
        <f t="shared" ca="1" si="61"/>
        <v>2.4583E-4</v>
      </c>
      <c r="F230" s="103">
        <f t="shared" si="56"/>
        <v>1.0449999999999999</v>
      </c>
      <c r="G230" s="104">
        <f t="shared" ca="1" si="49"/>
        <v>1.0002568923499999</v>
      </c>
      <c r="H230" s="101">
        <f ca="1">TRUNC(PRODUCT(G$10:G229),15)</f>
        <v>1.04052959025754</v>
      </c>
      <c r="I230" s="101">
        <f t="shared" si="57"/>
        <v>1</v>
      </c>
      <c r="J230" s="101">
        <f t="shared" ca="1" si="50"/>
        <v>1.04052959</v>
      </c>
      <c r="K230" s="101">
        <f t="shared" ca="1" si="51"/>
        <v>202647.95</v>
      </c>
      <c r="L230" s="105">
        <f>IF(VLOOKUP(A230,$U$12:$AD$125,8)=VLOOKUP(A229,$U$12:$AD$125,8),0,VLOOKUP(A230,U$12:$AD$125,8))</f>
        <v>0</v>
      </c>
      <c r="M230" s="106">
        <f>IF(L230&gt;0,VLOOKUP(L230,T$12:$AC$125,7),0)</f>
        <v>0</v>
      </c>
      <c r="N230" s="101">
        <f t="shared" si="52"/>
        <v>0</v>
      </c>
      <c r="O230" s="101">
        <f t="shared" ca="1" si="53"/>
        <v>202647.95</v>
      </c>
      <c r="P230" s="107" t="str">
        <f t="shared" si="58"/>
        <v>J=</v>
      </c>
      <c r="Q230" s="108">
        <f t="shared" si="59"/>
        <v>43791</v>
      </c>
      <c r="R230" s="13"/>
      <c r="S230" s="13"/>
      <c r="T230" s="98">
        <v>41750</v>
      </c>
      <c r="U230" s="22" t="s">
        <v>61</v>
      </c>
      <c r="V230" s="21"/>
      <c r="W230" s="13"/>
      <c r="X230" s="30"/>
      <c r="Y230" s="30"/>
      <c r="Z230" s="30"/>
      <c r="AA230" s="13"/>
      <c r="AB230" s="13"/>
      <c r="AC230" s="13"/>
      <c r="AD230" s="13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</row>
    <row r="231" spans="1:162" x14ac:dyDescent="0.2">
      <c r="A231" s="99">
        <f t="shared" si="54"/>
        <v>43284</v>
      </c>
      <c r="B231" s="100">
        <f t="shared" ca="1" si="60"/>
        <v>5203984.45</v>
      </c>
      <c r="C231" s="101">
        <f t="shared" si="55"/>
        <v>5000000</v>
      </c>
      <c r="D231" s="102">
        <f ca="1">IF(A231&lt;$B$1,VLOOKUP(A231,[1]DI!$A$4:$B$15000,2,FALSE),0)</f>
        <v>6.3899999999999998E-2</v>
      </c>
      <c r="E231" s="101">
        <f t="shared" ca="1" si="61"/>
        <v>2.4583E-4</v>
      </c>
      <c r="F231" s="103">
        <f t="shared" si="56"/>
        <v>1.0449999999999999</v>
      </c>
      <c r="G231" s="104">
        <f t="shared" ca="1" si="49"/>
        <v>1.0002568923499999</v>
      </c>
      <c r="H231" s="101">
        <f ca="1">TRUNC(PRODUCT(G$10:G230),15)</f>
        <v>1.0407968943492201</v>
      </c>
      <c r="I231" s="101">
        <f t="shared" si="57"/>
        <v>1</v>
      </c>
      <c r="J231" s="101">
        <f t="shared" ca="1" si="50"/>
        <v>1.04079689</v>
      </c>
      <c r="K231" s="101">
        <f t="shared" ca="1" si="51"/>
        <v>203984.45</v>
      </c>
      <c r="L231" s="105">
        <f>IF(VLOOKUP(A231,$U$12:$AD$125,8)=VLOOKUP(A230,$U$12:$AD$125,8),0,VLOOKUP(A231,U$12:$AD$125,8))</f>
        <v>0</v>
      </c>
      <c r="M231" s="106">
        <f>IF(L231&gt;0,VLOOKUP(L231,T$12:$AC$125,7),0)</f>
        <v>0</v>
      </c>
      <c r="N231" s="101">
        <f t="shared" si="52"/>
        <v>0</v>
      </c>
      <c r="O231" s="101">
        <f t="shared" ca="1" si="53"/>
        <v>203984.45</v>
      </c>
      <c r="P231" s="107" t="str">
        <f t="shared" si="58"/>
        <v>J=</v>
      </c>
      <c r="Q231" s="108">
        <f t="shared" si="59"/>
        <v>43791</v>
      </c>
      <c r="R231" s="13"/>
      <c r="S231" s="13"/>
      <c r="T231" s="98">
        <v>41760</v>
      </c>
      <c r="U231" s="22" t="s">
        <v>68</v>
      </c>
      <c r="V231" s="21"/>
      <c r="W231" s="13"/>
      <c r="X231" s="30"/>
      <c r="Y231" s="30"/>
      <c r="Z231" s="30"/>
      <c r="AA231" s="13"/>
      <c r="AB231" s="13"/>
      <c r="AC231" s="13"/>
      <c r="AD231" s="13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</row>
    <row r="232" spans="1:162" x14ac:dyDescent="0.2">
      <c r="A232" s="99">
        <f t="shared" si="54"/>
        <v>43285</v>
      </c>
      <c r="B232" s="100">
        <f t="shared" ca="1" si="60"/>
        <v>5205321.3499999996</v>
      </c>
      <c r="C232" s="101">
        <f t="shared" si="55"/>
        <v>5000000</v>
      </c>
      <c r="D232" s="102">
        <f ca="1">IF(A232&lt;$B$1,VLOOKUP(A232,[1]DI!$A$4:$B$15000,2,FALSE),0)</f>
        <v>6.3899999999999998E-2</v>
      </c>
      <c r="E232" s="101">
        <f t="shared" ca="1" si="61"/>
        <v>2.4583E-4</v>
      </c>
      <c r="F232" s="103">
        <f t="shared" si="56"/>
        <v>1.0449999999999999</v>
      </c>
      <c r="G232" s="104">
        <f t="shared" ca="1" si="49"/>
        <v>1.0002568923499999</v>
      </c>
      <c r="H232" s="101">
        <f ca="1">TRUNC(PRODUCT(G$10:G231),15)</f>
        <v>1.04106426710928</v>
      </c>
      <c r="I232" s="101">
        <f t="shared" si="57"/>
        <v>1</v>
      </c>
      <c r="J232" s="101">
        <f t="shared" ca="1" si="50"/>
        <v>1.0410642699999999</v>
      </c>
      <c r="K232" s="101">
        <f t="shared" ca="1" si="51"/>
        <v>205321.35</v>
      </c>
      <c r="L232" s="105">
        <f>IF(VLOOKUP(A232,$U$12:$AD$125,8)=VLOOKUP(A231,$U$12:$AD$125,8),0,VLOOKUP(A232,U$12:$AD$125,8))</f>
        <v>0</v>
      </c>
      <c r="M232" s="106">
        <f>IF(L232&gt;0,VLOOKUP(L232,T$12:$AC$125,7),0)</f>
        <v>0</v>
      </c>
      <c r="N232" s="101">
        <f t="shared" si="52"/>
        <v>0</v>
      </c>
      <c r="O232" s="101">
        <f t="shared" ca="1" si="53"/>
        <v>205321.35</v>
      </c>
      <c r="P232" s="107" t="str">
        <f t="shared" si="58"/>
        <v>J=</v>
      </c>
      <c r="Q232" s="108">
        <f t="shared" si="59"/>
        <v>43791</v>
      </c>
      <c r="R232" s="13"/>
      <c r="S232" s="13"/>
      <c r="T232" s="98">
        <v>41809</v>
      </c>
      <c r="U232" s="22" t="s">
        <v>77</v>
      </c>
      <c r="V232" s="21"/>
      <c r="W232" s="13"/>
      <c r="X232" s="30"/>
      <c r="Y232" s="30"/>
      <c r="Z232" s="30"/>
      <c r="AA232" s="13"/>
      <c r="AB232" s="13"/>
      <c r="AC232" s="13"/>
      <c r="AD232" s="13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</row>
    <row r="233" spans="1:162" x14ac:dyDescent="0.2">
      <c r="A233" s="99">
        <f t="shared" si="54"/>
        <v>43286</v>
      </c>
      <c r="B233" s="100">
        <f t="shared" ca="1" si="60"/>
        <v>5206658.55</v>
      </c>
      <c r="C233" s="101">
        <f t="shared" si="55"/>
        <v>5000000</v>
      </c>
      <c r="D233" s="102">
        <f ca="1">IF(A233&lt;$B$1,VLOOKUP(A233,[1]DI!$A$4:$B$15000,2,FALSE),0)</f>
        <v>6.3899999999999998E-2</v>
      </c>
      <c r="E233" s="101">
        <f t="shared" ca="1" si="61"/>
        <v>2.4583E-4</v>
      </c>
      <c r="F233" s="103">
        <f t="shared" si="56"/>
        <v>1.0449999999999999</v>
      </c>
      <c r="G233" s="104">
        <f t="shared" ca="1" si="49"/>
        <v>1.0002568923499999</v>
      </c>
      <c r="H233" s="101">
        <f ca="1">TRUNC(PRODUCT(G$10:G232),15)</f>
        <v>1.0413317085553599</v>
      </c>
      <c r="I233" s="101">
        <f t="shared" si="57"/>
        <v>1</v>
      </c>
      <c r="J233" s="101">
        <f t="shared" ca="1" si="50"/>
        <v>1.0413317099999999</v>
      </c>
      <c r="K233" s="101">
        <f t="shared" ca="1" si="51"/>
        <v>206658.55</v>
      </c>
      <c r="L233" s="105">
        <f>IF(VLOOKUP(A233,$U$12:$AD$125,8)=VLOOKUP(A232,$U$12:$AD$125,8),0,VLOOKUP(A233,U$12:$AD$125,8))</f>
        <v>0</v>
      </c>
      <c r="M233" s="106">
        <f>IF(L233&gt;0,VLOOKUP(L233,T$12:$AC$125,7),0)</f>
        <v>0</v>
      </c>
      <c r="N233" s="101">
        <f t="shared" si="52"/>
        <v>0</v>
      </c>
      <c r="O233" s="101">
        <f t="shared" ca="1" si="53"/>
        <v>206658.55</v>
      </c>
      <c r="P233" s="107" t="str">
        <f t="shared" si="58"/>
        <v>J=</v>
      </c>
      <c r="Q233" s="108">
        <f t="shared" si="59"/>
        <v>43791</v>
      </c>
      <c r="R233" s="13"/>
      <c r="S233" s="13"/>
      <c r="T233" s="98">
        <v>41998</v>
      </c>
      <c r="U233" s="22" t="s">
        <v>73</v>
      </c>
      <c r="V233" s="21"/>
      <c r="W233" s="13"/>
      <c r="X233" s="30"/>
      <c r="Y233" s="30"/>
      <c r="Z233" s="30"/>
      <c r="AA233" s="13"/>
      <c r="AB233" s="13"/>
      <c r="AC233" s="13"/>
      <c r="AD233" s="13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</row>
    <row r="234" spans="1:162" x14ac:dyDescent="0.2">
      <c r="A234" s="99">
        <f t="shared" si="54"/>
        <v>43287</v>
      </c>
      <c r="B234" s="100">
        <f t="shared" ca="1" si="60"/>
        <v>5207996.0999999996</v>
      </c>
      <c r="C234" s="101">
        <f t="shared" si="55"/>
        <v>5000000</v>
      </c>
      <c r="D234" s="102">
        <f ca="1">IF(A234&lt;$B$1,VLOOKUP(A234,[1]DI!$A$4:$B$15000,2,FALSE),0)</f>
        <v>6.3899999999999998E-2</v>
      </c>
      <c r="E234" s="101">
        <f t="shared" ca="1" si="61"/>
        <v>2.4583E-4</v>
      </c>
      <c r="F234" s="103">
        <f t="shared" si="56"/>
        <v>1.0449999999999999</v>
      </c>
      <c r="G234" s="104">
        <f t="shared" ca="1" si="49"/>
        <v>1.0002568923499999</v>
      </c>
      <c r="H234" s="101">
        <f ca="1">TRUNC(PRODUCT(G$10:G233),15)</f>
        <v>1.0415992187051</v>
      </c>
      <c r="I234" s="101">
        <f t="shared" si="57"/>
        <v>1</v>
      </c>
      <c r="J234" s="101">
        <f t="shared" ca="1" si="50"/>
        <v>1.0415992199999999</v>
      </c>
      <c r="K234" s="101">
        <f t="shared" ca="1" si="51"/>
        <v>207996.1</v>
      </c>
      <c r="L234" s="105">
        <f>IF(VLOOKUP(A234,$U$12:$AD$125,8)=VLOOKUP(A233,$U$12:$AD$125,8),0,VLOOKUP(A234,U$12:$AD$125,8))</f>
        <v>0</v>
      </c>
      <c r="M234" s="106">
        <f>IF(L234&gt;0,VLOOKUP(L234,T$12:$AC$125,7),0)</f>
        <v>0</v>
      </c>
      <c r="N234" s="101">
        <f t="shared" si="52"/>
        <v>0</v>
      </c>
      <c r="O234" s="101">
        <f t="shared" ca="1" si="53"/>
        <v>207996.1</v>
      </c>
      <c r="P234" s="107" t="str">
        <f t="shared" si="58"/>
        <v>J=</v>
      </c>
      <c r="Q234" s="108">
        <f t="shared" si="59"/>
        <v>43791</v>
      </c>
      <c r="R234" s="13"/>
      <c r="S234" s="13"/>
      <c r="T234" s="98">
        <v>42005</v>
      </c>
      <c r="U234" s="22" t="s">
        <v>75</v>
      </c>
      <c r="V234" s="21"/>
      <c r="W234" s="13"/>
      <c r="X234" s="30"/>
      <c r="Y234" s="30"/>
      <c r="Z234" s="30"/>
      <c r="AA234" s="13"/>
      <c r="AB234" s="13"/>
      <c r="AC234" s="13"/>
      <c r="AD234" s="13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</row>
    <row r="235" spans="1:162" x14ac:dyDescent="0.2">
      <c r="A235" s="99">
        <f t="shared" si="54"/>
        <v>43288</v>
      </c>
      <c r="B235" s="100">
        <f t="shared" ca="1" si="60"/>
        <v>5209334</v>
      </c>
      <c r="C235" s="101">
        <f t="shared" si="55"/>
        <v>5000000</v>
      </c>
      <c r="D235" s="102">
        <f ca="1">IF(A235&lt;$B$1,VLOOKUP(A235,[1]DI!$A$4:$B$15000,2,FALSE),0)</f>
        <v>0</v>
      </c>
      <c r="E235" s="101">
        <f t="shared" ca="1" si="61"/>
        <v>0</v>
      </c>
      <c r="F235" s="103">
        <f t="shared" si="56"/>
        <v>1.0449999999999999</v>
      </c>
      <c r="G235" s="104">
        <f t="shared" ca="1" si="49"/>
        <v>1</v>
      </c>
      <c r="H235" s="101">
        <f ca="1">TRUNC(PRODUCT(G$10:G234),15)</f>
        <v>1.04186679757615</v>
      </c>
      <c r="I235" s="101">
        <f t="shared" si="57"/>
        <v>1</v>
      </c>
      <c r="J235" s="101">
        <f t="shared" ca="1" si="50"/>
        <v>1.0418668</v>
      </c>
      <c r="K235" s="101">
        <f t="shared" ca="1" si="51"/>
        <v>209334</v>
      </c>
      <c r="L235" s="105">
        <f>IF(VLOOKUP(A235,$U$12:$AD$125,8)=VLOOKUP(A234,$U$12:$AD$125,8),0,VLOOKUP(A235,U$12:$AD$125,8))</f>
        <v>0</v>
      </c>
      <c r="M235" s="106">
        <f>IF(L235&gt;0,VLOOKUP(L235,T$12:$AC$125,7),0)</f>
        <v>0</v>
      </c>
      <c r="N235" s="101">
        <f t="shared" si="52"/>
        <v>0</v>
      </c>
      <c r="O235" s="101">
        <f t="shared" ca="1" si="53"/>
        <v>209334</v>
      </c>
      <c r="P235" s="107" t="str">
        <f t="shared" si="58"/>
        <v>J=</v>
      </c>
      <c r="Q235" s="108">
        <f t="shared" si="59"/>
        <v>43791</v>
      </c>
      <c r="R235" s="13"/>
      <c r="S235" s="13"/>
      <c r="T235" s="98">
        <v>42051</v>
      </c>
      <c r="U235" s="22" t="s">
        <v>59</v>
      </c>
      <c r="V235" s="21"/>
      <c r="W235" s="13"/>
      <c r="X235" s="30"/>
      <c r="Y235" s="30"/>
      <c r="Z235" s="30"/>
      <c r="AA235" s="13"/>
      <c r="AB235" s="13"/>
      <c r="AC235" s="13"/>
      <c r="AD235" s="13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</row>
    <row r="236" spans="1:162" x14ac:dyDescent="0.2">
      <c r="A236" s="99">
        <f t="shared" si="54"/>
        <v>43289</v>
      </c>
      <c r="B236" s="100">
        <f t="shared" ca="1" si="60"/>
        <v>5209334</v>
      </c>
      <c r="C236" s="101">
        <f t="shared" si="55"/>
        <v>5000000</v>
      </c>
      <c r="D236" s="102">
        <f ca="1">IF(A236&lt;$B$1,VLOOKUP(A236,[1]DI!$A$4:$B$15000,2,FALSE),0)</f>
        <v>0</v>
      </c>
      <c r="E236" s="101">
        <f t="shared" ca="1" si="61"/>
        <v>0</v>
      </c>
      <c r="F236" s="103">
        <f t="shared" si="56"/>
        <v>1.0449999999999999</v>
      </c>
      <c r="G236" s="104">
        <f t="shared" ca="1" si="49"/>
        <v>1</v>
      </c>
      <c r="H236" s="101">
        <f ca="1">TRUNC(PRODUCT(G$10:G235),15)</f>
        <v>1.04186679757615</v>
      </c>
      <c r="I236" s="101">
        <f t="shared" si="57"/>
        <v>1</v>
      </c>
      <c r="J236" s="101">
        <f t="shared" ca="1" si="50"/>
        <v>1.0418668</v>
      </c>
      <c r="K236" s="101">
        <f t="shared" ca="1" si="51"/>
        <v>209334</v>
      </c>
      <c r="L236" s="105">
        <f>IF(VLOOKUP(A236,$U$12:$AD$125,8)=VLOOKUP(A235,$U$12:$AD$125,8),0,VLOOKUP(A236,U$12:$AD$125,8))</f>
        <v>0</v>
      </c>
      <c r="M236" s="106">
        <f>IF(L236&gt;0,VLOOKUP(L236,T$12:$AC$125,7),0)</f>
        <v>0</v>
      </c>
      <c r="N236" s="101">
        <f t="shared" si="52"/>
        <v>0</v>
      </c>
      <c r="O236" s="101">
        <f t="shared" ca="1" si="53"/>
        <v>209334</v>
      </c>
      <c r="P236" s="107" t="str">
        <f t="shared" si="58"/>
        <v>J=</v>
      </c>
      <c r="Q236" s="108">
        <f t="shared" si="59"/>
        <v>43791</v>
      </c>
      <c r="R236" s="13"/>
      <c r="S236" s="13"/>
      <c r="T236" s="98">
        <v>42052</v>
      </c>
      <c r="U236" s="22" t="s">
        <v>59</v>
      </c>
      <c r="V236" s="21"/>
      <c r="W236" s="13"/>
      <c r="X236" s="30"/>
      <c r="Y236" s="30"/>
      <c r="Z236" s="30"/>
      <c r="AA236" s="13"/>
      <c r="AB236" s="13"/>
      <c r="AC236" s="13"/>
      <c r="AD236" s="13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</row>
    <row r="237" spans="1:162" x14ac:dyDescent="0.2">
      <c r="A237" s="99">
        <f t="shared" si="54"/>
        <v>43290</v>
      </c>
      <c r="B237" s="100">
        <f t="shared" ca="1" si="60"/>
        <v>5209334</v>
      </c>
      <c r="C237" s="101">
        <f t="shared" si="55"/>
        <v>5000000</v>
      </c>
      <c r="D237" s="102">
        <f ca="1">IF(A237&lt;$B$1,VLOOKUP(A237,[1]DI!$A$4:$B$15000,2,FALSE),0)</f>
        <v>6.3899999999999998E-2</v>
      </c>
      <c r="E237" s="101">
        <f t="shared" ca="1" si="61"/>
        <v>2.4583E-4</v>
      </c>
      <c r="F237" s="103">
        <f t="shared" si="56"/>
        <v>1.0449999999999999</v>
      </c>
      <c r="G237" s="104">
        <f t="shared" ca="1" si="49"/>
        <v>1.0002568923499999</v>
      </c>
      <c r="H237" s="101">
        <f ca="1">TRUNC(PRODUCT(G$10:G236),15)</f>
        <v>1.04186679757615</v>
      </c>
      <c r="I237" s="101">
        <f t="shared" si="57"/>
        <v>1</v>
      </c>
      <c r="J237" s="101">
        <f t="shared" ca="1" si="50"/>
        <v>1.0418668</v>
      </c>
      <c r="K237" s="101">
        <f t="shared" ca="1" si="51"/>
        <v>209334</v>
      </c>
      <c r="L237" s="105">
        <f>IF(VLOOKUP(A237,$U$12:$AD$125,8)=VLOOKUP(A236,$U$12:$AD$125,8),0,VLOOKUP(A237,U$12:$AD$125,8))</f>
        <v>0</v>
      </c>
      <c r="M237" s="106">
        <f>IF(L237&gt;0,VLOOKUP(L237,T$12:$AC$125,7),0)</f>
        <v>0</v>
      </c>
      <c r="N237" s="101">
        <f t="shared" si="52"/>
        <v>0</v>
      </c>
      <c r="O237" s="101">
        <f t="shared" ca="1" si="53"/>
        <v>209334</v>
      </c>
      <c r="P237" s="107" t="str">
        <f t="shared" si="58"/>
        <v>J=</v>
      </c>
      <c r="Q237" s="108">
        <f t="shared" si="59"/>
        <v>43791</v>
      </c>
      <c r="R237" s="13"/>
      <c r="S237" s="13"/>
      <c r="T237" s="98">
        <v>42097</v>
      </c>
      <c r="U237" s="22" t="s">
        <v>76</v>
      </c>
      <c r="V237" s="21"/>
      <c r="W237" s="13"/>
      <c r="X237" s="30"/>
      <c r="Y237" s="30"/>
      <c r="Z237" s="30"/>
      <c r="AA237" s="13"/>
      <c r="AB237" s="13"/>
      <c r="AC237" s="13"/>
      <c r="AD237" s="13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</row>
    <row r="238" spans="1:162" x14ac:dyDescent="0.2">
      <c r="A238" s="99">
        <f t="shared" si="54"/>
        <v>43291</v>
      </c>
      <c r="B238" s="100">
        <f t="shared" ca="1" si="60"/>
        <v>5210672.25</v>
      </c>
      <c r="C238" s="101">
        <f t="shared" si="55"/>
        <v>5000000</v>
      </c>
      <c r="D238" s="102">
        <f ca="1">IF(A238&lt;$B$1,VLOOKUP(A238,[1]DI!$A$4:$B$15000,2,FALSE),0)</f>
        <v>6.3899999999999998E-2</v>
      </c>
      <c r="E238" s="101">
        <f t="shared" ca="1" si="61"/>
        <v>2.4583E-4</v>
      </c>
      <c r="F238" s="103">
        <f t="shared" si="56"/>
        <v>1.0449999999999999</v>
      </c>
      <c r="G238" s="104">
        <f t="shared" ca="1" si="49"/>
        <v>1.0002568923499999</v>
      </c>
      <c r="H238" s="101">
        <f ca="1">TRUNC(PRODUCT(G$10:G237),15)</f>
        <v>1.04213444518617</v>
      </c>
      <c r="I238" s="101">
        <f t="shared" si="57"/>
        <v>1</v>
      </c>
      <c r="J238" s="101">
        <f t="shared" ca="1" si="50"/>
        <v>1.04213445</v>
      </c>
      <c r="K238" s="101">
        <f t="shared" ca="1" si="51"/>
        <v>210672.25</v>
      </c>
      <c r="L238" s="105">
        <f>IF(VLOOKUP(A238,$U$12:$AD$125,8)=VLOOKUP(A237,$U$12:$AD$125,8),0,VLOOKUP(A238,U$12:$AD$125,8))</f>
        <v>0</v>
      </c>
      <c r="M238" s="106">
        <f>IF(L238&gt;0,VLOOKUP(L238,T$12:$AC$125,7),0)</f>
        <v>0</v>
      </c>
      <c r="N238" s="101">
        <f t="shared" si="52"/>
        <v>0</v>
      </c>
      <c r="O238" s="101">
        <f t="shared" ca="1" si="53"/>
        <v>210672.25</v>
      </c>
      <c r="P238" s="107" t="str">
        <f t="shared" si="58"/>
        <v>J=</v>
      </c>
      <c r="Q238" s="108">
        <f t="shared" si="59"/>
        <v>43791</v>
      </c>
      <c r="R238" s="13"/>
      <c r="S238" s="13"/>
      <c r="T238" s="98">
        <v>42115</v>
      </c>
      <c r="U238" s="22" t="s">
        <v>61</v>
      </c>
      <c r="V238" s="21"/>
      <c r="W238" s="13"/>
      <c r="X238" s="30"/>
      <c r="Y238" s="30"/>
      <c r="Z238" s="30"/>
      <c r="AA238" s="13"/>
      <c r="AB238" s="13"/>
      <c r="AC238" s="13"/>
      <c r="AD238" s="13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</row>
    <row r="239" spans="1:162" x14ac:dyDescent="0.2">
      <c r="A239" s="99">
        <f t="shared" si="54"/>
        <v>43292</v>
      </c>
      <c r="B239" s="100">
        <f t="shared" ca="1" si="60"/>
        <v>5212010.8</v>
      </c>
      <c r="C239" s="101">
        <f t="shared" si="55"/>
        <v>5000000</v>
      </c>
      <c r="D239" s="102">
        <f ca="1">IF(A239&lt;$B$1,VLOOKUP(A239,[1]DI!$A$4:$B$15000,2,FALSE),0)</f>
        <v>6.3899999999999998E-2</v>
      </c>
      <c r="E239" s="101">
        <f t="shared" ca="1" si="61"/>
        <v>2.4583E-4</v>
      </c>
      <c r="F239" s="103">
        <f t="shared" si="56"/>
        <v>1.0449999999999999</v>
      </c>
      <c r="G239" s="104">
        <f t="shared" ca="1" si="49"/>
        <v>1.0002568923499999</v>
      </c>
      <c r="H239" s="101">
        <f ca="1">TRUNC(PRODUCT(G$10:G238),15)</f>
        <v>1.0424021615528101</v>
      </c>
      <c r="I239" s="101">
        <f t="shared" si="57"/>
        <v>1</v>
      </c>
      <c r="J239" s="101">
        <f t="shared" ca="1" si="50"/>
        <v>1.04240216</v>
      </c>
      <c r="K239" s="101">
        <f t="shared" ca="1" si="51"/>
        <v>212010.8</v>
      </c>
      <c r="L239" s="105">
        <f>IF(VLOOKUP(A239,$U$12:$AD$125,8)=VLOOKUP(A238,$U$12:$AD$125,8),0,VLOOKUP(A239,U$12:$AD$125,8))</f>
        <v>0</v>
      </c>
      <c r="M239" s="106">
        <f>IF(L239&gt;0,VLOOKUP(L239,T$12:$AC$125,7),0)</f>
        <v>0</v>
      </c>
      <c r="N239" s="101">
        <f t="shared" si="52"/>
        <v>0</v>
      </c>
      <c r="O239" s="101">
        <f t="shared" ca="1" si="53"/>
        <v>212010.8</v>
      </c>
      <c r="P239" s="107" t="str">
        <f t="shared" si="58"/>
        <v>J=</v>
      </c>
      <c r="Q239" s="108">
        <f t="shared" si="59"/>
        <v>43791</v>
      </c>
      <c r="R239" s="13"/>
      <c r="S239" s="13"/>
      <c r="T239" s="98">
        <v>42125</v>
      </c>
      <c r="U239" s="22" t="s">
        <v>78</v>
      </c>
      <c r="V239" s="21"/>
      <c r="W239" s="13"/>
      <c r="X239" s="30"/>
      <c r="Y239" s="30"/>
      <c r="Z239" s="30"/>
      <c r="AA239" s="13"/>
      <c r="AB239" s="13"/>
      <c r="AC239" s="13"/>
      <c r="AD239" s="13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</row>
    <row r="240" spans="1:162" x14ac:dyDescent="0.2">
      <c r="A240" s="99">
        <f t="shared" si="54"/>
        <v>43293</v>
      </c>
      <c r="B240" s="100">
        <f t="shared" ca="1" si="60"/>
        <v>5213349.75</v>
      </c>
      <c r="C240" s="101">
        <f t="shared" si="55"/>
        <v>5000000</v>
      </c>
      <c r="D240" s="102">
        <f ca="1">IF(A240&lt;$B$1,VLOOKUP(A240,[1]DI!$A$4:$B$15000,2,FALSE),0)</f>
        <v>6.3899999999999998E-2</v>
      </c>
      <c r="E240" s="101">
        <f t="shared" ca="1" si="61"/>
        <v>2.4583E-4</v>
      </c>
      <c r="F240" s="103">
        <f t="shared" si="56"/>
        <v>1.0449999999999999</v>
      </c>
      <c r="G240" s="104">
        <f t="shared" ca="1" si="49"/>
        <v>1.0002568923499999</v>
      </c>
      <c r="H240" s="101">
        <f ca="1">TRUNC(PRODUCT(G$10:G239),15)</f>
        <v>1.0426699466937399</v>
      </c>
      <c r="I240" s="101">
        <f t="shared" si="57"/>
        <v>1</v>
      </c>
      <c r="J240" s="101">
        <f t="shared" ca="1" si="50"/>
        <v>1.0426699500000001</v>
      </c>
      <c r="K240" s="101">
        <f t="shared" ca="1" si="51"/>
        <v>213349.75</v>
      </c>
      <c r="L240" s="105">
        <f>IF(VLOOKUP(A240,$U$12:$AD$125,8)=VLOOKUP(A239,$U$12:$AD$125,8),0,VLOOKUP(A240,U$12:$AD$125,8))</f>
        <v>0</v>
      </c>
      <c r="M240" s="106">
        <f>IF(L240&gt;0,VLOOKUP(L240,T$12:$AC$125,7),0)</f>
        <v>0</v>
      </c>
      <c r="N240" s="101">
        <f t="shared" si="52"/>
        <v>0</v>
      </c>
      <c r="O240" s="101">
        <f t="shared" ca="1" si="53"/>
        <v>213349.75</v>
      </c>
      <c r="P240" s="107" t="str">
        <f t="shared" si="58"/>
        <v>J=</v>
      </c>
      <c r="Q240" s="108">
        <f t="shared" si="59"/>
        <v>43791</v>
      </c>
      <c r="R240" s="13"/>
      <c r="S240" s="13"/>
      <c r="T240" s="98">
        <v>42159</v>
      </c>
      <c r="U240" s="22" t="s">
        <v>77</v>
      </c>
      <c r="V240" s="21"/>
      <c r="W240" s="13"/>
      <c r="X240" s="30"/>
      <c r="Y240" s="30"/>
      <c r="Z240" s="30"/>
      <c r="AA240" s="13"/>
      <c r="AB240" s="13"/>
      <c r="AC240" s="13"/>
      <c r="AD240" s="13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</row>
    <row r="241" spans="1:162" x14ac:dyDescent="0.2">
      <c r="A241" s="99">
        <f t="shared" si="54"/>
        <v>43294</v>
      </c>
      <c r="B241" s="100">
        <f t="shared" ca="1" si="60"/>
        <v>5214689</v>
      </c>
      <c r="C241" s="101">
        <f t="shared" si="55"/>
        <v>5000000</v>
      </c>
      <c r="D241" s="102">
        <f ca="1">IF(A241&lt;$B$1,VLOOKUP(A241,[1]DI!$A$4:$B$15000,2,FALSE),0)</f>
        <v>6.3899999999999998E-2</v>
      </c>
      <c r="E241" s="101">
        <f t="shared" ca="1" si="61"/>
        <v>2.4583E-4</v>
      </c>
      <c r="F241" s="103">
        <f t="shared" si="56"/>
        <v>1.0449999999999999</v>
      </c>
      <c r="G241" s="104">
        <f t="shared" ca="1" si="49"/>
        <v>1.0002568923499999</v>
      </c>
      <c r="H241" s="101">
        <f ca="1">TRUNC(PRODUCT(G$10:G240),15)</f>
        <v>1.0429378006266199</v>
      </c>
      <c r="I241" s="101">
        <f t="shared" si="57"/>
        <v>1</v>
      </c>
      <c r="J241" s="101">
        <f t="shared" ca="1" si="50"/>
        <v>1.0429378</v>
      </c>
      <c r="K241" s="101">
        <f t="shared" ca="1" si="51"/>
        <v>214689</v>
      </c>
      <c r="L241" s="105">
        <f>IF(VLOOKUP(A241,$U$12:$AD$125,8)=VLOOKUP(A240,$U$12:$AD$125,8),0,VLOOKUP(A241,U$12:$AD$125,8))</f>
        <v>0</v>
      </c>
      <c r="M241" s="106">
        <f>IF(L241&gt;0,VLOOKUP(L241,T$12:$AC$125,7),0)</f>
        <v>0</v>
      </c>
      <c r="N241" s="101">
        <f t="shared" si="52"/>
        <v>0</v>
      </c>
      <c r="O241" s="101">
        <f t="shared" ca="1" si="53"/>
        <v>214689</v>
      </c>
      <c r="P241" s="107" t="str">
        <f t="shared" si="58"/>
        <v>J=</v>
      </c>
      <c r="Q241" s="108">
        <f t="shared" si="59"/>
        <v>43791</v>
      </c>
      <c r="R241" s="13"/>
      <c r="S241" s="13"/>
      <c r="T241" s="98">
        <v>42254</v>
      </c>
      <c r="U241" s="22" t="s">
        <v>79</v>
      </c>
      <c r="V241" s="21"/>
      <c r="W241" s="13"/>
      <c r="X241" s="30"/>
      <c r="Y241" s="30"/>
      <c r="Z241" s="30"/>
      <c r="AA241" s="13"/>
      <c r="AB241" s="13"/>
      <c r="AC241" s="13"/>
      <c r="AD241" s="13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</row>
    <row r="242" spans="1:162" x14ac:dyDescent="0.2">
      <c r="A242" s="99">
        <f t="shared" si="54"/>
        <v>43295</v>
      </c>
      <c r="B242" s="100">
        <f t="shared" ca="1" si="60"/>
        <v>5216028.5999999996</v>
      </c>
      <c r="C242" s="101">
        <f t="shared" si="55"/>
        <v>5000000</v>
      </c>
      <c r="D242" s="102">
        <f ca="1">IF(A242&lt;$B$1,VLOOKUP(A242,[1]DI!$A$4:$B$15000,2,FALSE),0)</f>
        <v>0</v>
      </c>
      <c r="E242" s="101">
        <f t="shared" ca="1" si="61"/>
        <v>0</v>
      </c>
      <c r="F242" s="103">
        <f t="shared" si="56"/>
        <v>1.0449999999999999</v>
      </c>
      <c r="G242" s="104">
        <f t="shared" ca="1" si="49"/>
        <v>1</v>
      </c>
      <c r="H242" s="101">
        <f ca="1">TRUNC(PRODUCT(G$10:G241),15)</f>
        <v>1.0432057233691201</v>
      </c>
      <c r="I242" s="101">
        <f t="shared" si="57"/>
        <v>1</v>
      </c>
      <c r="J242" s="101">
        <f t="shared" ca="1" si="50"/>
        <v>1.04320572</v>
      </c>
      <c r="K242" s="101">
        <f t="shared" ca="1" si="51"/>
        <v>216028.6</v>
      </c>
      <c r="L242" s="105">
        <f>IF(VLOOKUP(A242,$U$12:$AD$125,8)=VLOOKUP(A241,$U$12:$AD$125,8),0,VLOOKUP(A242,U$12:$AD$125,8))</f>
        <v>0</v>
      </c>
      <c r="M242" s="106">
        <f>IF(L242&gt;0,VLOOKUP(L242,T$12:$AC$125,7),0)</f>
        <v>0</v>
      </c>
      <c r="N242" s="101">
        <f t="shared" si="52"/>
        <v>0</v>
      </c>
      <c r="O242" s="101">
        <f t="shared" ca="1" si="53"/>
        <v>216028.6</v>
      </c>
      <c r="P242" s="107" t="str">
        <f t="shared" si="58"/>
        <v>J=</v>
      </c>
      <c r="Q242" s="108">
        <f t="shared" si="59"/>
        <v>43791</v>
      </c>
      <c r="R242" s="13"/>
      <c r="S242" s="13"/>
      <c r="T242" s="98">
        <v>42289</v>
      </c>
      <c r="U242" s="28" t="s">
        <v>65</v>
      </c>
      <c r="V242" s="21"/>
      <c r="W242" s="13"/>
      <c r="AA242" s="13"/>
      <c r="AB242" s="13"/>
      <c r="AC242" s="13"/>
      <c r="AD242" s="13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</row>
    <row r="243" spans="1:162" x14ac:dyDescent="0.2">
      <c r="A243" s="99">
        <f t="shared" si="54"/>
        <v>43296</v>
      </c>
      <c r="B243" s="100">
        <f t="shared" ca="1" si="60"/>
        <v>5216028.5999999996</v>
      </c>
      <c r="C243" s="101">
        <f t="shared" si="55"/>
        <v>5000000</v>
      </c>
      <c r="D243" s="102">
        <f ca="1">IF(A243&lt;$B$1,VLOOKUP(A243,[1]DI!$A$4:$B$15000,2,FALSE),0)</f>
        <v>0</v>
      </c>
      <c r="E243" s="101">
        <f t="shared" ca="1" si="61"/>
        <v>0</v>
      </c>
      <c r="F243" s="103">
        <f t="shared" si="56"/>
        <v>1.0449999999999999</v>
      </c>
      <c r="G243" s="104">
        <f t="shared" ca="1" si="49"/>
        <v>1</v>
      </c>
      <c r="H243" s="101">
        <f ca="1">TRUNC(PRODUCT(G$10:G242),15)</f>
        <v>1.0432057233691201</v>
      </c>
      <c r="I243" s="101">
        <f t="shared" si="57"/>
        <v>1</v>
      </c>
      <c r="J243" s="101">
        <f t="shared" ca="1" si="50"/>
        <v>1.04320572</v>
      </c>
      <c r="K243" s="101">
        <f t="shared" ca="1" si="51"/>
        <v>216028.6</v>
      </c>
      <c r="L243" s="105">
        <f>IF(VLOOKUP(A243,$U$12:$AD$125,8)=VLOOKUP(A242,$U$12:$AD$125,8),0,VLOOKUP(A243,U$12:$AD$125,8))</f>
        <v>0</v>
      </c>
      <c r="M243" s="106">
        <f>IF(L243&gt;0,VLOOKUP(L243,T$12:$AC$125,7),0)</f>
        <v>0</v>
      </c>
      <c r="N243" s="101">
        <f t="shared" si="52"/>
        <v>0</v>
      </c>
      <c r="O243" s="101">
        <f t="shared" ca="1" si="53"/>
        <v>216028.6</v>
      </c>
      <c r="P243" s="107" t="str">
        <f t="shared" si="58"/>
        <v>J=</v>
      </c>
      <c r="Q243" s="108">
        <f t="shared" si="59"/>
        <v>43791</v>
      </c>
      <c r="R243" s="13"/>
      <c r="S243" s="13"/>
      <c r="T243" s="98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</row>
    <row r="244" spans="1:162" x14ac:dyDescent="0.2">
      <c r="A244" s="99">
        <f t="shared" si="54"/>
        <v>43297</v>
      </c>
      <c r="B244" s="100">
        <f t="shared" ca="1" si="60"/>
        <v>5216028.5999999996</v>
      </c>
      <c r="C244" s="101">
        <f t="shared" si="55"/>
        <v>5000000</v>
      </c>
      <c r="D244" s="102">
        <f ca="1">IF(A244&lt;$B$1,VLOOKUP(A244,[1]DI!$A$4:$B$15000,2,FALSE),0)</f>
        <v>6.3899999999999998E-2</v>
      </c>
      <c r="E244" s="101">
        <f t="shared" ca="1" si="61"/>
        <v>2.4583E-4</v>
      </c>
      <c r="F244" s="103">
        <f t="shared" si="56"/>
        <v>1.0449999999999999</v>
      </c>
      <c r="G244" s="104">
        <f t="shared" ca="1" si="49"/>
        <v>1.0002568923499999</v>
      </c>
      <c r="H244" s="101">
        <f ca="1">TRUNC(PRODUCT(G$10:G243),15)</f>
        <v>1.0432057233691201</v>
      </c>
      <c r="I244" s="101">
        <f t="shared" si="57"/>
        <v>1</v>
      </c>
      <c r="J244" s="101">
        <f t="shared" ca="1" si="50"/>
        <v>1.04320572</v>
      </c>
      <c r="K244" s="101">
        <f t="shared" ca="1" si="51"/>
        <v>216028.6</v>
      </c>
      <c r="L244" s="105">
        <f>IF(VLOOKUP(A244,$U$12:$AD$125,8)=VLOOKUP(A243,$U$12:$AD$125,8),0,VLOOKUP(A244,U$12:$AD$125,8))</f>
        <v>0</v>
      </c>
      <c r="M244" s="106">
        <f>IF(L244&gt;0,VLOOKUP(L244,T$12:$AC$125,7),0)</f>
        <v>0</v>
      </c>
      <c r="N244" s="101">
        <f t="shared" si="52"/>
        <v>0</v>
      </c>
      <c r="O244" s="101">
        <f t="shared" ca="1" si="53"/>
        <v>216028.6</v>
      </c>
      <c r="P244" s="107" t="str">
        <f t="shared" si="58"/>
        <v>J=</v>
      </c>
      <c r="Q244" s="108">
        <f t="shared" si="59"/>
        <v>43791</v>
      </c>
      <c r="R244" s="13"/>
      <c r="S244" s="13"/>
      <c r="T244" s="98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</row>
    <row r="245" spans="1:162" x14ac:dyDescent="0.2">
      <c r="A245" s="99">
        <f t="shared" si="54"/>
        <v>43298</v>
      </c>
      <c r="B245" s="100">
        <f t="shared" ca="1" si="60"/>
        <v>5217368.55</v>
      </c>
      <c r="C245" s="101">
        <f t="shared" si="55"/>
        <v>5000000</v>
      </c>
      <c r="D245" s="102">
        <f ca="1">IF(A245&lt;$B$1,VLOOKUP(A245,[1]DI!$A$4:$B$15000,2,FALSE),0)</f>
        <v>6.3899999999999998E-2</v>
      </c>
      <c r="E245" s="101">
        <f t="shared" ca="1" si="61"/>
        <v>2.4583E-4</v>
      </c>
      <c r="F245" s="103">
        <f t="shared" si="56"/>
        <v>1.0449999999999999</v>
      </c>
      <c r="G245" s="104">
        <f t="shared" ca="1" si="49"/>
        <v>1.0002568923499999</v>
      </c>
      <c r="H245" s="101">
        <f ca="1">TRUNC(PRODUCT(G$10:G244),15)</f>
        <v>1.0434737149389299</v>
      </c>
      <c r="I245" s="101">
        <f t="shared" si="57"/>
        <v>1</v>
      </c>
      <c r="J245" s="101">
        <f t="shared" ca="1" si="50"/>
        <v>1.04347371</v>
      </c>
      <c r="K245" s="101">
        <f t="shared" ca="1" si="51"/>
        <v>217368.55</v>
      </c>
      <c r="L245" s="105">
        <f>IF(VLOOKUP(A245,$U$12:$AD$125,8)=VLOOKUP(A244,$U$12:$AD$125,8),0,VLOOKUP(A245,U$12:$AD$125,8))</f>
        <v>0</v>
      </c>
      <c r="M245" s="106">
        <f>IF(L245&gt;0,VLOOKUP(L245,T$12:$AC$125,7),0)</f>
        <v>0</v>
      </c>
      <c r="N245" s="101">
        <f t="shared" si="52"/>
        <v>0</v>
      </c>
      <c r="O245" s="101">
        <f t="shared" ca="1" si="53"/>
        <v>217368.55</v>
      </c>
      <c r="P245" s="107" t="str">
        <f t="shared" si="58"/>
        <v>J=</v>
      </c>
      <c r="Q245" s="108">
        <f t="shared" si="59"/>
        <v>43791</v>
      </c>
      <c r="R245" s="13"/>
      <c r="S245" s="13"/>
      <c r="T245" s="98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</row>
    <row r="246" spans="1:162" x14ac:dyDescent="0.2">
      <c r="A246" s="99">
        <f t="shared" si="54"/>
        <v>43299</v>
      </c>
      <c r="B246" s="100">
        <f t="shared" ca="1" si="60"/>
        <v>5218708.9000000004</v>
      </c>
      <c r="C246" s="101">
        <f t="shared" si="55"/>
        <v>5000000</v>
      </c>
      <c r="D246" s="102">
        <f ca="1">IF(A246&lt;$B$1,VLOOKUP(A246,[1]DI!$A$4:$B$15000,2,FALSE),0)</f>
        <v>6.3899999999999998E-2</v>
      </c>
      <c r="E246" s="101">
        <f t="shared" ca="1" si="61"/>
        <v>2.4583E-4</v>
      </c>
      <c r="F246" s="103">
        <f t="shared" si="56"/>
        <v>1.0449999999999999</v>
      </c>
      <c r="G246" s="104">
        <f t="shared" ca="1" si="49"/>
        <v>1.0002568923499999</v>
      </c>
      <c r="H246" s="101">
        <f ca="1">TRUNC(PRODUCT(G$10:G245),15)</f>
        <v>1.0437417753537299</v>
      </c>
      <c r="I246" s="101">
        <f t="shared" si="57"/>
        <v>1</v>
      </c>
      <c r="J246" s="101">
        <f t="shared" ca="1" si="50"/>
        <v>1.04374178</v>
      </c>
      <c r="K246" s="101">
        <f t="shared" ca="1" si="51"/>
        <v>218708.9</v>
      </c>
      <c r="L246" s="105">
        <f>IF(VLOOKUP(A246,$U$12:$AD$125,8)=VLOOKUP(A245,$U$12:$AD$125,8),0,VLOOKUP(A246,U$12:$AD$125,8))</f>
        <v>0</v>
      </c>
      <c r="M246" s="106">
        <f>IF(L246&gt;0,VLOOKUP(L246,T$12:$AC$125,7),0)</f>
        <v>0</v>
      </c>
      <c r="N246" s="101">
        <f t="shared" si="52"/>
        <v>0</v>
      </c>
      <c r="O246" s="101">
        <f t="shared" ca="1" si="53"/>
        <v>218708.9</v>
      </c>
      <c r="P246" s="107" t="str">
        <f t="shared" si="58"/>
        <v>J=</v>
      </c>
      <c r="Q246" s="108">
        <f t="shared" si="59"/>
        <v>43791</v>
      </c>
      <c r="R246" s="13"/>
      <c r="S246" s="13"/>
      <c r="T246" s="98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</row>
    <row r="247" spans="1:162" x14ac:dyDescent="0.2">
      <c r="A247" s="99">
        <f t="shared" si="54"/>
        <v>43300</v>
      </c>
      <c r="B247" s="100">
        <f t="shared" ca="1" si="60"/>
        <v>5220049.5</v>
      </c>
      <c r="C247" s="101">
        <f t="shared" si="55"/>
        <v>5000000</v>
      </c>
      <c r="D247" s="102">
        <f ca="1">IF(A247&lt;$B$1,VLOOKUP(A247,[1]DI!$A$4:$B$15000,2,FALSE),0)</f>
        <v>6.3899999999999998E-2</v>
      </c>
      <c r="E247" s="101">
        <f t="shared" ca="1" si="61"/>
        <v>2.4583E-4</v>
      </c>
      <c r="F247" s="103">
        <f t="shared" si="56"/>
        <v>1.0449999999999999</v>
      </c>
      <c r="G247" s="104">
        <f t="shared" ca="1" si="49"/>
        <v>1.0002568923499999</v>
      </c>
      <c r="H247" s="101">
        <f ca="1">TRUNC(PRODUCT(G$10:G246),15)</f>
        <v>1.0440099046311899</v>
      </c>
      <c r="I247" s="101">
        <f t="shared" si="57"/>
        <v>1</v>
      </c>
      <c r="J247" s="101">
        <f t="shared" ca="1" si="50"/>
        <v>1.0440099</v>
      </c>
      <c r="K247" s="101">
        <f t="shared" ca="1" si="51"/>
        <v>220049.5</v>
      </c>
      <c r="L247" s="105">
        <f>IF(VLOOKUP(A247,$U$12:$AD$125,8)=VLOOKUP(A246,$U$12:$AD$125,8),0,VLOOKUP(A247,U$12:$AD$125,8))</f>
        <v>0</v>
      </c>
      <c r="M247" s="106">
        <f>IF(L247&gt;0,VLOOKUP(L247,T$12:$AC$125,7),0)</f>
        <v>0</v>
      </c>
      <c r="N247" s="101">
        <f t="shared" si="52"/>
        <v>0</v>
      </c>
      <c r="O247" s="101">
        <f t="shared" ca="1" si="53"/>
        <v>220049.5</v>
      </c>
      <c r="P247" s="107" t="str">
        <f t="shared" si="58"/>
        <v>J=</v>
      </c>
      <c r="Q247" s="108">
        <f t="shared" si="59"/>
        <v>43791</v>
      </c>
      <c r="R247" s="13"/>
      <c r="S247" s="39"/>
      <c r="T247" s="98">
        <v>42409</v>
      </c>
      <c r="U247" s="22" t="s">
        <v>59</v>
      </c>
      <c r="V247" s="21"/>
      <c r="W247" s="39"/>
      <c r="AA247" s="39"/>
      <c r="AB247" s="39"/>
      <c r="AC247" s="39"/>
      <c r="AD247" s="39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40"/>
      <c r="CE247" s="40"/>
      <c r="CF247" s="40"/>
      <c r="CG247" s="40"/>
      <c r="CH247" s="40"/>
      <c r="CI247" s="40"/>
      <c r="CJ247" s="40"/>
      <c r="CK247" s="40"/>
      <c r="CL247" s="40"/>
      <c r="CM247" s="40"/>
      <c r="CN247" s="40"/>
      <c r="CO247" s="40"/>
      <c r="CP247" s="40"/>
      <c r="CQ247" s="40"/>
      <c r="CR247" s="40"/>
      <c r="CS247" s="40"/>
      <c r="CT247" s="40"/>
      <c r="CU247" s="40"/>
      <c r="CV247" s="40"/>
      <c r="CW247" s="40"/>
      <c r="CX247" s="40"/>
      <c r="CY247" s="40"/>
      <c r="CZ247" s="40"/>
      <c r="DA247" s="40"/>
      <c r="DB247" s="40"/>
      <c r="DC247" s="40"/>
      <c r="DD247" s="40"/>
      <c r="DE247" s="40"/>
      <c r="DF247" s="40"/>
      <c r="DG247" s="40"/>
      <c r="DH247" s="40"/>
      <c r="DI247" s="40"/>
      <c r="DJ247" s="40"/>
      <c r="DK247" s="40"/>
      <c r="DL247" s="40"/>
      <c r="DM247" s="40"/>
      <c r="DN247" s="40"/>
      <c r="DO247" s="40"/>
      <c r="DP247" s="40"/>
      <c r="DQ247" s="40"/>
      <c r="DR247" s="40"/>
      <c r="DS247" s="40"/>
      <c r="DT247" s="40"/>
      <c r="DU247" s="40"/>
      <c r="DV247" s="40"/>
      <c r="DW247" s="40"/>
      <c r="DX247" s="40"/>
      <c r="DY247" s="40"/>
      <c r="DZ247" s="40"/>
      <c r="EA247" s="40"/>
      <c r="EB247" s="40"/>
      <c r="EC247" s="40"/>
      <c r="ED247" s="40"/>
      <c r="EE247" s="40"/>
      <c r="EF247" s="40"/>
      <c r="EG247" s="40"/>
      <c r="EH247" s="40"/>
      <c r="EI247" s="40"/>
      <c r="EJ247" s="40"/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0"/>
      <c r="EV247" s="40"/>
      <c r="EW247" s="40"/>
      <c r="EX247" s="40"/>
      <c r="EY247" s="40"/>
      <c r="EZ247" s="40"/>
      <c r="FA247" s="40"/>
      <c r="FB247" s="40"/>
      <c r="FC247" s="40"/>
      <c r="FD247" s="40"/>
      <c r="FE247" s="40"/>
      <c r="FF247" s="40"/>
    </row>
    <row r="248" spans="1:162" x14ac:dyDescent="0.2">
      <c r="A248" s="99">
        <f t="shared" si="54"/>
        <v>43301</v>
      </c>
      <c r="B248" s="100">
        <f t="shared" ca="1" si="60"/>
        <v>5221390.5</v>
      </c>
      <c r="C248" s="101">
        <f t="shared" si="55"/>
        <v>5000000</v>
      </c>
      <c r="D248" s="102">
        <f ca="1">IF(A248&lt;$B$1,VLOOKUP(A248,[1]DI!$A$4:$B$15000,2,FALSE),0)</f>
        <v>6.3899999999999998E-2</v>
      </c>
      <c r="E248" s="101">
        <f t="shared" ca="1" si="61"/>
        <v>2.4583E-4</v>
      </c>
      <c r="F248" s="103">
        <f t="shared" si="56"/>
        <v>1.0449999999999999</v>
      </c>
      <c r="G248" s="104">
        <f t="shared" ca="1" si="49"/>
        <v>1.0002568923499999</v>
      </c>
      <c r="H248" s="101">
        <f ca="1">TRUNC(PRODUCT(G$10:G247),15)</f>
        <v>1.04427810278901</v>
      </c>
      <c r="I248" s="101">
        <f t="shared" si="57"/>
        <v>1</v>
      </c>
      <c r="J248" s="101">
        <f t="shared" ca="1" si="50"/>
        <v>1.0442781000000001</v>
      </c>
      <c r="K248" s="101">
        <f t="shared" ca="1" si="51"/>
        <v>221390.5</v>
      </c>
      <c r="L248" s="105">
        <f>IF(VLOOKUP(A248,$U$12:$AD$125,8)=VLOOKUP(A247,$U$12:$AD$125,8),0,VLOOKUP(A248,U$12:$AD$125,8))</f>
        <v>0</v>
      </c>
      <c r="M248" s="106">
        <f>IF(L248&gt;0,VLOOKUP(L248,T$12:$AC$125,7),0)</f>
        <v>0</v>
      </c>
      <c r="N248" s="101">
        <f t="shared" si="52"/>
        <v>0</v>
      </c>
      <c r="O248" s="101">
        <f t="shared" ca="1" si="53"/>
        <v>221390.5</v>
      </c>
      <c r="P248" s="107" t="str">
        <f t="shared" si="58"/>
        <v>J=</v>
      </c>
      <c r="Q248" s="108">
        <f t="shared" si="59"/>
        <v>43791</v>
      </c>
      <c r="R248" s="13"/>
      <c r="S248" s="13"/>
      <c r="T248" s="98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</row>
    <row r="249" spans="1:162" x14ac:dyDescent="0.2">
      <c r="A249" s="99">
        <f t="shared" si="54"/>
        <v>43302</v>
      </c>
      <c r="B249" s="100">
        <f t="shared" ca="1" si="60"/>
        <v>5222731.8499999996</v>
      </c>
      <c r="C249" s="101">
        <f t="shared" si="55"/>
        <v>5000000</v>
      </c>
      <c r="D249" s="102">
        <f ca="1">IF(A249&lt;$B$1,VLOOKUP(A249,[1]DI!$A$4:$B$15000,2,FALSE),0)</f>
        <v>0</v>
      </c>
      <c r="E249" s="101">
        <f t="shared" ca="1" si="61"/>
        <v>0</v>
      </c>
      <c r="F249" s="103">
        <f t="shared" si="56"/>
        <v>1.0449999999999999</v>
      </c>
      <c r="G249" s="104">
        <f t="shared" ca="1" si="49"/>
        <v>1</v>
      </c>
      <c r="H249" s="101">
        <f ca="1">TRUNC(PRODUCT(G$10:G248),15)</f>
        <v>1.04454636984489</v>
      </c>
      <c r="I249" s="101">
        <f t="shared" si="57"/>
        <v>1</v>
      </c>
      <c r="J249" s="101">
        <f t="shared" ca="1" si="50"/>
        <v>1.0445463699999999</v>
      </c>
      <c r="K249" s="101">
        <f t="shared" ca="1" si="51"/>
        <v>222731.85</v>
      </c>
      <c r="L249" s="105">
        <f>IF(VLOOKUP(A249,$U$12:$AD$125,8)=VLOOKUP(A248,$U$12:$AD$125,8),0,VLOOKUP(A249,U$12:$AD$125,8))</f>
        <v>0</v>
      </c>
      <c r="M249" s="106">
        <f>IF(L249&gt;0,VLOOKUP(L249,T$12:$AC$125,7),0)</f>
        <v>0</v>
      </c>
      <c r="N249" s="101">
        <f t="shared" si="52"/>
        <v>0</v>
      </c>
      <c r="O249" s="101">
        <f t="shared" ca="1" si="53"/>
        <v>222731.85</v>
      </c>
      <c r="P249" s="107" t="str">
        <f t="shared" si="58"/>
        <v>J=</v>
      </c>
      <c r="Q249" s="108">
        <f t="shared" si="59"/>
        <v>43791</v>
      </c>
      <c r="R249" s="13"/>
      <c r="S249" s="13"/>
      <c r="T249" s="98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</row>
    <row r="250" spans="1:162" x14ac:dyDescent="0.2">
      <c r="A250" s="99">
        <f t="shared" si="54"/>
        <v>43303</v>
      </c>
      <c r="B250" s="100">
        <f t="shared" ca="1" si="60"/>
        <v>5222731.8499999996</v>
      </c>
      <c r="C250" s="101">
        <f t="shared" si="55"/>
        <v>5000000</v>
      </c>
      <c r="D250" s="102">
        <f ca="1">IF(A250&lt;$B$1,VLOOKUP(A250,[1]DI!$A$4:$B$15000,2,FALSE),0)</f>
        <v>0</v>
      </c>
      <c r="E250" s="101">
        <f t="shared" ca="1" si="61"/>
        <v>0</v>
      </c>
      <c r="F250" s="103">
        <f t="shared" si="56"/>
        <v>1.0449999999999999</v>
      </c>
      <c r="G250" s="104">
        <f t="shared" ca="1" si="49"/>
        <v>1</v>
      </c>
      <c r="H250" s="101">
        <f ca="1">TRUNC(PRODUCT(G$10:G249),15)</f>
        <v>1.04454636984489</v>
      </c>
      <c r="I250" s="101">
        <f t="shared" si="57"/>
        <v>1</v>
      </c>
      <c r="J250" s="101">
        <f t="shared" ca="1" si="50"/>
        <v>1.0445463699999999</v>
      </c>
      <c r="K250" s="101">
        <f t="shared" ca="1" si="51"/>
        <v>222731.85</v>
      </c>
      <c r="L250" s="105">
        <f>IF(VLOOKUP(A250,$U$12:$AD$125,8)=VLOOKUP(A249,$U$12:$AD$125,8),0,VLOOKUP(A250,U$12:$AD$125,8))</f>
        <v>0</v>
      </c>
      <c r="M250" s="106">
        <f>IF(L250&gt;0,VLOOKUP(L250,T$12:$AC$125,7),0)</f>
        <v>0</v>
      </c>
      <c r="N250" s="101">
        <f t="shared" si="52"/>
        <v>0</v>
      </c>
      <c r="O250" s="101">
        <f t="shared" ca="1" si="53"/>
        <v>222731.85</v>
      </c>
      <c r="P250" s="107" t="str">
        <f t="shared" si="58"/>
        <v>J=</v>
      </c>
      <c r="Q250" s="108">
        <f t="shared" si="59"/>
        <v>43791</v>
      </c>
      <c r="R250" s="13"/>
      <c r="S250" s="13"/>
      <c r="T250" s="98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</row>
    <row r="251" spans="1:162" x14ac:dyDescent="0.2">
      <c r="A251" s="99">
        <f t="shared" si="54"/>
        <v>43304</v>
      </c>
      <c r="B251" s="100">
        <f t="shared" ca="1" si="60"/>
        <v>5222731.8499999996</v>
      </c>
      <c r="C251" s="101">
        <f t="shared" si="55"/>
        <v>5000000</v>
      </c>
      <c r="D251" s="102">
        <f ca="1">IF(A251&lt;$B$1,VLOOKUP(A251,[1]DI!$A$4:$B$15000,2,FALSE),0)</f>
        <v>6.3899999999999998E-2</v>
      </c>
      <c r="E251" s="101">
        <f t="shared" ca="1" si="61"/>
        <v>2.4583E-4</v>
      </c>
      <c r="F251" s="103">
        <f t="shared" si="56"/>
        <v>1.0449999999999999</v>
      </c>
      <c r="G251" s="104">
        <f t="shared" ca="1" si="49"/>
        <v>1.0002568923499999</v>
      </c>
      <c r="H251" s="101">
        <f ca="1">TRUNC(PRODUCT(G$10:G250),15)</f>
        <v>1.04454636984489</v>
      </c>
      <c r="I251" s="101">
        <f t="shared" si="57"/>
        <v>1</v>
      </c>
      <c r="J251" s="101">
        <f t="shared" ca="1" si="50"/>
        <v>1.0445463699999999</v>
      </c>
      <c r="K251" s="101">
        <f t="shared" ca="1" si="51"/>
        <v>222731.85</v>
      </c>
      <c r="L251" s="105">
        <f>IF(VLOOKUP(A251,$U$12:$AD$125,8)=VLOOKUP(A250,$U$12:$AD$125,8),0,VLOOKUP(A251,U$12:$AD$125,8))</f>
        <v>0</v>
      </c>
      <c r="M251" s="106">
        <f>IF(L251&gt;0,VLOOKUP(L251,T$12:$AC$125,7),0)</f>
        <v>0</v>
      </c>
      <c r="N251" s="101">
        <f t="shared" si="52"/>
        <v>0</v>
      </c>
      <c r="O251" s="101">
        <f t="shared" ca="1" si="53"/>
        <v>222731.85</v>
      </c>
      <c r="P251" s="107" t="str">
        <f t="shared" si="58"/>
        <v>J=</v>
      </c>
      <c r="Q251" s="108">
        <f t="shared" si="59"/>
        <v>43791</v>
      </c>
      <c r="R251" s="13"/>
      <c r="S251" s="13"/>
      <c r="T251" s="98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</row>
    <row r="252" spans="1:162" x14ac:dyDescent="0.2">
      <c r="A252" s="99">
        <f t="shared" si="54"/>
        <v>43305</v>
      </c>
      <c r="B252" s="100">
        <f t="shared" ca="1" si="60"/>
        <v>5224073.55</v>
      </c>
      <c r="C252" s="101">
        <f t="shared" si="55"/>
        <v>5000000</v>
      </c>
      <c r="D252" s="102">
        <f ca="1">IF(A252&lt;$B$1,VLOOKUP(A252,[1]DI!$A$4:$B$15000,2,FALSE),0)</f>
        <v>6.3899999999999998E-2</v>
      </c>
      <c r="E252" s="101">
        <f t="shared" ca="1" si="61"/>
        <v>2.4583E-4</v>
      </c>
      <c r="F252" s="103">
        <f t="shared" si="56"/>
        <v>1.0449999999999999</v>
      </c>
      <c r="G252" s="104">
        <f t="shared" ca="1" si="49"/>
        <v>1.0002568923499999</v>
      </c>
      <c r="H252" s="101">
        <f ca="1">TRUNC(PRODUCT(G$10:G251),15)</f>
        <v>1.04481470581653</v>
      </c>
      <c r="I252" s="101">
        <f t="shared" si="57"/>
        <v>1</v>
      </c>
      <c r="J252" s="101">
        <f t="shared" ca="1" si="50"/>
        <v>1.04481471</v>
      </c>
      <c r="K252" s="101">
        <f t="shared" ca="1" si="51"/>
        <v>224073.55</v>
      </c>
      <c r="L252" s="105">
        <f>IF(VLOOKUP(A252,$U$12:$AD$125,8)=VLOOKUP(A251,$U$12:$AD$125,8),0,VLOOKUP(A252,U$12:$AD$125,8))</f>
        <v>0</v>
      </c>
      <c r="M252" s="106">
        <f>IF(L252&gt;0,VLOOKUP(L252,T$12:$AC$125,7),0)</f>
        <v>0</v>
      </c>
      <c r="N252" s="101">
        <f t="shared" si="52"/>
        <v>0</v>
      </c>
      <c r="O252" s="101">
        <f t="shared" ca="1" si="53"/>
        <v>224073.55</v>
      </c>
      <c r="P252" s="107" t="str">
        <f t="shared" si="58"/>
        <v>J=</v>
      </c>
      <c r="Q252" s="108">
        <f t="shared" si="59"/>
        <v>43791</v>
      </c>
      <c r="R252" s="13"/>
      <c r="S252" s="13"/>
      <c r="T252" s="98">
        <v>42655</v>
      </c>
      <c r="U252" s="28" t="s">
        <v>65</v>
      </c>
      <c r="V252" s="21"/>
      <c r="W252" s="13"/>
      <c r="AA252" s="13"/>
      <c r="AB252" s="13"/>
      <c r="AC252" s="13"/>
      <c r="AD252" s="13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</row>
    <row r="253" spans="1:162" x14ac:dyDescent="0.2">
      <c r="A253" s="99">
        <f t="shared" si="54"/>
        <v>43306</v>
      </c>
      <c r="B253" s="100">
        <f t="shared" ca="1" si="60"/>
        <v>5225415.55</v>
      </c>
      <c r="C253" s="101">
        <f t="shared" si="55"/>
        <v>5000000</v>
      </c>
      <c r="D253" s="102">
        <f ca="1">IF(A253&lt;$B$1,VLOOKUP(A253,[1]DI!$A$4:$B$15000,2,FALSE),0)</f>
        <v>6.3899999999999998E-2</v>
      </c>
      <c r="E253" s="101">
        <f t="shared" ca="1" si="61"/>
        <v>2.4583E-4</v>
      </c>
      <c r="F253" s="103">
        <f t="shared" si="56"/>
        <v>1.0449999999999999</v>
      </c>
      <c r="G253" s="104">
        <f t="shared" ca="1" si="49"/>
        <v>1.0002568923499999</v>
      </c>
      <c r="H253" s="101">
        <f ca="1">TRUNC(PRODUCT(G$10:G252),15)</f>
        <v>1.0450831107216201</v>
      </c>
      <c r="I253" s="101">
        <f t="shared" si="57"/>
        <v>1</v>
      </c>
      <c r="J253" s="101">
        <f t="shared" ca="1" si="50"/>
        <v>1.04508311</v>
      </c>
      <c r="K253" s="101">
        <f t="shared" ca="1" si="51"/>
        <v>225415.55</v>
      </c>
      <c r="L253" s="105">
        <f>IF(VLOOKUP(A253,$U$12:$AD$125,8)=VLOOKUP(A252,$U$12:$AD$125,8),0,VLOOKUP(A253,U$12:$AD$125,8))</f>
        <v>0</v>
      </c>
      <c r="M253" s="106">
        <f>IF(L253&gt;0,VLOOKUP(L253,T$12:$AC$125,7),0)</f>
        <v>0</v>
      </c>
      <c r="N253" s="101">
        <f t="shared" si="52"/>
        <v>0</v>
      </c>
      <c r="O253" s="101">
        <f t="shared" ca="1" si="53"/>
        <v>225415.55</v>
      </c>
      <c r="P253" s="107" t="str">
        <f t="shared" si="58"/>
        <v>J=</v>
      </c>
      <c r="Q253" s="108">
        <f t="shared" si="59"/>
        <v>43791</v>
      </c>
      <c r="R253" s="13"/>
      <c r="S253" s="13"/>
      <c r="T253" s="98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</row>
    <row r="254" spans="1:162" x14ac:dyDescent="0.2">
      <c r="A254" s="99">
        <f t="shared" si="54"/>
        <v>43307</v>
      </c>
      <c r="B254" s="100">
        <f t="shared" ca="1" si="60"/>
        <v>5226757.9000000004</v>
      </c>
      <c r="C254" s="101">
        <f t="shared" si="55"/>
        <v>5000000</v>
      </c>
      <c r="D254" s="102">
        <f ca="1">IF(A254&lt;$B$1,VLOOKUP(A254,[1]DI!$A$4:$B$15000,2,FALSE),0)</f>
        <v>6.3899999999999998E-2</v>
      </c>
      <c r="E254" s="101">
        <f t="shared" ca="1" si="61"/>
        <v>2.4583E-4</v>
      </c>
      <c r="F254" s="103">
        <f t="shared" si="56"/>
        <v>1.0449999999999999</v>
      </c>
      <c r="G254" s="104">
        <f t="shared" ca="1" si="49"/>
        <v>1.0002568923499999</v>
      </c>
      <c r="H254" s="101">
        <f ca="1">TRUNC(PRODUCT(G$10:G253),15)</f>
        <v>1.04535158457788</v>
      </c>
      <c r="I254" s="101">
        <f t="shared" si="57"/>
        <v>1</v>
      </c>
      <c r="J254" s="101">
        <f t="shared" ca="1" si="50"/>
        <v>1.0453515799999999</v>
      </c>
      <c r="K254" s="101">
        <f t="shared" ca="1" si="51"/>
        <v>226757.9</v>
      </c>
      <c r="L254" s="105">
        <f>IF(VLOOKUP(A254,$U$12:$AD$125,8)=VLOOKUP(A253,$U$12:$AD$125,8),0,VLOOKUP(A254,U$12:$AD$125,8))</f>
        <v>0</v>
      </c>
      <c r="M254" s="106">
        <f>IF(L254&gt;0,VLOOKUP(L254,T$12:$AC$125,7),0)</f>
        <v>0</v>
      </c>
      <c r="N254" s="101">
        <f t="shared" si="52"/>
        <v>0</v>
      </c>
      <c r="O254" s="101">
        <f t="shared" ca="1" si="53"/>
        <v>226757.9</v>
      </c>
      <c r="P254" s="107" t="str">
        <f t="shared" si="58"/>
        <v>J=</v>
      </c>
      <c r="Q254" s="108">
        <f t="shared" si="59"/>
        <v>43791</v>
      </c>
      <c r="R254" s="13"/>
      <c r="S254" s="13"/>
      <c r="T254" s="98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</row>
    <row r="255" spans="1:162" x14ac:dyDescent="0.2">
      <c r="A255" s="99">
        <f t="shared" si="54"/>
        <v>43308</v>
      </c>
      <c r="B255" s="100">
        <f t="shared" ca="1" si="60"/>
        <v>5228100.6500000004</v>
      </c>
      <c r="C255" s="101">
        <f t="shared" si="55"/>
        <v>5000000</v>
      </c>
      <c r="D255" s="102">
        <f ca="1">IF(A255&lt;$B$1,VLOOKUP(A255,[1]DI!$A$4:$B$15000,2,FALSE),0)</f>
        <v>6.3899999999999998E-2</v>
      </c>
      <c r="E255" s="101">
        <f t="shared" ca="1" si="61"/>
        <v>2.4583E-4</v>
      </c>
      <c r="F255" s="103">
        <f t="shared" si="56"/>
        <v>1.0449999999999999</v>
      </c>
      <c r="G255" s="104">
        <f t="shared" ca="1" si="49"/>
        <v>1.0002568923499999</v>
      </c>
      <c r="H255" s="101">
        <f ca="1">TRUNC(PRODUCT(G$10:G254),15)</f>
        <v>1.0456201274030199</v>
      </c>
      <c r="I255" s="101">
        <f t="shared" si="57"/>
        <v>1</v>
      </c>
      <c r="J255" s="101">
        <f t="shared" ca="1" si="50"/>
        <v>1.0456201300000001</v>
      </c>
      <c r="K255" s="101">
        <f t="shared" ca="1" si="51"/>
        <v>228100.65</v>
      </c>
      <c r="L255" s="105">
        <f>IF(VLOOKUP(A255,$U$12:$AD$125,8)=VLOOKUP(A254,$U$12:$AD$125,8),0,VLOOKUP(A255,U$12:$AD$125,8))</f>
        <v>0</v>
      </c>
      <c r="M255" s="106">
        <f>IF(L255&gt;0,VLOOKUP(L255,T$12:$AC$125,7),0)</f>
        <v>0</v>
      </c>
      <c r="N255" s="101">
        <f t="shared" si="52"/>
        <v>0</v>
      </c>
      <c r="O255" s="101">
        <f t="shared" ca="1" si="53"/>
        <v>228100.65</v>
      </c>
      <c r="P255" s="107" t="str">
        <f t="shared" si="58"/>
        <v>J=</v>
      </c>
      <c r="Q255" s="108">
        <f t="shared" si="59"/>
        <v>43791</v>
      </c>
      <c r="R255" s="13"/>
      <c r="S255" s="13"/>
      <c r="T255" s="97">
        <v>42793</v>
      </c>
      <c r="U255" s="46" t="s">
        <v>59</v>
      </c>
      <c r="V255" s="21"/>
      <c r="W255" s="13"/>
      <c r="AA255" s="13"/>
      <c r="AB255" s="13"/>
      <c r="AC255" s="13"/>
      <c r="AD255" s="13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</row>
    <row r="256" spans="1:162" x14ac:dyDescent="0.2">
      <c r="A256" s="99">
        <f t="shared" si="54"/>
        <v>43309</v>
      </c>
      <c r="B256" s="100">
        <f t="shared" ca="1" si="60"/>
        <v>5229443.7</v>
      </c>
      <c r="C256" s="101">
        <f t="shared" si="55"/>
        <v>5000000</v>
      </c>
      <c r="D256" s="102">
        <f ca="1">IF(A256&lt;$B$1,VLOOKUP(A256,[1]DI!$A$4:$B$15000,2,FALSE),0)</f>
        <v>0</v>
      </c>
      <c r="E256" s="101">
        <f t="shared" ca="1" si="61"/>
        <v>0</v>
      </c>
      <c r="F256" s="103">
        <f t="shared" si="56"/>
        <v>1.0449999999999999</v>
      </c>
      <c r="G256" s="104">
        <f t="shared" ca="1" si="49"/>
        <v>1</v>
      </c>
      <c r="H256" s="101">
        <f ca="1">TRUNC(PRODUCT(G$10:G255),15)</f>
        <v>1.04588873921475</v>
      </c>
      <c r="I256" s="101">
        <f t="shared" si="57"/>
        <v>1</v>
      </c>
      <c r="J256" s="101">
        <f t="shared" ca="1" si="50"/>
        <v>1.0458887400000001</v>
      </c>
      <c r="K256" s="101">
        <f t="shared" ca="1" si="51"/>
        <v>229443.7</v>
      </c>
      <c r="L256" s="105">
        <f>IF(VLOOKUP(A256,$U$12:$AD$125,8)=VLOOKUP(A255,$U$12:$AD$125,8),0,VLOOKUP(A256,U$12:$AD$125,8))</f>
        <v>0</v>
      </c>
      <c r="M256" s="106">
        <f>IF(L256&gt;0,VLOOKUP(L256,T$12:$AC$125,7),0)</f>
        <v>0</v>
      </c>
      <c r="N256" s="101">
        <f t="shared" si="52"/>
        <v>0</v>
      </c>
      <c r="O256" s="101">
        <f t="shared" ca="1" si="53"/>
        <v>229443.7</v>
      </c>
      <c r="P256" s="107" t="str">
        <f t="shared" si="58"/>
        <v>J=</v>
      </c>
      <c r="Q256" s="108">
        <f t="shared" si="59"/>
        <v>43791</v>
      </c>
      <c r="R256" s="13"/>
      <c r="S256" s="13"/>
      <c r="T256" s="98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</row>
    <row r="257" spans="1:164" x14ac:dyDescent="0.2">
      <c r="A257" s="99">
        <f t="shared" si="54"/>
        <v>43310</v>
      </c>
      <c r="B257" s="100">
        <f t="shared" ca="1" si="60"/>
        <v>5229443.7</v>
      </c>
      <c r="C257" s="101">
        <f t="shared" si="55"/>
        <v>5000000</v>
      </c>
      <c r="D257" s="102">
        <f ca="1">IF(A257&lt;$B$1,VLOOKUP(A257,[1]DI!$A$4:$B$15000,2,FALSE),0)</f>
        <v>0</v>
      </c>
      <c r="E257" s="101">
        <f t="shared" ca="1" si="61"/>
        <v>0</v>
      </c>
      <c r="F257" s="103">
        <f t="shared" si="56"/>
        <v>1.0449999999999999</v>
      </c>
      <c r="G257" s="104">
        <f t="shared" ca="1" si="49"/>
        <v>1</v>
      </c>
      <c r="H257" s="101">
        <f ca="1">TRUNC(PRODUCT(G$10:G256),15)</f>
        <v>1.04588873921475</v>
      </c>
      <c r="I257" s="101">
        <f t="shared" si="57"/>
        <v>1</v>
      </c>
      <c r="J257" s="101">
        <f t="shared" ca="1" si="50"/>
        <v>1.0458887400000001</v>
      </c>
      <c r="K257" s="101">
        <f t="shared" ca="1" si="51"/>
        <v>229443.7</v>
      </c>
      <c r="L257" s="105">
        <f>IF(VLOOKUP(A257,$U$12:$AD$125,8)=VLOOKUP(A256,$U$12:$AD$125,8),0,VLOOKUP(A257,U$12:$AD$125,8))</f>
        <v>0</v>
      </c>
      <c r="M257" s="106">
        <f>IF(L257&gt;0,VLOOKUP(L257,T$12:$AC$125,7),0)</f>
        <v>0</v>
      </c>
      <c r="N257" s="101">
        <f t="shared" si="52"/>
        <v>0</v>
      </c>
      <c r="O257" s="101">
        <f t="shared" ca="1" si="53"/>
        <v>229443.7</v>
      </c>
      <c r="P257" s="107" t="str">
        <f t="shared" si="58"/>
        <v>J=</v>
      </c>
      <c r="Q257" s="108">
        <f t="shared" si="59"/>
        <v>43791</v>
      </c>
      <c r="R257" s="13"/>
      <c r="S257" s="13"/>
      <c r="T257" s="98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</row>
    <row r="258" spans="1:164" x14ac:dyDescent="0.2">
      <c r="A258" s="99">
        <f t="shared" si="54"/>
        <v>43311</v>
      </c>
      <c r="B258" s="100">
        <f t="shared" ca="1" si="60"/>
        <v>5229443.7</v>
      </c>
      <c r="C258" s="101">
        <f t="shared" si="55"/>
        <v>5000000</v>
      </c>
      <c r="D258" s="102">
        <f ca="1">IF(A258&lt;$B$1,VLOOKUP(A258,[1]DI!$A$4:$B$15000,2,FALSE),0)</f>
        <v>6.3899999999999998E-2</v>
      </c>
      <c r="E258" s="101">
        <f t="shared" ca="1" si="61"/>
        <v>2.4583E-4</v>
      </c>
      <c r="F258" s="103">
        <f t="shared" si="56"/>
        <v>1.0449999999999999</v>
      </c>
      <c r="G258" s="104">
        <f t="shared" ca="1" si="49"/>
        <v>1.0002568923499999</v>
      </c>
      <c r="H258" s="101">
        <f ca="1">TRUNC(PRODUCT(G$10:G257),15)</f>
        <v>1.04588873921475</v>
      </c>
      <c r="I258" s="101">
        <f t="shared" si="57"/>
        <v>1</v>
      </c>
      <c r="J258" s="101">
        <f t="shared" ca="1" si="50"/>
        <v>1.0458887400000001</v>
      </c>
      <c r="K258" s="101">
        <f t="shared" ca="1" si="51"/>
        <v>229443.7</v>
      </c>
      <c r="L258" s="105">
        <f>IF(VLOOKUP(A258,$U$12:$AD$125,8)=VLOOKUP(A257,$U$12:$AD$125,8),0,VLOOKUP(A258,U$12:$AD$125,8))</f>
        <v>0</v>
      </c>
      <c r="M258" s="106">
        <f>IF(L258&gt;0,VLOOKUP(L258,T$12:$AC$125,7),0)</f>
        <v>0</v>
      </c>
      <c r="N258" s="101">
        <f t="shared" si="52"/>
        <v>0</v>
      </c>
      <c r="O258" s="101">
        <f t="shared" ca="1" si="53"/>
        <v>229443.7</v>
      </c>
      <c r="P258" s="107" t="str">
        <f t="shared" si="58"/>
        <v>J=</v>
      </c>
      <c r="Q258" s="108">
        <f t="shared" si="59"/>
        <v>43791</v>
      </c>
      <c r="R258" s="44"/>
      <c r="S258" s="39"/>
      <c r="T258" s="98">
        <v>42846</v>
      </c>
      <c r="U258" s="22" t="s">
        <v>61</v>
      </c>
      <c r="V258" s="40"/>
      <c r="W258" s="39"/>
      <c r="X258" s="40"/>
      <c r="Y258" s="40"/>
      <c r="Z258" s="40"/>
      <c r="AA258" s="39"/>
      <c r="AB258" s="39"/>
      <c r="AC258" s="39"/>
      <c r="AD258" s="39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40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</row>
    <row r="259" spans="1:164" x14ac:dyDescent="0.2">
      <c r="A259" s="99">
        <f t="shared" si="54"/>
        <v>43312</v>
      </c>
      <c r="B259" s="100">
        <f t="shared" ca="1" si="60"/>
        <v>5230787.0999999903</v>
      </c>
      <c r="C259" s="101">
        <f t="shared" si="55"/>
        <v>5000000</v>
      </c>
      <c r="D259" s="102">
        <f ca="1">IF(A259&lt;$B$1,VLOOKUP(A259,[1]DI!$A$4:$B$15000,2,FALSE),0)</f>
        <v>6.3899999999999998E-2</v>
      </c>
      <c r="E259" s="101">
        <f t="shared" ca="1" si="61"/>
        <v>2.4583E-4</v>
      </c>
      <c r="F259" s="103">
        <f t="shared" si="56"/>
        <v>1.0449999999999999</v>
      </c>
      <c r="G259" s="104">
        <f t="shared" ca="1" si="49"/>
        <v>1.0002568923499999</v>
      </c>
      <c r="H259" s="101">
        <f ca="1">TRUNC(PRODUCT(G$10:G258),15)</f>
        <v>1.0461574200308099</v>
      </c>
      <c r="I259" s="101">
        <f t="shared" si="57"/>
        <v>1</v>
      </c>
      <c r="J259" s="101">
        <f t="shared" ca="1" si="50"/>
        <v>1.0461574199999999</v>
      </c>
      <c r="K259" s="101">
        <f t="shared" ca="1" si="51"/>
        <v>230787.09999998999</v>
      </c>
      <c r="L259" s="105">
        <f>IF(VLOOKUP(A259,$U$12:$AD$125,8)=VLOOKUP(A258,$U$12:$AD$125,8),0,VLOOKUP(A259,U$12:$AD$125,8))</f>
        <v>0</v>
      </c>
      <c r="M259" s="106">
        <f>IF(L259&gt;0,VLOOKUP(L259,T$12:$AC$125,7),0)</f>
        <v>0</v>
      </c>
      <c r="N259" s="101">
        <f t="shared" si="52"/>
        <v>0</v>
      </c>
      <c r="O259" s="101">
        <f t="shared" ca="1" si="53"/>
        <v>230787.09999998999</v>
      </c>
      <c r="P259" s="107" t="str">
        <f t="shared" si="58"/>
        <v>J=</v>
      </c>
      <c r="Q259" s="108">
        <f t="shared" si="59"/>
        <v>43791</v>
      </c>
      <c r="R259" s="13"/>
      <c r="S259" s="13"/>
      <c r="T259" s="98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</row>
    <row r="260" spans="1:164" x14ac:dyDescent="0.2">
      <c r="A260" s="99">
        <f t="shared" si="54"/>
        <v>43313</v>
      </c>
      <c r="B260" s="100">
        <f t="shared" ca="1" si="60"/>
        <v>5232130.8499999996</v>
      </c>
      <c r="C260" s="101">
        <f t="shared" si="55"/>
        <v>5000000</v>
      </c>
      <c r="D260" s="102">
        <f ca="1">IF(A260&lt;$B$1,VLOOKUP(A260,[1]DI!$A$4:$B$15000,2,FALSE),0)</f>
        <v>6.3899999999999998E-2</v>
      </c>
      <c r="E260" s="101">
        <f t="shared" ca="1" si="61"/>
        <v>2.4583E-4</v>
      </c>
      <c r="F260" s="103">
        <f t="shared" si="56"/>
        <v>1.0449999999999999</v>
      </c>
      <c r="G260" s="104">
        <f t="shared" ca="1" si="49"/>
        <v>1.0002568923499999</v>
      </c>
      <c r="H260" s="101">
        <f ca="1">TRUNC(PRODUCT(G$10:G259),15)</f>
        <v>1.0464261698689099</v>
      </c>
      <c r="I260" s="101">
        <f t="shared" si="57"/>
        <v>1</v>
      </c>
      <c r="J260" s="101">
        <f t="shared" ca="1" si="50"/>
        <v>1.0464261699999999</v>
      </c>
      <c r="K260" s="101">
        <f t="shared" ca="1" si="51"/>
        <v>232130.85</v>
      </c>
      <c r="L260" s="105">
        <f>IF(VLOOKUP(A260,$U$12:$AD$125,8)=VLOOKUP(A259,$U$12:$AD$125,8),0,VLOOKUP(A260,U$12:$AD$125,8))</f>
        <v>0</v>
      </c>
      <c r="M260" s="106">
        <f>IF(L260&gt;0,VLOOKUP(L260,T$12:$AC$125,7),0)</f>
        <v>0</v>
      </c>
      <c r="N260" s="101">
        <f t="shared" si="52"/>
        <v>0</v>
      </c>
      <c r="O260" s="101">
        <f t="shared" ca="1" si="53"/>
        <v>232130.85</v>
      </c>
      <c r="P260" s="107" t="str">
        <f t="shared" si="58"/>
        <v>J=</v>
      </c>
      <c r="Q260" s="108">
        <f t="shared" si="59"/>
        <v>43791</v>
      </c>
      <c r="R260" s="13"/>
      <c r="S260" s="13"/>
      <c r="T260" s="98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</row>
    <row r="261" spans="1:164" x14ac:dyDescent="0.2">
      <c r="A261" s="99">
        <f t="shared" si="54"/>
        <v>43314</v>
      </c>
      <c r="B261" s="100">
        <f t="shared" ca="1" si="60"/>
        <v>5233474.95</v>
      </c>
      <c r="C261" s="101">
        <f t="shared" si="55"/>
        <v>5000000</v>
      </c>
      <c r="D261" s="102">
        <f ca="1">IF(A261&lt;$B$1,VLOOKUP(A261,[1]DI!$A$4:$B$15000,2,FALSE),0)</f>
        <v>6.3899999999999998E-2</v>
      </c>
      <c r="E261" s="101">
        <f t="shared" ca="1" si="61"/>
        <v>2.4583E-4</v>
      </c>
      <c r="F261" s="103">
        <f t="shared" si="56"/>
        <v>1.0449999999999999</v>
      </c>
      <c r="G261" s="104">
        <f t="shared" ca="1" si="49"/>
        <v>1.0002568923499999</v>
      </c>
      <c r="H261" s="101">
        <f ca="1">TRUNC(PRODUCT(G$10:G260),15)</f>
        <v>1.04669498874679</v>
      </c>
      <c r="I261" s="101">
        <f t="shared" si="57"/>
        <v>1</v>
      </c>
      <c r="J261" s="101">
        <f t="shared" ca="1" si="50"/>
        <v>1.04669499</v>
      </c>
      <c r="K261" s="101">
        <f t="shared" ca="1" si="51"/>
        <v>233474.95</v>
      </c>
      <c r="L261" s="105">
        <f>IF(VLOOKUP(A261,$U$12:$AD$125,8)=VLOOKUP(A260,$U$12:$AD$125,8),0,VLOOKUP(A261,U$12:$AD$125,8))</f>
        <v>0</v>
      </c>
      <c r="M261" s="106">
        <f>IF(L261&gt;0,VLOOKUP(L261,T$12:$AC$125,7),0)</f>
        <v>0</v>
      </c>
      <c r="N261" s="101">
        <f t="shared" si="52"/>
        <v>0</v>
      </c>
      <c r="O261" s="101">
        <f t="shared" ca="1" si="53"/>
        <v>233474.95</v>
      </c>
      <c r="P261" s="107" t="str">
        <f t="shared" si="58"/>
        <v>J=</v>
      </c>
      <c r="Q261" s="108">
        <f t="shared" si="59"/>
        <v>43791</v>
      </c>
      <c r="R261" s="13"/>
      <c r="S261" s="13"/>
      <c r="T261" s="98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</row>
    <row r="262" spans="1:164" x14ac:dyDescent="0.2">
      <c r="A262" s="99">
        <f t="shared" si="54"/>
        <v>43315</v>
      </c>
      <c r="B262" s="100">
        <f t="shared" ca="1" si="60"/>
        <v>5234819.4000000004</v>
      </c>
      <c r="C262" s="101">
        <f t="shared" si="55"/>
        <v>5000000</v>
      </c>
      <c r="D262" s="102">
        <f ca="1">IF(A262&lt;$B$1,VLOOKUP(A262,[1]DI!$A$4:$B$15000,2,FALSE),0)</f>
        <v>6.3899999999999998E-2</v>
      </c>
      <c r="E262" s="101">
        <f t="shared" ca="1" si="61"/>
        <v>2.4583E-4</v>
      </c>
      <c r="F262" s="103">
        <f t="shared" si="56"/>
        <v>1.0449999999999999</v>
      </c>
      <c r="G262" s="104">
        <f t="shared" ca="1" si="49"/>
        <v>1.0002568923499999</v>
      </c>
      <c r="H262" s="101">
        <f ca="1">TRUNC(PRODUCT(G$10:G261),15)</f>
        <v>1.0469638766821801</v>
      </c>
      <c r="I262" s="101">
        <f t="shared" si="57"/>
        <v>1</v>
      </c>
      <c r="J262" s="101">
        <f t="shared" ca="1" si="50"/>
        <v>1.0469638800000001</v>
      </c>
      <c r="K262" s="101">
        <f t="shared" ca="1" si="51"/>
        <v>234819.4</v>
      </c>
      <c r="L262" s="105">
        <f>IF(VLOOKUP(A262,$U$12:$AD$125,8)=VLOOKUP(A261,$U$12:$AD$125,8),0,VLOOKUP(A262,U$12:$AD$125,8))</f>
        <v>0</v>
      </c>
      <c r="M262" s="106">
        <f>IF(L262&gt;0,VLOOKUP(L262,T$12:$AC$125,7),0)</f>
        <v>0</v>
      </c>
      <c r="N262" s="101">
        <f t="shared" si="52"/>
        <v>0</v>
      </c>
      <c r="O262" s="101">
        <f t="shared" ca="1" si="53"/>
        <v>234819.4</v>
      </c>
      <c r="P262" s="107" t="str">
        <f t="shared" si="58"/>
        <v>J=</v>
      </c>
      <c r="Q262" s="108">
        <f t="shared" si="59"/>
        <v>43791</v>
      </c>
      <c r="R262" s="13"/>
      <c r="S262" s="13"/>
      <c r="T262" s="98">
        <v>43020</v>
      </c>
      <c r="U262" s="28" t="s">
        <v>65</v>
      </c>
      <c r="V262" s="21"/>
      <c r="W262" s="13"/>
      <c r="AA262" s="13"/>
      <c r="AB262" s="13"/>
      <c r="AC262" s="13"/>
      <c r="AD262" s="13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</row>
    <row r="263" spans="1:164" x14ac:dyDescent="0.2">
      <c r="A263" s="99">
        <f t="shared" si="54"/>
        <v>43316</v>
      </c>
      <c r="B263" s="100">
        <f t="shared" ca="1" si="60"/>
        <v>5236164.1500000004</v>
      </c>
      <c r="C263" s="101">
        <f t="shared" si="55"/>
        <v>5000000</v>
      </c>
      <c r="D263" s="102">
        <f ca="1">IF(A263&lt;$B$1,VLOOKUP(A263,[1]DI!$A$4:$B$15000,2,FALSE),0)</f>
        <v>0</v>
      </c>
      <c r="E263" s="101">
        <f t="shared" ca="1" si="61"/>
        <v>0</v>
      </c>
      <c r="F263" s="103">
        <f t="shared" si="56"/>
        <v>1.0449999999999999</v>
      </c>
      <c r="G263" s="104">
        <f t="shared" ca="1" si="49"/>
        <v>1</v>
      </c>
      <c r="H263" s="101">
        <f ca="1">TRUNC(PRODUCT(G$10:G262),15)</f>
        <v>1.0472328336928201</v>
      </c>
      <c r="I263" s="101">
        <f t="shared" si="57"/>
        <v>1</v>
      </c>
      <c r="J263" s="101">
        <f t="shared" ca="1" si="50"/>
        <v>1.04723283</v>
      </c>
      <c r="K263" s="101">
        <f t="shared" ca="1" si="51"/>
        <v>236164.15</v>
      </c>
      <c r="L263" s="105">
        <f>IF(VLOOKUP(A263,$U$12:$AD$125,8)=VLOOKUP(A262,$U$12:$AD$125,8),0,VLOOKUP(A263,U$12:$AD$125,8))</f>
        <v>0</v>
      </c>
      <c r="M263" s="106">
        <f>IF(L263&gt;0,VLOOKUP(L263,T$12:$AC$125,7),0)</f>
        <v>0</v>
      </c>
      <c r="N263" s="101">
        <f t="shared" si="52"/>
        <v>0</v>
      </c>
      <c r="O263" s="101">
        <f t="shared" ca="1" si="53"/>
        <v>236164.15</v>
      </c>
      <c r="P263" s="107" t="str">
        <f t="shared" si="58"/>
        <v>J=</v>
      </c>
      <c r="Q263" s="108">
        <f t="shared" si="59"/>
        <v>43791</v>
      </c>
      <c r="R263" s="13"/>
      <c r="S263" s="13"/>
      <c r="T263" s="98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</row>
    <row r="264" spans="1:164" x14ac:dyDescent="0.2">
      <c r="A264" s="99">
        <f t="shared" si="54"/>
        <v>43317</v>
      </c>
      <c r="B264" s="100">
        <f t="shared" ca="1" si="60"/>
        <v>5236164.1500000004</v>
      </c>
      <c r="C264" s="101">
        <f t="shared" si="55"/>
        <v>5000000</v>
      </c>
      <c r="D264" s="102">
        <f ca="1">IF(A264&lt;$B$1,VLOOKUP(A264,[1]DI!$A$4:$B$15000,2,FALSE),0)</f>
        <v>0</v>
      </c>
      <c r="E264" s="101">
        <f t="shared" ca="1" si="61"/>
        <v>0</v>
      </c>
      <c r="F264" s="103">
        <f t="shared" si="56"/>
        <v>1.0449999999999999</v>
      </c>
      <c r="G264" s="104">
        <f t="shared" ca="1" si="49"/>
        <v>1</v>
      </c>
      <c r="H264" s="101">
        <f ca="1">TRUNC(PRODUCT(G$10:G263),15)</f>
        <v>1.0472328336928201</v>
      </c>
      <c r="I264" s="101">
        <f t="shared" si="57"/>
        <v>1</v>
      </c>
      <c r="J264" s="101">
        <f t="shared" ca="1" si="50"/>
        <v>1.04723283</v>
      </c>
      <c r="K264" s="101">
        <f t="shared" ca="1" si="51"/>
        <v>236164.15</v>
      </c>
      <c r="L264" s="105">
        <f>IF(VLOOKUP(A264,$U$12:$AD$125,8)=VLOOKUP(A263,$U$12:$AD$125,8),0,VLOOKUP(A264,U$12:$AD$125,8))</f>
        <v>0</v>
      </c>
      <c r="M264" s="106">
        <f>IF(L264&gt;0,VLOOKUP(L264,T$12:$AC$125,7),0)</f>
        <v>0</v>
      </c>
      <c r="N264" s="101">
        <f t="shared" si="52"/>
        <v>0</v>
      </c>
      <c r="O264" s="101">
        <f t="shared" ca="1" si="53"/>
        <v>236164.15</v>
      </c>
      <c r="P264" s="107" t="str">
        <f t="shared" si="58"/>
        <v>J=</v>
      </c>
      <c r="Q264" s="108">
        <f t="shared" si="59"/>
        <v>43791</v>
      </c>
      <c r="R264" s="13"/>
      <c r="S264" s="13"/>
      <c r="T264" s="98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</row>
    <row r="265" spans="1:164" x14ac:dyDescent="0.2">
      <c r="A265" s="99">
        <f t="shared" si="54"/>
        <v>43318</v>
      </c>
      <c r="B265" s="100">
        <f t="shared" ca="1" si="60"/>
        <v>5236164.1500000004</v>
      </c>
      <c r="C265" s="101">
        <f t="shared" si="55"/>
        <v>5000000</v>
      </c>
      <c r="D265" s="102">
        <f ca="1">IF(A265&lt;$B$1,VLOOKUP(A265,[1]DI!$A$4:$B$15000,2,FALSE),0)</f>
        <v>6.3899999999999998E-2</v>
      </c>
      <c r="E265" s="101">
        <f t="shared" ca="1" si="61"/>
        <v>2.4583E-4</v>
      </c>
      <c r="F265" s="103">
        <f t="shared" si="56"/>
        <v>1.0449999999999999</v>
      </c>
      <c r="G265" s="104">
        <f t="shared" ca="1" si="49"/>
        <v>1.0002568923499999</v>
      </c>
      <c r="H265" s="101">
        <f ca="1">TRUNC(PRODUCT(G$10:G264),15)</f>
        <v>1.0472328336928201</v>
      </c>
      <c r="I265" s="101">
        <f t="shared" si="57"/>
        <v>1</v>
      </c>
      <c r="J265" s="101">
        <f t="shared" ca="1" si="50"/>
        <v>1.04723283</v>
      </c>
      <c r="K265" s="101">
        <f t="shared" ca="1" si="51"/>
        <v>236164.15</v>
      </c>
      <c r="L265" s="105">
        <f>IF(VLOOKUP(A265,$U$12:$AD$125,8)=VLOOKUP(A264,$U$12:$AD$125,8),0,VLOOKUP(A265,U$12:$AD$125,8))</f>
        <v>0</v>
      </c>
      <c r="M265" s="106">
        <f>IF(L265&gt;0,VLOOKUP(L265,T$12:$AC$125,7),0)</f>
        <v>0</v>
      </c>
      <c r="N265" s="101">
        <f t="shared" si="52"/>
        <v>0</v>
      </c>
      <c r="O265" s="101">
        <f t="shared" ca="1" si="53"/>
        <v>236164.15</v>
      </c>
      <c r="P265" s="107" t="str">
        <f t="shared" si="58"/>
        <v>J=</v>
      </c>
      <c r="Q265" s="108">
        <f t="shared" si="59"/>
        <v>43791</v>
      </c>
      <c r="R265" s="13"/>
      <c r="S265" s="13"/>
      <c r="T265" s="98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</row>
    <row r="266" spans="1:164" x14ac:dyDescent="0.2">
      <c r="A266" s="99">
        <f t="shared" si="54"/>
        <v>43319</v>
      </c>
      <c r="B266" s="100">
        <f t="shared" ca="1" si="60"/>
        <v>5237509.2999999896</v>
      </c>
      <c r="C266" s="101">
        <f t="shared" si="55"/>
        <v>5000000</v>
      </c>
      <c r="D266" s="102">
        <f ca="1">IF(A266&lt;$B$1,VLOOKUP(A266,[1]DI!$A$4:$B$15000,2,FALSE),0)</f>
        <v>6.3899999999999998E-2</v>
      </c>
      <c r="E266" s="101">
        <f t="shared" ca="1" si="61"/>
        <v>2.4583E-4</v>
      </c>
      <c r="F266" s="103">
        <f t="shared" si="56"/>
        <v>1.0449999999999999</v>
      </c>
      <c r="G266" s="104">
        <f t="shared" ref="G266:G329" ca="1" si="62">TRUNC((1+(E266*F266)),15)</f>
        <v>1.0002568923499999</v>
      </c>
      <c r="H266" s="101">
        <f ca="1">TRUNC(PRODUCT(G$10:G265),15)</f>
        <v>1.04750185979647</v>
      </c>
      <c r="I266" s="101">
        <f t="shared" si="57"/>
        <v>1</v>
      </c>
      <c r="J266" s="101">
        <f t="shared" ref="J266:J329" ca="1" si="63">ROUND(TRUNC(H266/I266,15),8)</f>
        <v>1.0475018599999999</v>
      </c>
      <c r="K266" s="101">
        <f t="shared" ref="K266:K329" ca="1" si="64">TRUNC((C266*(J266-1)),8)</f>
        <v>237509.29999999001</v>
      </c>
      <c r="L266" s="105">
        <f>IF(VLOOKUP(A266,$U$12:$AD$125,8)=VLOOKUP(A265,$U$12:$AD$125,8),0,VLOOKUP(A266,U$12:$AD$125,8))</f>
        <v>0</v>
      </c>
      <c r="M266" s="106">
        <f>IF(L266&gt;0,VLOOKUP(L266,T$12:$AC$125,7),0)</f>
        <v>0</v>
      </c>
      <c r="N266" s="101">
        <f t="shared" ref="N266:N329" si="65">IF(M266&gt;0,(C$10*M266),0)</f>
        <v>0</v>
      </c>
      <c r="O266" s="101">
        <f t="shared" ref="O266:O329" ca="1" si="66">(K266+N266)</f>
        <v>237509.29999999001</v>
      </c>
      <c r="P266" s="107" t="str">
        <f t="shared" si="58"/>
        <v>J=</v>
      </c>
      <c r="Q266" s="108">
        <f t="shared" si="59"/>
        <v>43791</v>
      </c>
      <c r="R266" s="13"/>
      <c r="S266" s="13"/>
      <c r="T266" s="98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</row>
    <row r="267" spans="1:164" x14ac:dyDescent="0.2">
      <c r="A267" s="99">
        <f t="shared" ref="A267:A330" si="67">(A266+1)</f>
        <v>43320</v>
      </c>
      <c r="B267" s="100">
        <f t="shared" ca="1" si="60"/>
        <v>5238854.8</v>
      </c>
      <c r="C267" s="101">
        <f t="shared" ref="C267:C330" si="68">TRUNC(C266-N266,8)</f>
        <v>5000000</v>
      </c>
      <c r="D267" s="102">
        <f ca="1">IF(A267&lt;$B$1,VLOOKUP(A267,[1]DI!$A$4:$B$15000,2,FALSE),0)</f>
        <v>6.3899999999999998E-2</v>
      </c>
      <c r="E267" s="101">
        <f t="shared" ca="1" si="61"/>
        <v>2.4583E-4</v>
      </c>
      <c r="F267" s="103">
        <f t="shared" ref="F267:F330" si="69">F266</f>
        <v>1.0449999999999999</v>
      </c>
      <c r="G267" s="104">
        <f t="shared" ca="1" si="62"/>
        <v>1.0002568923499999</v>
      </c>
      <c r="H267" s="101">
        <f ca="1">TRUNC(PRODUCT(G$10:G266),15)</f>
        <v>1.04777095501086</v>
      </c>
      <c r="I267" s="101">
        <f t="shared" ref="I267:I330" si="70">IF(OR(L266&gt;0,L266="E"),H266,I266)</f>
        <v>1</v>
      </c>
      <c r="J267" s="101">
        <f t="shared" ca="1" si="63"/>
        <v>1.04777096</v>
      </c>
      <c r="K267" s="101">
        <f t="shared" ca="1" si="64"/>
        <v>238854.8</v>
      </c>
      <c r="L267" s="105">
        <f>IF(VLOOKUP(A267,$U$12:$AD$125,8)=VLOOKUP(A266,$U$12:$AD$125,8),0,VLOOKUP(A267,U$12:$AD$125,8))</f>
        <v>0</v>
      </c>
      <c r="M267" s="106">
        <f>IF(L267&gt;0,VLOOKUP(L267,T$12:$AC$125,7),0)</f>
        <v>0</v>
      </c>
      <c r="N267" s="101">
        <f t="shared" si="65"/>
        <v>0</v>
      </c>
      <c r="O267" s="101">
        <f t="shared" ca="1" si="66"/>
        <v>238854.8</v>
      </c>
      <c r="P267" s="107" t="str">
        <f t="shared" ref="P267:P330" si="71">IF(L266&gt;0,VLOOKUP(A266,$U$12:$AD$125,9),P266)</f>
        <v>J=</v>
      </c>
      <c r="Q267" s="108">
        <f t="shared" ref="Q267:Q330" si="72">IF(L266&gt;0,VLOOKUP(A266,$U$12:$AD$125,10),Q266)</f>
        <v>43791</v>
      </c>
      <c r="R267" s="13"/>
      <c r="S267" s="13"/>
      <c r="T267" s="98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</row>
    <row r="268" spans="1:164" x14ac:dyDescent="0.2">
      <c r="A268" s="99">
        <f t="shared" si="67"/>
        <v>43321</v>
      </c>
      <c r="B268" s="100">
        <f t="shared" ref="B268:B331" ca="1" si="73">IF(A268&lt;=TODAY(),C268+K268,IF(AND(A268&gt;TODAY(),A268&lt;=$B$1),IF(VLOOKUP(TODAY(),$A$10:$D$5000,4,FALSE)=0,"n.d",C268+K268),"n.d"))</f>
        <v>5240200.5999999996</v>
      </c>
      <c r="C268" s="101">
        <f t="shared" si="68"/>
        <v>5000000</v>
      </c>
      <c r="D268" s="102">
        <f ca="1">IF(A268&lt;$B$1,VLOOKUP(A268,[1]DI!$A$4:$B$15000,2,FALSE),0)</f>
        <v>6.3899999999999998E-2</v>
      </c>
      <c r="E268" s="101">
        <f t="shared" ca="1" si="61"/>
        <v>2.4583E-4</v>
      </c>
      <c r="F268" s="103">
        <f t="shared" si="69"/>
        <v>1.0449999999999999</v>
      </c>
      <c r="G268" s="104">
        <f t="shared" ca="1" si="62"/>
        <v>1.0002568923499999</v>
      </c>
      <c r="H268" s="101">
        <f ca="1">TRUNC(PRODUCT(G$10:G267),15)</f>
        <v>1.0480401193537601</v>
      </c>
      <c r="I268" s="101">
        <f t="shared" si="70"/>
        <v>1</v>
      </c>
      <c r="J268" s="101">
        <f t="shared" ca="1" si="63"/>
        <v>1.04804012</v>
      </c>
      <c r="K268" s="101">
        <f t="shared" ca="1" si="64"/>
        <v>240200.6</v>
      </c>
      <c r="L268" s="105">
        <f>IF(VLOOKUP(A268,$U$12:$AD$125,8)=VLOOKUP(A267,$U$12:$AD$125,8),0,VLOOKUP(A268,U$12:$AD$125,8))</f>
        <v>0</v>
      </c>
      <c r="M268" s="106">
        <f>IF(L268&gt;0,VLOOKUP(L268,T$12:$AC$125,7),0)</f>
        <v>0</v>
      </c>
      <c r="N268" s="101">
        <f t="shared" si="65"/>
        <v>0</v>
      </c>
      <c r="O268" s="101">
        <f t="shared" ca="1" si="66"/>
        <v>240200.6</v>
      </c>
      <c r="P268" s="107" t="str">
        <f t="shared" si="71"/>
        <v>J=</v>
      </c>
      <c r="Q268" s="108">
        <f t="shared" si="72"/>
        <v>43791</v>
      </c>
      <c r="R268" s="13"/>
      <c r="S268" s="13"/>
      <c r="T268" s="98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</row>
    <row r="269" spans="1:164" x14ac:dyDescent="0.2">
      <c r="A269" s="99">
        <f t="shared" si="67"/>
        <v>43322</v>
      </c>
      <c r="B269" s="100">
        <f t="shared" ca="1" si="73"/>
        <v>5241546.75</v>
      </c>
      <c r="C269" s="101">
        <f t="shared" si="68"/>
        <v>5000000</v>
      </c>
      <c r="D269" s="102">
        <f ca="1">IF(A269&lt;$B$1,VLOOKUP(A269,[1]DI!$A$4:$B$15000,2,FALSE),0)</f>
        <v>6.3899999999999998E-2</v>
      </c>
      <c r="E269" s="101">
        <f t="shared" ref="E269:E332" ca="1" si="74">ROUND((((1+D269)^(1/252)-1)),8)</f>
        <v>2.4583E-4</v>
      </c>
      <c r="F269" s="103">
        <f t="shared" si="69"/>
        <v>1.0449999999999999</v>
      </c>
      <c r="G269" s="104">
        <f t="shared" ca="1" si="62"/>
        <v>1.0002568923499999</v>
      </c>
      <c r="H269" s="101">
        <f ca="1">TRUNC(PRODUCT(G$10:G268),15)</f>
        <v>1.0483093528429099</v>
      </c>
      <c r="I269" s="101">
        <f t="shared" si="70"/>
        <v>1</v>
      </c>
      <c r="J269" s="101">
        <f t="shared" ca="1" si="63"/>
        <v>1.04830935</v>
      </c>
      <c r="K269" s="101">
        <f t="shared" ca="1" si="64"/>
        <v>241546.75</v>
      </c>
      <c r="L269" s="105">
        <f>IF(VLOOKUP(A269,$U$12:$AD$125,8)=VLOOKUP(A268,$U$12:$AD$125,8),0,VLOOKUP(A269,U$12:$AD$125,8))</f>
        <v>0</v>
      </c>
      <c r="M269" s="106">
        <f>IF(L269&gt;0,VLOOKUP(L269,T$12:$AC$125,7),0)</f>
        <v>0</v>
      </c>
      <c r="N269" s="101">
        <f t="shared" si="65"/>
        <v>0</v>
      </c>
      <c r="O269" s="101">
        <f t="shared" ca="1" si="66"/>
        <v>241546.75</v>
      </c>
      <c r="P269" s="107" t="str">
        <f t="shared" si="71"/>
        <v>J=</v>
      </c>
      <c r="Q269" s="108">
        <f t="shared" si="72"/>
        <v>43791</v>
      </c>
      <c r="R269" s="13"/>
      <c r="S269" s="13"/>
      <c r="T269" s="98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</row>
    <row r="270" spans="1:164" x14ac:dyDescent="0.2">
      <c r="A270" s="99">
        <f t="shared" si="67"/>
        <v>43323</v>
      </c>
      <c r="B270" s="100">
        <f t="shared" ca="1" si="73"/>
        <v>5242893.3</v>
      </c>
      <c r="C270" s="101">
        <f t="shared" si="68"/>
        <v>5000000</v>
      </c>
      <c r="D270" s="102">
        <f ca="1">IF(A270&lt;$B$1,VLOOKUP(A270,[1]DI!$A$4:$B$15000,2,FALSE),0)</f>
        <v>0</v>
      </c>
      <c r="E270" s="101">
        <f t="shared" ca="1" si="74"/>
        <v>0</v>
      </c>
      <c r="F270" s="103">
        <f t="shared" si="69"/>
        <v>1.0449999999999999</v>
      </c>
      <c r="G270" s="104">
        <f t="shared" ca="1" si="62"/>
        <v>1</v>
      </c>
      <c r="H270" s="101">
        <f ca="1">TRUNC(PRODUCT(G$10:G269),15)</f>
        <v>1.0485786554960901</v>
      </c>
      <c r="I270" s="101">
        <f t="shared" si="70"/>
        <v>1</v>
      </c>
      <c r="J270" s="101">
        <f t="shared" ca="1" si="63"/>
        <v>1.04857866</v>
      </c>
      <c r="K270" s="101">
        <f t="shared" ca="1" si="64"/>
        <v>242893.3</v>
      </c>
      <c r="L270" s="105">
        <f>IF(VLOOKUP(A270,$U$12:$AD$125,8)=VLOOKUP(A269,$U$12:$AD$125,8),0,VLOOKUP(A270,U$12:$AD$125,8))</f>
        <v>0</v>
      </c>
      <c r="M270" s="106">
        <f>IF(L270&gt;0,VLOOKUP(L270,T$12:$AC$125,7),0)</f>
        <v>0</v>
      </c>
      <c r="N270" s="101">
        <f t="shared" si="65"/>
        <v>0</v>
      </c>
      <c r="O270" s="101">
        <f t="shared" ca="1" si="66"/>
        <v>242893.3</v>
      </c>
      <c r="P270" s="107" t="str">
        <f t="shared" si="71"/>
        <v>J=</v>
      </c>
      <c r="Q270" s="108">
        <f t="shared" si="72"/>
        <v>43791</v>
      </c>
      <c r="R270" s="13"/>
      <c r="S270" s="13"/>
      <c r="T270" s="98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</row>
    <row r="271" spans="1:164" x14ac:dyDescent="0.2">
      <c r="A271" s="99">
        <f t="shared" si="67"/>
        <v>43324</v>
      </c>
      <c r="B271" s="100">
        <f t="shared" ca="1" si="73"/>
        <v>5242893.3</v>
      </c>
      <c r="C271" s="101">
        <f t="shared" si="68"/>
        <v>5000000</v>
      </c>
      <c r="D271" s="102">
        <f ca="1">IF(A271&lt;$B$1,VLOOKUP(A271,[1]DI!$A$4:$B$15000,2,FALSE),0)</f>
        <v>0</v>
      </c>
      <c r="E271" s="101">
        <f t="shared" ca="1" si="74"/>
        <v>0</v>
      </c>
      <c r="F271" s="103">
        <f t="shared" si="69"/>
        <v>1.0449999999999999</v>
      </c>
      <c r="G271" s="104">
        <f t="shared" ca="1" si="62"/>
        <v>1</v>
      </c>
      <c r="H271" s="101">
        <f ca="1">TRUNC(PRODUCT(G$10:G270),15)</f>
        <v>1.0485786554960901</v>
      </c>
      <c r="I271" s="101">
        <f t="shared" si="70"/>
        <v>1</v>
      </c>
      <c r="J271" s="101">
        <f t="shared" ca="1" si="63"/>
        <v>1.04857866</v>
      </c>
      <c r="K271" s="101">
        <f t="shared" ca="1" si="64"/>
        <v>242893.3</v>
      </c>
      <c r="L271" s="105">
        <f>IF(VLOOKUP(A271,$U$12:$AD$125,8)=VLOOKUP(A270,$U$12:$AD$125,8),0,VLOOKUP(A271,U$12:$AD$125,8))</f>
        <v>0</v>
      </c>
      <c r="M271" s="106">
        <f>IF(L271&gt;0,VLOOKUP(L271,T$12:$AC$125,7),0)</f>
        <v>0</v>
      </c>
      <c r="N271" s="101">
        <f t="shared" si="65"/>
        <v>0</v>
      </c>
      <c r="O271" s="101">
        <f t="shared" ca="1" si="66"/>
        <v>242893.3</v>
      </c>
      <c r="P271" s="107" t="str">
        <f t="shared" si="71"/>
        <v>J=</v>
      </c>
      <c r="Q271" s="108">
        <f t="shared" si="72"/>
        <v>43791</v>
      </c>
      <c r="R271" s="13"/>
      <c r="S271" s="13"/>
      <c r="T271" s="98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</row>
    <row r="272" spans="1:164" x14ac:dyDescent="0.2">
      <c r="A272" s="99">
        <f t="shared" si="67"/>
        <v>43325</v>
      </c>
      <c r="B272" s="100">
        <f t="shared" ca="1" si="73"/>
        <v>5242893.3</v>
      </c>
      <c r="C272" s="101">
        <f t="shared" si="68"/>
        <v>5000000</v>
      </c>
      <c r="D272" s="102">
        <f ca="1">IF(A272&lt;$B$1,VLOOKUP(A272,[1]DI!$A$4:$B$15000,2,FALSE),0)</f>
        <v>6.3899999999999998E-2</v>
      </c>
      <c r="E272" s="101">
        <f t="shared" ca="1" si="74"/>
        <v>2.4583E-4</v>
      </c>
      <c r="F272" s="103">
        <f t="shared" si="69"/>
        <v>1.0449999999999999</v>
      </c>
      <c r="G272" s="104">
        <f t="shared" ca="1" si="62"/>
        <v>1.0002568923499999</v>
      </c>
      <c r="H272" s="101">
        <f ca="1">TRUNC(PRODUCT(G$10:G271),15)</f>
        <v>1.0485786554960901</v>
      </c>
      <c r="I272" s="101">
        <f t="shared" si="70"/>
        <v>1</v>
      </c>
      <c r="J272" s="101">
        <f t="shared" ca="1" si="63"/>
        <v>1.04857866</v>
      </c>
      <c r="K272" s="101">
        <f t="shared" ca="1" si="64"/>
        <v>242893.3</v>
      </c>
      <c r="L272" s="105">
        <f>IF(VLOOKUP(A272,$U$12:$AD$125,8)=VLOOKUP(A271,$U$12:$AD$125,8),0,VLOOKUP(A272,U$12:$AD$125,8))</f>
        <v>0</v>
      </c>
      <c r="M272" s="106">
        <f>IF(L272&gt;0,VLOOKUP(L272,T$12:$AC$125,7),0)</f>
        <v>0</v>
      </c>
      <c r="N272" s="101">
        <f t="shared" si="65"/>
        <v>0</v>
      </c>
      <c r="O272" s="101">
        <f t="shared" ca="1" si="66"/>
        <v>242893.3</v>
      </c>
      <c r="P272" s="107" t="str">
        <f t="shared" si="71"/>
        <v>J=</v>
      </c>
      <c r="Q272" s="108">
        <f t="shared" si="72"/>
        <v>43791</v>
      </c>
      <c r="R272" s="13"/>
      <c r="S272" s="13"/>
      <c r="T272" s="98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</row>
    <row r="273" spans="1:164" x14ac:dyDescent="0.2">
      <c r="A273" s="99">
        <f t="shared" si="67"/>
        <v>43326</v>
      </c>
      <c r="B273" s="100">
        <f t="shared" ca="1" si="73"/>
        <v>5244240.1500000004</v>
      </c>
      <c r="C273" s="101">
        <f t="shared" si="68"/>
        <v>5000000</v>
      </c>
      <c r="D273" s="102">
        <f ca="1">IF(A273&lt;$B$1,VLOOKUP(A273,[1]DI!$A$4:$B$15000,2,FALSE),0)</f>
        <v>6.3899999999999998E-2</v>
      </c>
      <c r="E273" s="101">
        <f t="shared" ca="1" si="74"/>
        <v>2.4583E-4</v>
      </c>
      <c r="F273" s="103">
        <f t="shared" si="69"/>
        <v>1.0449999999999999</v>
      </c>
      <c r="G273" s="104">
        <f t="shared" ca="1" si="62"/>
        <v>1.0002568923499999</v>
      </c>
      <c r="H273" s="101">
        <f ca="1">TRUNC(PRODUCT(G$10:G272),15)</f>
        <v>1.0488480273310601</v>
      </c>
      <c r="I273" s="101">
        <f t="shared" si="70"/>
        <v>1</v>
      </c>
      <c r="J273" s="101">
        <f t="shared" ca="1" si="63"/>
        <v>1.04884803</v>
      </c>
      <c r="K273" s="101">
        <f t="shared" ca="1" si="64"/>
        <v>244240.15</v>
      </c>
      <c r="L273" s="105">
        <f>IF(VLOOKUP(A273,$U$12:$AD$125,8)=VLOOKUP(A272,$U$12:$AD$125,8),0,VLOOKUP(A273,U$12:$AD$125,8))</f>
        <v>0</v>
      </c>
      <c r="M273" s="106">
        <f>IF(L273&gt;0,VLOOKUP(L273,T$12:$AC$125,7),0)</f>
        <v>0</v>
      </c>
      <c r="N273" s="101">
        <f t="shared" si="65"/>
        <v>0</v>
      </c>
      <c r="O273" s="101">
        <f t="shared" ca="1" si="66"/>
        <v>244240.15</v>
      </c>
      <c r="P273" s="107" t="str">
        <f t="shared" si="71"/>
        <v>J=</v>
      </c>
      <c r="Q273" s="108">
        <f t="shared" si="72"/>
        <v>43791</v>
      </c>
      <c r="R273" s="13"/>
      <c r="S273" s="13"/>
      <c r="T273" s="98">
        <v>43385</v>
      </c>
      <c r="U273" s="28" t="s">
        <v>65</v>
      </c>
      <c r="V273" s="21"/>
      <c r="W273" s="13"/>
      <c r="AA273" s="13"/>
      <c r="AB273" s="13"/>
      <c r="AC273" s="13"/>
      <c r="AD273" s="13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</row>
    <row r="274" spans="1:164" x14ac:dyDescent="0.2">
      <c r="A274" s="99">
        <f t="shared" si="67"/>
        <v>43327</v>
      </c>
      <c r="B274" s="100">
        <f t="shared" ca="1" si="73"/>
        <v>5245587.3499999996</v>
      </c>
      <c r="C274" s="101">
        <f t="shared" si="68"/>
        <v>5000000</v>
      </c>
      <c r="D274" s="102">
        <f ca="1">IF(A274&lt;$B$1,VLOOKUP(A274,[1]DI!$A$4:$B$15000,2,FALSE),0)</f>
        <v>6.3899999999999998E-2</v>
      </c>
      <c r="E274" s="101">
        <f t="shared" ca="1" si="74"/>
        <v>2.4583E-4</v>
      </c>
      <c r="F274" s="103">
        <f t="shared" si="69"/>
        <v>1.0449999999999999</v>
      </c>
      <c r="G274" s="104">
        <f t="shared" ca="1" si="62"/>
        <v>1.0002568923499999</v>
      </c>
      <c r="H274" s="101">
        <f ca="1">TRUNC(PRODUCT(G$10:G273),15)</f>
        <v>1.0491174683655899</v>
      </c>
      <c r="I274" s="101">
        <f t="shared" si="70"/>
        <v>1</v>
      </c>
      <c r="J274" s="101">
        <f t="shared" ca="1" si="63"/>
        <v>1.0491174700000001</v>
      </c>
      <c r="K274" s="101">
        <f t="shared" ca="1" si="64"/>
        <v>245587.35</v>
      </c>
      <c r="L274" s="105">
        <f>IF(VLOOKUP(A274,$U$12:$AD$125,8)=VLOOKUP(A273,$U$12:$AD$125,8),0,VLOOKUP(A274,U$12:$AD$125,8))</f>
        <v>0</v>
      </c>
      <c r="M274" s="106">
        <f>IF(L274&gt;0,VLOOKUP(L274,T$12:$AC$125,7),0)</f>
        <v>0</v>
      </c>
      <c r="N274" s="101">
        <f t="shared" si="65"/>
        <v>0</v>
      </c>
      <c r="O274" s="101">
        <f t="shared" ca="1" si="66"/>
        <v>245587.35</v>
      </c>
      <c r="P274" s="107" t="str">
        <f t="shared" si="71"/>
        <v>J=</v>
      </c>
      <c r="Q274" s="108">
        <f t="shared" si="72"/>
        <v>43791</v>
      </c>
      <c r="R274" s="13"/>
      <c r="S274" s="13"/>
      <c r="T274" s="98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</row>
    <row r="275" spans="1:164" x14ac:dyDescent="0.2">
      <c r="A275" s="99">
        <f t="shared" si="67"/>
        <v>43328</v>
      </c>
      <c r="B275" s="100">
        <f t="shared" ca="1" si="73"/>
        <v>5246934.9000000004</v>
      </c>
      <c r="C275" s="101">
        <f t="shared" si="68"/>
        <v>5000000</v>
      </c>
      <c r="D275" s="102">
        <f ca="1">IF(A275&lt;$B$1,VLOOKUP(A275,[1]DI!$A$4:$B$15000,2,FALSE),0)</f>
        <v>6.3899999999999998E-2</v>
      </c>
      <c r="E275" s="101">
        <f t="shared" ca="1" si="74"/>
        <v>2.4583E-4</v>
      </c>
      <c r="F275" s="103">
        <f t="shared" si="69"/>
        <v>1.0449999999999999</v>
      </c>
      <c r="G275" s="104">
        <f t="shared" ca="1" si="62"/>
        <v>1.0002568923499999</v>
      </c>
      <c r="H275" s="101">
        <f ca="1">TRUNC(PRODUCT(G$10:G274),15)</f>
        <v>1.0493869786174701</v>
      </c>
      <c r="I275" s="101">
        <f t="shared" si="70"/>
        <v>1</v>
      </c>
      <c r="J275" s="101">
        <f t="shared" ca="1" si="63"/>
        <v>1.04938698</v>
      </c>
      <c r="K275" s="101">
        <f t="shared" ca="1" si="64"/>
        <v>246934.9</v>
      </c>
      <c r="L275" s="105">
        <f>IF(VLOOKUP(A275,$U$12:$AD$125,8)=VLOOKUP(A274,$U$12:$AD$125,8),0,VLOOKUP(A275,U$12:$AD$125,8))</f>
        <v>0</v>
      </c>
      <c r="M275" s="106">
        <f>IF(L275&gt;0,VLOOKUP(L275,T$12:$AC$125,7),0)</f>
        <v>0</v>
      </c>
      <c r="N275" s="101">
        <f t="shared" si="65"/>
        <v>0</v>
      </c>
      <c r="O275" s="101">
        <f t="shared" ca="1" si="66"/>
        <v>246934.9</v>
      </c>
      <c r="P275" s="107" t="str">
        <f t="shared" si="71"/>
        <v>J=</v>
      </c>
      <c r="Q275" s="108">
        <f t="shared" si="72"/>
        <v>43791</v>
      </c>
      <c r="R275" s="13"/>
      <c r="S275" s="13"/>
      <c r="T275" s="98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</row>
    <row r="276" spans="1:164" x14ac:dyDescent="0.2">
      <c r="A276" s="99">
        <f t="shared" si="67"/>
        <v>43329</v>
      </c>
      <c r="B276" s="100">
        <f t="shared" ca="1" si="73"/>
        <v>5248282.8</v>
      </c>
      <c r="C276" s="101">
        <f t="shared" si="68"/>
        <v>5000000</v>
      </c>
      <c r="D276" s="102">
        <f ca="1">IF(A276&lt;$B$1,VLOOKUP(A276,[1]DI!$A$4:$B$15000,2,FALSE),0)</f>
        <v>6.3899999999999998E-2</v>
      </c>
      <c r="E276" s="101">
        <f t="shared" ca="1" si="74"/>
        <v>2.4583E-4</v>
      </c>
      <c r="F276" s="103">
        <f t="shared" si="69"/>
        <v>1.0449999999999999</v>
      </c>
      <c r="G276" s="104">
        <f t="shared" ca="1" si="62"/>
        <v>1.0002568923499999</v>
      </c>
      <c r="H276" s="101">
        <f ca="1">TRUNC(PRODUCT(G$10:G275),15)</f>
        <v>1.0496565581044699</v>
      </c>
      <c r="I276" s="101">
        <f t="shared" si="70"/>
        <v>1</v>
      </c>
      <c r="J276" s="101">
        <f t="shared" ca="1" si="63"/>
        <v>1.0496565600000001</v>
      </c>
      <c r="K276" s="101">
        <f t="shared" ca="1" si="64"/>
        <v>248282.8</v>
      </c>
      <c r="L276" s="105">
        <f>IF(VLOOKUP(A276,$U$12:$AD$125,8)=VLOOKUP(A275,$U$12:$AD$125,8),0,VLOOKUP(A276,U$12:$AD$125,8))</f>
        <v>0</v>
      </c>
      <c r="M276" s="106">
        <f>IF(L276&gt;0,VLOOKUP(L276,T$12:$AC$125,7),0)</f>
        <v>0</v>
      </c>
      <c r="N276" s="101">
        <f t="shared" si="65"/>
        <v>0</v>
      </c>
      <c r="O276" s="101">
        <f t="shared" ca="1" si="66"/>
        <v>248282.8</v>
      </c>
      <c r="P276" s="107" t="str">
        <f t="shared" si="71"/>
        <v>J=</v>
      </c>
      <c r="Q276" s="108">
        <f t="shared" si="72"/>
        <v>43791</v>
      </c>
      <c r="R276" s="13"/>
      <c r="S276" s="13"/>
      <c r="T276" s="98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</row>
    <row r="277" spans="1:164" x14ac:dyDescent="0.2">
      <c r="A277" s="99">
        <f t="shared" si="67"/>
        <v>43330</v>
      </c>
      <c r="B277" s="100">
        <f t="shared" ca="1" si="73"/>
        <v>5249631.05</v>
      </c>
      <c r="C277" s="101">
        <f t="shared" si="68"/>
        <v>5000000</v>
      </c>
      <c r="D277" s="102">
        <f ca="1">IF(A277&lt;$B$1,VLOOKUP(A277,[1]DI!$A$4:$B$15000,2,FALSE),0)</f>
        <v>0</v>
      </c>
      <c r="E277" s="101">
        <f t="shared" ca="1" si="74"/>
        <v>0</v>
      </c>
      <c r="F277" s="103">
        <f t="shared" si="69"/>
        <v>1.0449999999999999</v>
      </c>
      <c r="G277" s="104">
        <f t="shared" ca="1" si="62"/>
        <v>1</v>
      </c>
      <c r="H277" s="101">
        <f ca="1">TRUNC(PRODUCT(G$10:G276),15)</f>
        <v>1.04992620684437</v>
      </c>
      <c r="I277" s="101">
        <f t="shared" si="70"/>
        <v>1</v>
      </c>
      <c r="J277" s="101">
        <f t="shared" ca="1" si="63"/>
        <v>1.04992621</v>
      </c>
      <c r="K277" s="101">
        <f t="shared" ca="1" si="64"/>
        <v>249631.05</v>
      </c>
      <c r="L277" s="105">
        <f>IF(VLOOKUP(A277,$U$12:$AD$125,8)=VLOOKUP(A276,$U$12:$AD$125,8),0,VLOOKUP(A277,U$12:$AD$125,8))</f>
        <v>0</v>
      </c>
      <c r="M277" s="106">
        <f>IF(L277&gt;0,VLOOKUP(L277,T$12:$AC$125,7),0)</f>
        <v>0</v>
      </c>
      <c r="N277" s="101">
        <f t="shared" si="65"/>
        <v>0</v>
      </c>
      <c r="O277" s="101">
        <f t="shared" ca="1" si="66"/>
        <v>249631.05</v>
      </c>
      <c r="P277" s="107" t="str">
        <f t="shared" si="71"/>
        <v>J=</v>
      </c>
      <c r="Q277" s="108">
        <f t="shared" si="72"/>
        <v>43791</v>
      </c>
      <c r="R277" s="13"/>
      <c r="S277" s="13"/>
      <c r="T277" s="98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</row>
    <row r="278" spans="1:164" x14ac:dyDescent="0.2">
      <c r="A278" s="99">
        <f t="shared" si="67"/>
        <v>43331</v>
      </c>
      <c r="B278" s="100">
        <f t="shared" ca="1" si="73"/>
        <v>5249631.05</v>
      </c>
      <c r="C278" s="101">
        <f t="shared" si="68"/>
        <v>5000000</v>
      </c>
      <c r="D278" s="102">
        <f ca="1">IF(A278&lt;$B$1,VLOOKUP(A278,[1]DI!$A$4:$B$15000,2,FALSE),0)</f>
        <v>0</v>
      </c>
      <c r="E278" s="101">
        <f t="shared" ca="1" si="74"/>
        <v>0</v>
      </c>
      <c r="F278" s="103">
        <f t="shared" si="69"/>
        <v>1.0449999999999999</v>
      </c>
      <c r="G278" s="104">
        <f t="shared" ca="1" si="62"/>
        <v>1</v>
      </c>
      <c r="H278" s="101">
        <f ca="1">TRUNC(PRODUCT(G$10:G277),15)</f>
        <v>1.04992620684437</v>
      </c>
      <c r="I278" s="101">
        <f t="shared" si="70"/>
        <v>1</v>
      </c>
      <c r="J278" s="101">
        <f t="shared" ca="1" si="63"/>
        <v>1.04992621</v>
      </c>
      <c r="K278" s="101">
        <f t="shared" ca="1" si="64"/>
        <v>249631.05</v>
      </c>
      <c r="L278" s="105">
        <f>IF(VLOOKUP(A278,$U$12:$AD$125,8)=VLOOKUP(A277,$U$12:$AD$125,8),0,VLOOKUP(A278,U$12:$AD$125,8))</f>
        <v>0</v>
      </c>
      <c r="M278" s="106">
        <f>IF(L278&gt;0,VLOOKUP(L278,T$12:$AC$125,7),0)</f>
        <v>0</v>
      </c>
      <c r="N278" s="101">
        <f t="shared" si="65"/>
        <v>0</v>
      </c>
      <c r="O278" s="101">
        <f t="shared" ca="1" si="66"/>
        <v>249631.05</v>
      </c>
      <c r="P278" s="107" t="str">
        <f t="shared" si="71"/>
        <v>J=</v>
      </c>
      <c r="Q278" s="108">
        <f t="shared" si="72"/>
        <v>43791</v>
      </c>
      <c r="R278" s="13"/>
      <c r="S278" s="13"/>
      <c r="T278" s="98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</row>
    <row r="279" spans="1:164" x14ac:dyDescent="0.2">
      <c r="A279" s="99">
        <f t="shared" si="67"/>
        <v>43332</v>
      </c>
      <c r="B279" s="100">
        <f t="shared" ca="1" si="73"/>
        <v>5249631.05</v>
      </c>
      <c r="C279" s="101">
        <f t="shared" si="68"/>
        <v>5000000</v>
      </c>
      <c r="D279" s="102">
        <f ca="1">IF(A279&lt;$B$1,VLOOKUP(A279,[1]DI!$A$4:$B$15000,2,FALSE),0)</f>
        <v>6.3899999999999998E-2</v>
      </c>
      <c r="E279" s="101">
        <f t="shared" ca="1" si="74"/>
        <v>2.4583E-4</v>
      </c>
      <c r="F279" s="103">
        <f t="shared" si="69"/>
        <v>1.0449999999999999</v>
      </c>
      <c r="G279" s="104">
        <f t="shared" ca="1" si="62"/>
        <v>1.0002568923499999</v>
      </c>
      <c r="H279" s="101">
        <f ca="1">TRUNC(PRODUCT(G$10:G278),15)</f>
        <v>1.04992620684437</v>
      </c>
      <c r="I279" s="101">
        <f t="shared" si="70"/>
        <v>1</v>
      </c>
      <c r="J279" s="101">
        <f t="shared" ca="1" si="63"/>
        <v>1.04992621</v>
      </c>
      <c r="K279" s="101">
        <f t="shared" ca="1" si="64"/>
        <v>249631.05</v>
      </c>
      <c r="L279" s="105">
        <f>IF(VLOOKUP(A279,$U$12:$AD$125,8)=VLOOKUP(A278,$U$12:$AD$125,8),0,VLOOKUP(A279,U$12:$AD$125,8))</f>
        <v>0</v>
      </c>
      <c r="M279" s="106">
        <f>IF(L279&gt;0,VLOOKUP(L279,T$12:$AC$125,7),0)</f>
        <v>0</v>
      </c>
      <c r="N279" s="101">
        <f t="shared" si="65"/>
        <v>0</v>
      </c>
      <c r="O279" s="101">
        <f t="shared" ca="1" si="66"/>
        <v>249631.05</v>
      </c>
      <c r="P279" s="107" t="str">
        <f t="shared" si="71"/>
        <v>J=</v>
      </c>
      <c r="Q279" s="108">
        <f t="shared" si="72"/>
        <v>43791</v>
      </c>
      <c r="R279" s="13"/>
      <c r="S279" s="13"/>
      <c r="T279" s="98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</row>
    <row r="280" spans="1:164" x14ac:dyDescent="0.2">
      <c r="A280" s="99">
        <f t="shared" si="67"/>
        <v>43333</v>
      </c>
      <c r="B280" s="100">
        <f t="shared" ca="1" si="73"/>
        <v>5250979.5999999996</v>
      </c>
      <c r="C280" s="101">
        <f t="shared" si="68"/>
        <v>5000000</v>
      </c>
      <c r="D280" s="102">
        <f ca="1">IF(A280&lt;$B$1,VLOOKUP(A280,[1]DI!$A$4:$B$15000,2,FALSE),0)</f>
        <v>6.3899999999999998E-2</v>
      </c>
      <c r="E280" s="101">
        <f t="shared" ca="1" si="74"/>
        <v>2.4583E-4</v>
      </c>
      <c r="F280" s="103">
        <f t="shared" si="69"/>
        <v>1.0449999999999999</v>
      </c>
      <c r="G280" s="104">
        <f t="shared" ca="1" si="62"/>
        <v>1.0002568923499999</v>
      </c>
      <c r="H280" s="101">
        <f ca="1">TRUNC(PRODUCT(G$10:G279),15)</f>
        <v>1.0501959248549699</v>
      </c>
      <c r="I280" s="101">
        <f t="shared" si="70"/>
        <v>1</v>
      </c>
      <c r="J280" s="101">
        <f t="shared" ca="1" si="63"/>
        <v>1.0501959199999999</v>
      </c>
      <c r="K280" s="101">
        <f t="shared" ca="1" si="64"/>
        <v>250979.6</v>
      </c>
      <c r="L280" s="105">
        <f>IF(VLOOKUP(A280,$U$12:$AD$125,8)=VLOOKUP(A279,$U$12:$AD$125,8),0,VLOOKUP(A280,U$12:$AD$125,8))</f>
        <v>0</v>
      </c>
      <c r="M280" s="106">
        <f>IF(L280&gt;0,VLOOKUP(L280,T$12:$AC$125,7),0)</f>
        <v>0</v>
      </c>
      <c r="N280" s="101">
        <f t="shared" si="65"/>
        <v>0</v>
      </c>
      <c r="O280" s="101">
        <f t="shared" ca="1" si="66"/>
        <v>250979.6</v>
      </c>
      <c r="P280" s="107" t="str">
        <f t="shared" si="71"/>
        <v>J=</v>
      </c>
      <c r="Q280" s="108">
        <f t="shared" si="72"/>
        <v>43791</v>
      </c>
      <c r="R280" s="13"/>
      <c r="S280" s="13"/>
      <c r="T280" s="98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</row>
    <row r="281" spans="1:164" x14ac:dyDescent="0.2">
      <c r="A281" s="99">
        <f t="shared" si="67"/>
        <v>43334</v>
      </c>
      <c r="B281" s="100">
        <f t="shared" ca="1" si="73"/>
        <v>5252328.55</v>
      </c>
      <c r="C281" s="101">
        <f t="shared" si="68"/>
        <v>5000000</v>
      </c>
      <c r="D281" s="102">
        <f ca="1">IF(A281&lt;$B$1,VLOOKUP(A281,[1]DI!$A$4:$B$15000,2,FALSE),0)</f>
        <v>6.3899999999999998E-2</v>
      </c>
      <c r="E281" s="101">
        <f t="shared" ca="1" si="74"/>
        <v>2.4583E-4</v>
      </c>
      <c r="F281" s="103">
        <f t="shared" si="69"/>
        <v>1.0449999999999999</v>
      </c>
      <c r="G281" s="104">
        <f t="shared" ca="1" si="62"/>
        <v>1.0002568923499999</v>
      </c>
      <c r="H281" s="101">
        <f ca="1">TRUNC(PRODUCT(G$10:G280),15)</f>
        <v>1.0504657121540699</v>
      </c>
      <c r="I281" s="101">
        <f t="shared" si="70"/>
        <v>1</v>
      </c>
      <c r="J281" s="101">
        <f t="shared" ca="1" si="63"/>
        <v>1.0504657100000001</v>
      </c>
      <c r="K281" s="101">
        <f t="shared" ca="1" si="64"/>
        <v>252328.55</v>
      </c>
      <c r="L281" s="105">
        <f>IF(VLOOKUP(A281,$U$12:$AD$125,8)=VLOOKUP(A280,$U$12:$AD$125,8),0,VLOOKUP(A281,U$12:$AD$125,8))</f>
        <v>0</v>
      </c>
      <c r="M281" s="106">
        <f>IF(L281&gt;0,VLOOKUP(L281,T$12:$AC$125,7),0)</f>
        <v>0</v>
      </c>
      <c r="N281" s="101">
        <f t="shared" si="65"/>
        <v>0</v>
      </c>
      <c r="O281" s="101">
        <f t="shared" ca="1" si="66"/>
        <v>252328.55</v>
      </c>
      <c r="P281" s="107" t="str">
        <f t="shared" si="71"/>
        <v>J=</v>
      </c>
      <c r="Q281" s="108">
        <f t="shared" si="72"/>
        <v>43791</v>
      </c>
      <c r="R281" s="13"/>
      <c r="S281" s="13"/>
      <c r="T281" s="98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</row>
    <row r="282" spans="1:164" x14ac:dyDescent="0.2">
      <c r="A282" s="99">
        <f t="shared" si="67"/>
        <v>43335</v>
      </c>
      <c r="B282" s="100">
        <f t="shared" ca="1" si="73"/>
        <v>5253677.8499999996</v>
      </c>
      <c r="C282" s="101">
        <f t="shared" si="68"/>
        <v>5000000</v>
      </c>
      <c r="D282" s="102">
        <f ca="1">IF(A282&lt;$B$1,VLOOKUP(A282,[1]DI!$A$4:$B$15000,2,FALSE),0)</f>
        <v>6.3899999999999998E-2</v>
      </c>
      <c r="E282" s="101">
        <f t="shared" ca="1" si="74"/>
        <v>2.4583E-4</v>
      </c>
      <c r="F282" s="103">
        <f t="shared" si="69"/>
        <v>1.0449999999999999</v>
      </c>
      <c r="G282" s="104">
        <f t="shared" ca="1" si="62"/>
        <v>1.0002568923499999</v>
      </c>
      <c r="H282" s="101">
        <f ca="1">TRUNC(PRODUCT(G$10:G281),15)</f>
        <v>1.0507355687594599</v>
      </c>
      <c r="I282" s="101">
        <f t="shared" si="70"/>
        <v>1</v>
      </c>
      <c r="J282" s="101">
        <f t="shared" ca="1" si="63"/>
        <v>1.0507355700000001</v>
      </c>
      <c r="K282" s="101">
        <f t="shared" ca="1" si="64"/>
        <v>253677.85</v>
      </c>
      <c r="L282" s="105">
        <f>IF(VLOOKUP(A282,$U$12:$AD$125,8)=VLOOKUP(A281,$U$12:$AD$125,8),0,VLOOKUP(A282,U$12:$AD$125,8))</f>
        <v>0</v>
      </c>
      <c r="M282" s="106">
        <f>IF(L282&gt;0,VLOOKUP(L282,T$12:$AC$125,7),0)</f>
        <v>0</v>
      </c>
      <c r="N282" s="101">
        <f t="shared" si="65"/>
        <v>0</v>
      </c>
      <c r="O282" s="101">
        <f t="shared" ca="1" si="66"/>
        <v>253677.85</v>
      </c>
      <c r="P282" s="107" t="str">
        <f t="shared" si="71"/>
        <v>J=</v>
      </c>
      <c r="Q282" s="108">
        <f t="shared" si="72"/>
        <v>43791</v>
      </c>
      <c r="R282" s="13"/>
      <c r="S282" s="13"/>
      <c r="T282" s="98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</row>
    <row r="283" spans="1:164" x14ac:dyDescent="0.2">
      <c r="A283" s="99">
        <f t="shared" si="67"/>
        <v>43336</v>
      </c>
      <c r="B283" s="100">
        <f t="shared" ca="1" si="73"/>
        <v>5255027.45</v>
      </c>
      <c r="C283" s="101">
        <f t="shared" si="68"/>
        <v>5000000</v>
      </c>
      <c r="D283" s="102">
        <f ca="1">IF(A283&lt;$B$1,VLOOKUP(A283,[1]DI!$A$4:$B$15000,2,FALSE),0)</f>
        <v>6.3899999999999998E-2</v>
      </c>
      <c r="E283" s="101">
        <f t="shared" ca="1" si="74"/>
        <v>2.4583E-4</v>
      </c>
      <c r="F283" s="103">
        <f t="shared" si="69"/>
        <v>1.0449999999999999</v>
      </c>
      <c r="G283" s="104">
        <f t="shared" ca="1" si="62"/>
        <v>1.0002568923499999</v>
      </c>
      <c r="H283" s="101">
        <f ca="1">TRUNC(PRODUCT(G$10:G282),15)</f>
        <v>1.05100549468895</v>
      </c>
      <c r="I283" s="101">
        <f t="shared" si="70"/>
        <v>1</v>
      </c>
      <c r="J283" s="101">
        <f t="shared" ca="1" si="63"/>
        <v>1.0510054900000001</v>
      </c>
      <c r="K283" s="101">
        <f t="shared" ca="1" si="64"/>
        <v>255027.45</v>
      </c>
      <c r="L283" s="105">
        <f>IF(VLOOKUP(A283,$U$12:$AD$125,8)=VLOOKUP(A282,$U$12:$AD$125,8),0,VLOOKUP(A283,U$12:$AD$125,8))</f>
        <v>0</v>
      </c>
      <c r="M283" s="106">
        <f>IF(L283&gt;0,VLOOKUP(L283,T$12:$AC$125,7),0)</f>
        <v>0</v>
      </c>
      <c r="N283" s="101">
        <f t="shared" si="65"/>
        <v>0</v>
      </c>
      <c r="O283" s="101">
        <f t="shared" ca="1" si="66"/>
        <v>255027.45</v>
      </c>
      <c r="P283" s="107" t="str">
        <f t="shared" si="71"/>
        <v>J=</v>
      </c>
      <c r="Q283" s="108">
        <f t="shared" si="72"/>
        <v>43791</v>
      </c>
      <c r="R283" s="13"/>
      <c r="S283" s="13"/>
      <c r="T283" s="98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</row>
    <row r="284" spans="1:164" x14ac:dyDescent="0.2">
      <c r="A284" s="99">
        <f t="shared" si="67"/>
        <v>43337</v>
      </c>
      <c r="B284" s="100">
        <f t="shared" ca="1" si="73"/>
        <v>5256377.45</v>
      </c>
      <c r="C284" s="101">
        <f t="shared" si="68"/>
        <v>5000000</v>
      </c>
      <c r="D284" s="102">
        <f ca="1">IF(A284&lt;$B$1,VLOOKUP(A284,[1]DI!$A$4:$B$15000,2,FALSE),0)</f>
        <v>0</v>
      </c>
      <c r="E284" s="101">
        <f t="shared" ca="1" si="74"/>
        <v>0</v>
      </c>
      <c r="F284" s="103">
        <f t="shared" si="69"/>
        <v>1.0449999999999999</v>
      </c>
      <c r="G284" s="104">
        <f t="shared" ca="1" si="62"/>
        <v>1</v>
      </c>
      <c r="H284" s="101">
        <f ca="1">TRUNC(PRODUCT(G$10:G283),15)</f>
        <v>1.05127548996034</v>
      </c>
      <c r="I284" s="101">
        <f t="shared" si="70"/>
        <v>1</v>
      </c>
      <c r="J284" s="101">
        <f t="shared" ca="1" si="63"/>
        <v>1.0512754900000001</v>
      </c>
      <c r="K284" s="101">
        <f t="shared" ca="1" si="64"/>
        <v>256377.45</v>
      </c>
      <c r="L284" s="105">
        <f>IF(VLOOKUP(A284,$U$12:$AD$125,8)=VLOOKUP(A283,$U$12:$AD$125,8),0,VLOOKUP(A284,U$12:$AD$125,8))</f>
        <v>0</v>
      </c>
      <c r="M284" s="106">
        <f>IF(L284&gt;0,VLOOKUP(L284,T$12:$AC$125,7),0)</f>
        <v>0</v>
      </c>
      <c r="N284" s="101">
        <f t="shared" si="65"/>
        <v>0</v>
      </c>
      <c r="O284" s="101">
        <f t="shared" ca="1" si="66"/>
        <v>256377.45</v>
      </c>
      <c r="P284" s="107" t="str">
        <f t="shared" si="71"/>
        <v>J=</v>
      </c>
      <c r="Q284" s="108">
        <f t="shared" si="72"/>
        <v>43791</v>
      </c>
      <c r="R284" s="13"/>
      <c r="S284" s="13"/>
      <c r="T284" s="98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</row>
    <row r="285" spans="1:164" x14ac:dyDescent="0.2">
      <c r="A285" s="99">
        <f t="shared" si="67"/>
        <v>43338</v>
      </c>
      <c r="B285" s="100">
        <f t="shared" ca="1" si="73"/>
        <v>5256377.45</v>
      </c>
      <c r="C285" s="101">
        <f t="shared" si="68"/>
        <v>5000000</v>
      </c>
      <c r="D285" s="102">
        <f ca="1">IF(A285&lt;$B$1,VLOOKUP(A285,[1]DI!$A$4:$B$15000,2,FALSE),0)</f>
        <v>0</v>
      </c>
      <c r="E285" s="101">
        <f t="shared" ca="1" si="74"/>
        <v>0</v>
      </c>
      <c r="F285" s="103">
        <f t="shared" si="69"/>
        <v>1.0449999999999999</v>
      </c>
      <c r="G285" s="104">
        <f t="shared" ca="1" si="62"/>
        <v>1</v>
      </c>
      <c r="H285" s="101">
        <f ca="1">TRUNC(PRODUCT(G$10:G284),15)</f>
        <v>1.05127548996034</v>
      </c>
      <c r="I285" s="101">
        <f t="shared" si="70"/>
        <v>1</v>
      </c>
      <c r="J285" s="101">
        <f t="shared" ca="1" si="63"/>
        <v>1.0512754900000001</v>
      </c>
      <c r="K285" s="101">
        <f t="shared" ca="1" si="64"/>
        <v>256377.45</v>
      </c>
      <c r="L285" s="105">
        <f>IF(VLOOKUP(A285,$U$12:$AD$125,8)=VLOOKUP(A284,$U$12:$AD$125,8),0,VLOOKUP(A285,U$12:$AD$125,8))</f>
        <v>0</v>
      </c>
      <c r="M285" s="106">
        <f>IF(L285&gt;0,VLOOKUP(L285,T$12:$AC$125,7),0)</f>
        <v>0</v>
      </c>
      <c r="N285" s="101">
        <f t="shared" si="65"/>
        <v>0</v>
      </c>
      <c r="O285" s="101">
        <f t="shared" ca="1" si="66"/>
        <v>256377.45</v>
      </c>
      <c r="P285" s="107" t="str">
        <f t="shared" si="71"/>
        <v>J=</v>
      </c>
      <c r="Q285" s="108">
        <f t="shared" si="72"/>
        <v>43791</v>
      </c>
      <c r="R285" s="13"/>
      <c r="S285" s="13"/>
      <c r="T285" s="97">
        <v>43831</v>
      </c>
      <c r="U285" s="46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</row>
    <row r="286" spans="1:164" x14ac:dyDescent="0.2">
      <c r="A286" s="99">
        <f t="shared" si="67"/>
        <v>43339</v>
      </c>
      <c r="B286" s="100">
        <f t="shared" ca="1" si="73"/>
        <v>5256377.45</v>
      </c>
      <c r="C286" s="101">
        <f t="shared" si="68"/>
        <v>5000000</v>
      </c>
      <c r="D286" s="102">
        <f ca="1">IF(A286&lt;$B$1,VLOOKUP(A286,[1]DI!$A$4:$B$15000,2,FALSE),0)</f>
        <v>6.3899999999999998E-2</v>
      </c>
      <c r="E286" s="101">
        <f t="shared" ca="1" si="74"/>
        <v>2.4583E-4</v>
      </c>
      <c r="F286" s="103">
        <f t="shared" si="69"/>
        <v>1.0449999999999999</v>
      </c>
      <c r="G286" s="104">
        <f t="shared" ca="1" si="62"/>
        <v>1.0002568923499999</v>
      </c>
      <c r="H286" s="101">
        <f ca="1">TRUNC(PRODUCT(G$10:G285),15)</f>
        <v>1.05127548996034</v>
      </c>
      <c r="I286" s="101">
        <f t="shared" si="70"/>
        <v>1</v>
      </c>
      <c r="J286" s="101">
        <f t="shared" ca="1" si="63"/>
        <v>1.0512754900000001</v>
      </c>
      <c r="K286" s="101">
        <f t="shared" ca="1" si="64"/>
        <v>256377.45</v>
      </c>
      <c r="L286" s="105">
        <f>IF(VLOOKUP(A286,$U$12:$AD$125,8)=VLOOKUP(A285,$U$12:$AD$125,8),0,VLOOKUP(A286,U$12:$AD$125,8))</f>
        <v>0</v>
      </c>
      <c r="M286" s="106">
        <f>IF(L286&gt;0,VLOOKUP(L286,T$12:$AC$125,7),0)</f>
        <v>0</v>
      </c>
      <c r="N286" s="101">
        <f t="shared" si="65"/>
        <v>0</v>
      </c>
      <c r="O286" s="101">
        <f t="shared" ca="1" si="66"/>
        <v>256377.45</v>
      </c>
      <c r="P286" s="107" t="str">
        <f t="shared" si="71"/>
        <v>J=</v>
      </c>
      <c r="Q286" s="108">
        <f t="shared" si="72"/>
        <v>43791</v>
      </c>
      <c r="R286" s="13"/>
      <c r="S286" s="39"/>
      <c r="T286" s="98">
        <v>43885</v>
      </c>
      <c r="U286" s="22" t="s">
        <v>59</v>
      </c>
      <c r="V286" s="21"/>
      <c r="W286" s="39"/>
      <c r="X286" s="39"/>
      <c r="Y286" s="39"/>
      <c r="Z286" s="13"/>
      <c r="AA286" s="39"/>
      <c r="AB286" s="39"/>
      <c r="AC286" s="39"/>
      <c r="AD286" s="39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</row>
    <row r="287" spans="1:164" x14ac:dyDescent="0.2">
      <c r="A287" s="99">
        <f t="shared" si="67"/>
        <v>43340</v>
      </c>
      <c r="B287" s="100">
        <f t="shared" ca="1" si="73"/>
        <v>5257727.75</v>
      </c>
      <c r="C287" s="101">
        <f t="shared" si="68"/>
        <v>5000000</v>
      </c>
      <c r="D287" s="102">
        <f ca="1">IF(A287&lt;$B$1,VLOOKUP(A287,[1]DI!$A$4:$B$15000,2,FALSE),0)</f>
        <v>6.3899999999999998E-2</v>
      </c>
      <c r="E287" s="101">
        <f t="shared" ca="1" si="74"/>
        <v>2.4583E-4</v>
      </c>
      <c r="F287" s="103">
        <f t="shared" si="69"/>
        <v>1.0449999999999999</v>
      </c>
      <c r="G287" s="104">
        <f t="shared" ca="1" si="62"/>
        <v>1.0002568923499999</v>
      </c>
      <c r="H287" s="101">
        <f ca="1">TRUNC(PRODUCT(G$10:G286),15)</f>
        <v>1.05154555459145</v>
      </c>
      <c r="I287" s="101">
        <f t="shared" si="70"/>
        <v>1</v>
      </c>
      <c r="J287" s="101">
        <f t="shared" ca="1" si="63"/>
        <v>1.0515455499999999</v>
      </c>
      <c r="K287" s="101">
        <f t="shared" ca="1" si="64"/>
        <v>257727.75</v>
      </c>
      <c r="L287" s="105">
        <f>IF(VLOOKUP(A287,$U$12:$AD$125,8)=VLOOKUP(A286,$U$12:$AD$125,8),0,VLOOKUP(A287,U$12:$AD$125,8))</f>
        <v>0</v>
      </c>
      <c r="M287" s="106">
        <f>IF(L287&gt;0,VLOOKUP(L287,T$12:$AC$125,7),0)</f>
        <v>0</v>
      </c>
      <c r="N287" s="101">
        <f t="shared" si="65"/>
        <v>0</v>
      </c>
      <c r="O287" s="101">
        <f t="shared" ca="1" si="66"/>
        <v>257727.75</v>
      </c>
      <c r="P287" s="107" t="str">
        <f t="shared" si="71"/>
        <v>J=</v>
      </c>
      <c r="Q287" s="108">
        <f t="shared" si="72"/>
        <v>43791</v>
      </c>
      <c r="R287" s="13"/>
      <c r="S287" s="13"/>
      <c r="T287" s="98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</row>
    <row r="288" spans="1:164" x14ac:dyDescent="0.2">
      <c r="A288" s="99">
        <f t="shared" si="67"/>
        <v>43341</v>
      </c>
      <c r="B288" s="100">
        <f t="shared" ca="1" si="73"/>
        <v>5259078.45</v>
      </c>
      <c r="C288" s="101">
        <f t="shared" si="68"/>
        <v>5000000</v>
      </c>
      <c r="D288" s="102">
        <f ca="1">IF(A288&lt;$B$1,VLOOKUP(A288,[1]DI!$A$4:$B$15000,2,FALSE),0)</f>
        <v>6.3899999999999998E-2</v>
      </c>
      <c r="E288" s="101">
        <f t="shared" ca="1" si="74"/>
        <v>2.4583E-4</v>
      </c>
      <c r="F288" s="103">
        <f t="shared" si="69"/>
        <v>1.0449999999999999</v>
      </c>
      <c r="G288" s="104">
        <f t="shared" ca="1" si="62"/>
        <v>1.0002568923499999</v>
      </c>
      <c r="H288" s="101">
        <f ca="1">TRUNC(PRODUCT(G$10:G287),15)</f>
        <v>1.0518156886001</v>
      </c>
      <c r="I288" s="101">
        <f t="shared" si="70"/>
        <v>1</v>
      </c>
      <c r="J288" s="101">
        <f t="shared" ca="1" si="63"/>
        <v>1.05181569</v>
      </c>
      <c r="K288" s="101">
        <f t="shared" ca="1" si="64"/>
        <v>259078.45</v>
      </c>
      <c r="L288" s="105">
        <f>IF(VLOOKUP(A288,$U$12:$AD$125,8)=VLOOKUP(A287,$U$12:$AD$125,8),0,VLOOKUP(A288,U$12:$AD$125,8))</f>
        <v>0</v>
      </c>
      <c r="M288" s="106">
        <f>IF(L288&gt;0,VLOOKUP(L288,T$12:$AC$125,7),0)</f>
        <v>0</v>
      </c>
      <c r="N288" s="101">
        <f t="shared" si="65"/>
        <v>0</v>
      </c>
      <c r="O288" s="101">
        <f t="shared" ca="1" si="66"/>
        <v>259078.45</v>
      </c>
      <c r="P288" s="107" t="str">
        <f t="shared" si="71"/>
        <v>J=</v>
      </c>
      <c r="Q288" s="108">
        <f t="shared" si="72"/>
        <v>43791</v>
      </c>
      <c r="R288" s="44"/>
      <c r="S288" s="39"/>
      <c r="T288" s="98">
        <v>43931</v>
      </c>
      <c r="U288" s="22" t="s">
        <v>76</v>
      </c>
      <c r="V288" s="40"/>
      <c r="W288" s="39"/>
      <c r="X288" s="39"/>
      <c r="Y288" s="39"/>
      <c r="Z288" s="39"/>
      <c r="AA288" s="39"/>
      <c r="AB288" s="39"/>
      <c r="AC288" s="39"/>
      <c r="AD288" s="39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</row>
    <row r="289" spans="1:159" x14ac:dyDescent="0.2">
      <c r="A289" s="99">
        <f t="shared" si="67"/>
        <v>43342</v>
      </c>
      <c r="B289" s="100">
        <f t="shared" ca="1" si="73"/>
        <v>5260429.45</v>
      </c>
      <c r="C289" s="101">
        <f t="shared" si="68"/>
        <v>5000000</v>
      </c>
      <c r="D289" s="102">
        <f ca="1">IF(A289&lt;$B$1,VLOOKUP(A289,[1]DI!$A$4:$B$15000,2,FALSE),0)</f>
        <v>6.3899999999999998E-2</v>
      </c>
      <c r="E289" s="101">
        <f t="shared" ca="1" si="74"/>
        <v>2.4583E-4</v>
      </c>
      <c r="F289" s="103">
        <f t="shared" si="69"/>
        <v>1.0449999999999999</v>
      </c>
      <c r="G289" s="104">
        <f t="shared" ca="1" si="62"/>
        <v>1.0002568923499999</v>
      </c>
      <c r="H289" s="101">
        <f ca="1">TRUNC(PRODUCT(G$10:G288),15)</f>
        <v>1.0520858920041101</v>
      </c>
      <c r="I289" s="101">
        <f t="shared" si="70"/>
        <v>1</v>
      </c>
      <c r="J289" s="101">
        <f t="shared" ca="1" si="63"/>
        <v>1.0520858900000001</v>
      </c>
      <c r="K289" s="101">
        <f t="shared" ca="1" si="64"/>
        <v>260429.45</v>
      </c>
      <c r="L289" s="105">
        <f>IF(VLOOKUP(A289,$U$12:$AD$125,8)=VLOOKUP(A288,$U$12:$AD$125,8),0,VLOOKUP(A289,U$12:$AD$125,8))</f>
        <v>0</v>
      </c>
      <c r="M289" s="106">
        <f>IF(L289&gt;0,VLOOKUP(L289,T$12:$AC$125,7),0)</f>
        <v>0</v>
      </c>
      <c r="N289" s="101">
        <f t="shared" si="65"/>
        <v>0</v>
      </c>
      <c r="O289" s="101">
        <f t="shared" ca="1" si="66"/>
        <v>260429.45</v>
      </c>
      <c r="P289" s="107" t="str">
        <f t="shared" si="71"/>
        <v>J=</v>
      </c>
      <c r="Q289" s="108">
        <f t="shared" si="72"/>
        <v>43791</v>
      </c>
      <c r="R289" s="13"/>
      <c r="S289" s="13"/>
      <c r="T289" s="98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</row>
    <row r="290" spans="1:159" x14ac:dyDescent="0.2">
      <c r="A290" s="99">
        <f t="shared" si="67"/>
        <v>43343</v>
      </c>
      <c r="B290" s="100">
        <f t="shared" ca="1" si="73"/>
        <v>5261780.8</v>
      </c>
      <c r="C290" s="101">
        <f t="shared" si="68"/>
        <v>5000000</v>
      </c>
      <c r="D290" s="102">
        <f ca="1">IF(A290&lt;$B$1,VLOOKUP(A290,[1]DI!$A$4:$B$15000,2,FALSE),0)</f>
        <v>6.3899999999999998E-2</v>
      </c>
      <c r="E290" s="101">
        <f t="shared" ca="1" si="74"/>
        <v>2.4583E-4</v>
      </c>
      <c r="F290" s="103">
        <f t="shared" si="69"/>
        <v>1.0449999999999999</v>
      </c>
      <c r="G290" s="104">
        <f t="shared" ca="1" si="62"/>
        <v>1.0002568923499999</v>
      </c>
      <c r="H290" s="101">
        <f ca="1">TRUNC(PRODUCT(G$10:G289),15)</f>
        <v>1.05235616482131</v>
      </c>
      <c r="I290" s="101">
        <f t="shared" si="70"/>
        <v>1</v>
      </c>
      <c r="J290" s="101">
        <f t="shared" ca="1" si="63"/>
        <v>1.05235616</v>
      </c>
      <c r="K290" s="101">
        <f t="shared" ca="1" si="64"/>
        <v>261780.8</v>
      </c>
      <c r="L290" s="105">
        <f>IF(VLOOKUP(A290,$U$12:$AD$125,8)=VLOOKUP(A289,$U$12:$AD$125,8),0,VLOOKUP(A290,U$12:$AD$125,8))</f>
        <v>0</v>
      </c>
      <c r="M290" s="106">
        <f>IF(L290&gt;0,VLOOKUP(L290,T$12:$AC$125,7),0)</f>
        <v>0</v>
      </c>
      <c r="N290" s="101">
        <f t="shared" si="65"/>
        <v>0</v>
      </c>
      <c r="O290" s="101">
        <f t="shared" ca="1" si="66"/>
        <v>261780.8</v>
      </c>
      <c r="P290" s="107" t="str">
        <f t="shared" si="71"/>
        <v>J=</v>
      </c>
      <c r="Q290" s="108">
        <f t="shared" si="72"/>
        <v>43791</v>
      </c>
      <c r="R290" s="13"/>
      <c r="S290" s="13"/>
      <c r="T290" s="98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</row>
    <row r="291" spans="1:159" x14ac:dyDescent="0.2">
      <c r="A291" s="99">
        <f t="shared" si="67"/>
        <v>43344</v>
      </c>
      <c r="B291" s="100">
        <f t="shared" ca="1" si="73"/>
        <v>5263132.55</v>
      </c>
      <c r="C291" s="101">
        <f t="shared" si="68"/>
        <v>5000000</v>
      </c>
      <c r="D291" s="102">
        <f ca="1">IF(A291&lt;$B$1,VLOOKUP(A291,[1]DI!$A$4:$B$15000,2,FALSE),0)</f>
        <v>0</v>
      </c>
      <c r="E291" s="101">
        <f t="shared" ca="1" si="74"/>
        <v>0</v>
      </c>
      <c r="F291" s="103">
        <f t="shared" si="69"/>
        <v>1.0449999999999999</v>
      </c>
      <c r="G291" s="104">
        <f t="shared" ca="1" si="62"/>
        <v>1</v>
      </c>
      <c r="H291" s="101">
        <f ca="1">TRUNC(PRODUCT(G$10:G290),15)</f>
        <v>1.05262650706953</v>
      </c>
      <c r="I291" s="101">
        <f t="shared" si="70"/>
        <v>1</v>
      </c>
      <c r="J291" s="101">
        <f t="shared" ca="1" si="63"/>
        <v>1.0526265100000001</v>
      </c>
      <c r="K291" s="101">
        <f t="shared" ca="1" si="64"/>
        <v>263132.55</v>
      </c>
      <c r="L291" s="105">
        <f>IF(VLOOKUP(A291,$U$12:$AD$125,8)=VLOOKUP(A290,$U$12:$AD$125,8),0,VLOOKUP(A291,U$12:$AD$125,8))</f>
        <v>0</v>
      </c>
      <c r="M291" s="106">
        <f>IF(L291&gt;0,VLOOKUP(L291,T$12:$AC$125,7),0)</f>
        <v>0</v>
      </c>
      <c r="N291" s="101">
        <f t="shared" si="65"/>
        <v>0</v>
      </c>
      <c r="O291" s="101">
        <f t="shared" ca="1" si="66"/>
        <v>263132.55</v>
      </c>
      <c r="P291" s="107" t="str">
        <f t="shared" si="71"/>
        <v>J=</v>
      </c>
      <c r="Q291" s="108">
        <f t="shared" si="72"/>
        <v>43791</v>
      </c>
      <c r="R291" s="13"/>
      <c r="S291" s="13"/>
      <c r="T291" s="98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</row>
    <row r="292" spans="1:159" x14ac:dyDescent="0.2">
      <c r="A292" s="99">
        <f t="shared" si="67"/>
        <v>43345</v>
      </c>
      <c r="B292" s="100">
        <f t="shared" ca="1" si="73"/>
        <v>5263132.55</v>
      </c>
      <c r="C292" s="101">
        <f t="shared" si="68"/>
        <v>5000000</v>
      </c>
      <c r="D292" s="102">
        <f ca="1">IF(A292&lt;$B$1,VLOOKUP(A292,[1]DI!$A$4:$B$15000,2,FALSE),0)</f>
        <v>0</v>
      </c>
      <c r="E292" s="101">
        <f t="shared" ca="1" si="74"/>
        <v>0</v>
      </c>
      <c r="F292" s="103">
        <f t="shared" si="69"/>
        <v>1.0449999999999999</v>
      </c>
      <c r="G292" s="104">
        <f t="shared" ca="1" si="62"/>
        <v>1</v>
      </c>
      <c r="H292" s="101">
        <f ca="1">TRUNC(PRODUCT(G$10:G291),15)</f>
        <v>1.05262650706953</v>
      </c>
      <c r="I292" s="101">
        <f t="shared" si="70"/>
        <v>1</v>
      </c>
      <c r="J292" s="101">
        <f t="shared" ca="1" si="63"/>
        <v>1.0526265100000001</v>
      </c>
      <c r="K292" s="101">
        <f t="shared" ca="1" si="64"/>
        <v>263132.55</v>
      </c>
      <c r="L292" s="105">
        <f>IF(VLOOKUP(A292,$U$12:$AD$125,8)=VLOOKUP(A291,$U$12:$AD$125,8),0,VLOOKUP(A292,U$12:$AD$125,8))</f>
        <v>0</v>
      </c>
      <c r="M292" s="106">
        <f>IF(L292&gt;0,VLOOKUP(L292,T$12:$AC$125,7),0)</f>
        <v>0</v>
      </c>
      <c r="N292" s="101">
        <f t="shared" si="65"/>
        <v>0</v>
      </c>
      <c r="O292" s="101">
        <f t="shared" ca="1" si="66"/>
        <v>263132.55</v>
      </c>
      <c r="P292" s="107" t="str">
        <f t="shared" si="71"/>
        <v>J=</v>
      </c>
      <c r="Q292" s="108">
        <f t="shared" si="72"/>
        <v>43791</v>
      </c>
      <c r="R292" s="13"/>
      <c r="S292" s="13"/>
      <c r="T292" s="98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</row>
    <row r="293" spans="1:159" x14ac:dyDescent="0.2">
      <c r="A293" s="99">
        <f t="shared" si="67"/>
        <v>43346</v>
      </c>
      <c r="B293" s="100">
        <f t="shared" ca="1" si="73"/>
        <v>5263132.55</v>
      </c>
      <c r="C293" s="101">
        <f t="shared" si="68"/>
        <v>5000000</v>
      </c>
      <c r="D293" s="102">
        <f ca="1">IF(A293&lt;$B$1,VLOOKUP(A293,[1]DI!$A$4:$B$15000,2,FALSE),0)</f>
        <v>6.3899999999999998E-2</v>
      </c>
      <c r="E293" s="101">
        <f t="shared" ca="1" si="74"/>
        <v>2.4583E-4</v>
      </c>
      <c r="F293" s="103">
        <f t="shared" si="69"/>
        <v>1.0449999999999999</v>
      </c>
      <c r="G293" s="104">
        <f t="shared" ca="1" si="62"/>
        <v>1.0002568923499999</v>
      </c>
      <c r="H293" s="101">
        <f ca="1">TRUNC(PRODUCT(G$10:G292),15)</f>
        <v>1.05262650706953</v>
      </c>
      <c r="I293" s="101">
        <f t="shared" si="70"/>
        <v>1</v>
      </c>
      <c r="J293" s="101">
        <f t="shared" ca="1" si="63"/>
        <v>1.0526265100000001</v>
      </c>
      <c r="K293" s="101">
        <f t="shared" ca="1" si="64"/>
        <v>263132.55</v>
      </c>
      <c r="L293" s="105">
        <f>IF(VLOOKUP(A293,$U$12:$AD$125,8)=VLOOKUP(A292,$U$12:$AD$125,8),0,VLOOKUP(A293,U$12:$AD$125,8))</f>
        <v>0</v>
      </c>
      <c r="M293" s="106">
        <f>IF(L293&gt;0,VLOOKUP(L293,T$12:$AC$125,7),0)</f>
        <v>0</v>
      </c>
      <c r="N293" s="101">
        <f t="shared" si="65"/>
        <v>0</v>
      </c>
      <c r="O293" s="101">
        <f t="shared" ca="1" si="66"/>
        <v>263132.55</v>
      </c>
      <c r="P293" s="107" t="str">
        <f t="shared" si="71"/>
        <v>J=</v>
      </c>
      <c r="Q293" s="108">
        <f t="shared" si="72"/>
        <v>43791</v>
      </c>
      <c r="R293" s="13"/>
      <c r="S293" s="13"/>
      <c r="T293" s="98">
        <v>44116</v>
      </c>
      <c r="U293" s="28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</row>
    <row r="294" spans="1:159" x14ac:dyDescent="0.2">
      <c r="A294" s="99">
        <f t="shared" si="67"/>
        <v>43347</v>
      </c>
      <c r="B294" s="100">
        <f t="shared" ca="1" si="73"/>
        <v>5264484.5999999996</v>
      </c>
      <c r="C294" s="101">
        <f t="shared" si="68"/>
        <v>5000000</v>
      </c>
      <c r="D294" s="102">
        <f ca="1">IF(A294&lt;$B$1,VLOOKUP(A294,[1]DI!$A$4:$B$15000,2,FALSE),0)</f>
        <v>6.3899999999999998E-2</v>
      </c>
      <c r="E294" s="101">
        <f t="shared" ca="1" si="74"/>
        <v>2.4583E-4</v>
      </c>
      <c r="F294" s="103">
        <f t="shared" si="69"/>
        <v>1.0449999999999999</v>
      </c>
      <c r="G294" s="104">
        <f t="shared" ca="1" si="62"/>
        <v>1.0002568923499999</v>
      </c>
      <c r="H294" s="101">
        <f ca="1">TRUNC(PRODUCT(G$10:G293),15)</f>
        <v>1.0528969187666</v>
      </c>
      <c r="I294" s="101">
        <f t="shared" si="70"/>
        <v>1</v>
      </c>
      <c r="J294" s="101">
        <f t="shared" ca="1" si="63"/>
        <v>1.05289692</v>
      </c>
      <c r="K294" s="101">
        <f t="shared" ca="1" si="64"/>
        <v>264484.59999999998</v>
      </c>
      <c r="L294" s="105">
        <f>IF(VLOOKUP(A294,$U$12:$AD$125,8)=VLOOKUP(A293,$U$12:$AD$125,8),0,VLOOKUP(A294,U$12:$AD$125,8))</f>
        <v>0</v>
      </c>
      <c r="M294" s="106">
        <f>IF(L294&gt;0,VLOOKUP(L294,T$12:$AC$125,7),0)</f>
        <v>0</v>
      </c>
      <c r="N294" s="101">
        <f t="shared" si="65"/>
        <v>0</v>
      </c>
      <c r="O294" s="101">
        <f t="shared" ca="1" si="66"/>
        <v>264484.59999999998</v>
      </c>
      <c r="P294" s="107" t="str">
        <f t="shared" si="71"/>
        <v>J=</v>
      </c>
      <c r="Q294" s="108">
        <f t="shared" si="72"/>
        <v>43791</v>
      </c>
      <c r="R294" s="13"/>
      <c r="S294" s="13"/>
      <c r="T294" s="98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</row>
    <row r="295" spans="1:159" x14ac:dyDescent="0.2">
      <c r="A295" s="99">
        <f t="shared" si="67"/>
        <v>43348</v>
      </c>
      <c r="B295" s="100">
        <f t="shared" ca="1" si="73"/>
        <v>5265837</v>
      </c>
      <c r="C295" s="101">
        <f t="shared" si="68"/>
        <v>5000000</v>
      </c>
      <c r="D295" s="102">
        <f ca="1">IF(A295&lt;$B$1,VLOOKUP(A295,[1]DI!$A$4:$B$15000,2,FALSE),0)</f>
        <v>6.3899999999999998E-2</v>
      </c>
      <c r="E295" s="101">
        <f t="shared" ca="1" si="74"/>
        <v>2.4583E-4</v>
      </c>
      <c r="F295" s="103">
        <f t="shared" si="69"/>
        <v>1.0449999999999999</v>
      </c>
      <c r="G295" s="104">
        <f t="shared" ca="1" si="62"/>
        <v>1.0002568923499999</v>
      </c>
      <c r="H295" s="101">
        <f ca="1">TRUNC(PRODUCT(G$10:G294),15)</f>
        <v>1.0531673999303699</v>
      </c>
      <c r="I295" s="101">
        <f t="shared" si="70"/>
        <v>1</v>
      </c>
      <c r="J295" s="101">
        <f t="shared" ca="1" si="63"/>
        <v>1.0531674</v>
      </c>
      <c r="K295" s="101">
        <f t="shared" ca="1" si="64"/>
        <v>265837</v>
      </c>
      <c r="L295" s="105">
        <f>IF(VLOOKUP(A295,$U$12:$AD$125,8)=VLOOKUP(A294,$U$12:$AD$125,8),0,VLOOKUP(A295,U$12:$AD$125,8))</f>
        <v>0</v>
      </c>
      <c r="M295" s="106">
        <f>IF(L295&gt;0,VLOOKUP(L295,T$12:$AC$125,7),0)</f>
        <v>0</v>
      </c>
      <c r="N295" s="101">
        <f t="shared" si="65"/>
        <v>0</v>
      </c>
      <c r="O295" s="101">
        <f t="shared" ca="1" si="66"/>
        <v>265837</v>
      </c>
      <c r="P295" s="107" t="str">
        <f t="shared" si="71"/>
        <v>J=</v>
      </c>
      <c r="Q295" s="108">
        <f t="shared" si="72"/>
        <v>43791</v>
      </c>
      <c r="R295" s="13"/>
      <c r="S295" s="13"/>
      <c r="T295" s="98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</row>
    <row r="296" spans="1:159" x14ac:dyDescent="0.2">
      <c r="A296" s="99">
        <f t="shared" si="67"/>
        <v>43349</v>
      </c>
      <c r="B296" s="100">
        <f t="shared" ca="1" si="73"/>
        <v>5267189.75</v>
      </c>
      <c r="C296" s="101">
        <f t="shared" si="68"/>
        <v>5000000</v>
      </c>
      <c r="D296" s="102">
        <f ca="1">IF(A296&lt;$B$1,VLOOKUP(A296,[1]DI!$A$4:$B$15000,2,FALSE),0)</f>
        <v>6.3899999999999998E-2</v>
      </c>
      <c r="E296" s="101">
        <f t="shared" ca="1" si="74"/>
        <v>2.4583E-4</v>
      </c>
      <c r="F296" s="103">
        <f t="shared" si="69"/>
        <v>1.0449999999999999</v>
      </c>
      <c r="G296" s="104">
        <f t="shared" ca="1" si="62"/>
        <v>1.0002568923499999</v>
      </c>
      <c r="H296" s="101">
        <f ca="1">TRUNC(PRODUCT(G$10:G295),15)</f>
        <v>1.0534379505786899</v>
      </c>
      <c r="I296" s="101">
        <f t="shared" si="70"/>
        <v>1</v>
      </c>
      <c r="J296" s="101">
        <f t="shared" ca="1" si="63"/>
        <v>1.05343795</v>
      </c>
      <c r="K296" s="101">
        <f t="shared" ca="1" si="64"/>
        <v>267189.75</v>
      </c>
      <c r="L296" s="105">
        <f>IF(VLOOKUP(A296,$U$12:$AD$125,8)=VLOOKUP(A295,$U$12:$AD$125,8),0,VLOOKUP(A296,U$12:$AD$125,8))</f>
        <v>0</v>
      </c>
      <c r="M296" s="106">
        <f>IF(L296&gt;0,VLOOKUP(L296,T$12:$AC$125,7),0)</f>
        <v>0</v>
      </c>
      <c r="N296" s="101">
        <f t="shared" si="65"/>
        <v>0</v>
      </c>
      <c r="O296" s="101">
        <f t="shared" ca="1" si="66"/>
        <v>267189.75</v>
      </c>
      <c r="P296" s="107" t="str">
        <f t="shared" si="71"/>
        <v>J=</v>
      </c>
      <c r="Q296" s="108">
        <f t="shared" si="72"/>
        <v>43791</v>
      </c>
      <c r="R296" s="13"/>
      <c r="S296" s="13"/>
      <c r="T296" s="98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</row>
    <row r="297" spans="1:159" x14ac:dyDescent="0.2">
      <c r="A297" s="99">
        <f t="shared" si="67"/>
        <v>43350</v>
      </c>
      <c r="B297" s="100">
        <f t="shared" ca="1" si="73"/>
        <v>5268542.8499999996</v>
      </c>
      <c r="C297" s="101">
        <f t="shared" si="68"/>
        <v>5000000</v>
      </c>
      <c r="D297" s="102">
        <f ca="1">IF(A297&lt;$B$1,VLOOKUP(A297,[1]DI!$A$4:$B$15000,2,FALSE),0)</f>
        <v>0</v>
      </c>
      <c r="E297" s="101">
        <f t="shared" ca="1" si="74"/>
        <v>0</v>
      </c>
      <c r="F297" s="103">
        <f t="shared" si="69"/>
        <v>1.0449999999999999</v>
      </c>
      <c r="G297" s="104">
        <f t="shared" ca="1" si="62"/>
        <v>1</v>
      </c>
      <c r="H297" s="101">
        <f ca="1">TRUNC(PRODUCT(G$10:G296),15)</f>
        <v>1.0537085707293901</v>
      </c>
      <c r="I297" s="101">
        <f t="shared" si="70"/>
        <v>1</v>
      </c>
      <c r="J297" s="101">
        <f t="shared" ca="1" si="63"/>
        <v>1.05370857</v>
      </c>
      <c r="K297" s="101">
        <f t="shared" ca="1" si="64"/>
        <v>268542.84999999998</v>
      </c>
      <c r="L297" s="105">
        <f>IF(VLOOKUP(A297,$U$12:$AD$125,8)=VLOOKUP(A296,$U$12:$AD$125,8),0,VLOOKUP(A297,U$12:$AD$125,8))</f>
        <v>0</v>
      </c>
      <c r="M297" s="106">
        <f>IF(L297&gt;0,VLOOKUP(L297,T$12:$AC$125,7),0)</f>
        <v>0</v>
      </c>
      <c r="N297" s="101">
        <f t="shared" si="65"/>
        <v>0</v>
      </c>
      <c r="O297" s="101">
        <f t="shared" ca="1" si="66"/>
        <v>268542.84999999998</v>
      </c>
      <c r="P297" s="107" t="str">
        <f t="shared" si="71"/>
        <v>J=</v>
      </c>
      <c r="Q297" s="108">
        <f t="shared" si="72"/>
        <v>43791</v>
      </c>
      <c r="R297" s="13"/>
      <c r="S297" s="13"/>
      <c r="T297" s="98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</row>
    <row r="298" spans="1:159" x14ac:dyDescent="0.2">
      <c r="A298" s="99">
        <f t="shared" si="67"/>
        <v>43351</v>
      </c>
      <c r="B298" s="100">
        <f t="shared" ca="1" si="73"/>
        <v>5268542.8499999996</v>
      </c>
      <c r="C298" s="101">
        <f t="shared" si="68"/>
        <v>5000000</v>
      </c>
      <c r="D298" s="102">
        <f ca="1">IF(A298&lt;$B$1,VLOOKUP(A298,[1]DI!$A$4:$B$15000,2,FALSE),0)</f>
        <v>0</v>
      </c>
      <c r="E298" s="101">
        <f t="shared" ca="1" si="74"/>
        <v>0</v>
      </c>
      <c r="F298" s="103">
        <f t="shared" si="69"/>
        <v>1.0449999999999999</v>
      </c>
      <c r="G298" s="104">
        <f t="shared" ca="1" si="62"/>
        <v>1</v>
      </c>
      <c r="H298" s="101">
        <f ca="1">TRUNC(PRODUCT(G$10:G297),15)</f>
        <v>1.0537085707293901</v>
      </c>
      <c r="I298" s="101">
        <f t="shared" si="70"/>
        <v>1</v>
      </c>
      <c r="J298" s="101">
        <f t="shared" ca="1" si="63"/>
        <v>1.05370857</v>
      </c>
      <c r="K298" s="101">
        <f t="shared" ca="1" si="64"/>
        <v>268542.84999999998</v>
      </c>
      <c r="L298" s="105">
        <f>IF(VLOOKUP(A298,$U$12:$AD$125,8)=VLOOKUP(A297,$U$12:$AD$125,8),0,VLOOKUP(A298,U$12:$AD$125,8))</f>
        <v>0</v>
      </c>
      <c r="M298" s="106">
        <f>IF(L298&gt;0,VLOOKUP(L298,T$12:$AC$125,7),0)</f>
        <v>0</v>
      </c>
      <c r="N298" s="101">
        <f t="shared" si="65"/>
        <v>0</v>
      </c>
      <c r="O298" s="101">
        <f t="shared" ca="1" si="66"/>
        <v>268542.84999999998</v>
      </c>
      <c r="P298" s="107" t="str">
        <f t="shared" si="71"/>
        <v>J=</v>
      </c>
      <c r="Q298" s="108">
        <f t="shared" si="72"/>
        <v>43791</v>
      </c>
      <c r="R298" s="13"/>
      <c r="S298" s="13"/>
      <c r="T298" s="98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</row>
    <row r="299" spans="1:159" x14ac:dyDescent="0.2">
      <c r="A299" s="99">
        <f t="shared" si="67"/>
        <v>43352</v>
      </c>
      <c r="B299" s="100">
        <f t="shared" ca="1" si="73"/>
        <v>5268542.8499999996</v>
      </c>
      <c r="C299" s="101">
        <f t="shared" si="68"/>
        <v>5000000</v>
      </c>
      <c r="D299" s="102">
        <f ca="1">IF(A299&lt;$B$1,VLOOKUP(A299,[1]DI!$A$4:$B$15000,2,FALSE),0)</f>
        <v>0</v>
      </c>
      <c r="E299" s="101">
        <f t="shared" ca="1" si="74"/>
        <v>0</v>
      </c>
      <c r="F299" s="103">
        <f t="shared" si="69"/>
        <v>1.0449999999999999</v>
      </c>
      <c r="G299" s="104">
        <f t="shared" ca="1" si="62"/>
        <v>1</v>
      </c>
      <c r="H299" s="101">
        <f ca="1">TRUNC(PRODUCT(G$10:G298),15)</f>
        <v>1.0537085707293901</v>
      </c>
      <c r="I299" s="101">
        <f t="shared" si="70"/>
        <v>1</v>
      </c>
      <c r="J299" s="101">
        <f t="shared" ca="1" si="63"/>
        <v>1.05370857</v>
      </c>
      <c r="K299" s="101">
        <f t="shared" ca="1" si="64"/>
        <v>268542.84999999998</v>
      </c>
      <c r="L299" s="105">
        <f>IF(VLOOKUP(A299,$U$12:$AD$125,8)=VLOOKUP(A298,$U$12:$AD$125,8),0,VLOOKUP(A299,U$12:$AD$125,8))</f>
        <v>0</v>
      </c>
      <c r="M299" s="106">
        <f>IF(L299&gt;0,VLOOKUP(L299,T$12:$AC$125,7),0)</f>
        <v>0</v>
      </c>
      <c r="N299" s="101">
        <f t="shared" si="65"/>
        <v>0</v>
      </c>
      <c r="O299" s="101">
        <f t="shared" ca="1" si="66"/>
        <v>268542.84999999998</v>
      </c>
      <c r="P299" s="107" t="str">
        <f t="shared" si="71"/>
        <v>J=</v>
      </c>
      <c r="Q299" s="108">
        <f t="shared" si="72"/>
        <v>43791</v>
      </c>
      <c r="R299" s="13"/>
      <c r="S299" s="13"/>
      <c r="T299" s="98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</row>
    <row r="300" spans="1:159" x14ac:dyDescent="0.2">
      <c r="A300" s="99">
        <f t="shared" si="67"/>
        <v>43353</v>
      </c>
      <c r="B300" s="100">
        <f t="shared" ca="1" si="73"/>
        <v>5268542.8499999996</v>
      </c>
      <c r="C300" s="101">
        <f t="shared" si="68"/>
        <v>5000000</v>
      </c>
      <c r="D300" s="102">
        <f ca="1">IF(A300&lt;$B$1,VLOOKUP(A300,[1]DI!$A$4:$B$15000,2,FALSE),0)</f>
        <v>6.3899999999999998E-2</v>
      </c>
      <c r="E300" s="101">
        <f t="shared" ca="1" si="74"/>
        <v>2.4583E-4</v>
      </c>
      <c r="F300" s="103">
        <f t="shared" si="69"/>
        <v>1.0449999999999999</v>
      </c>
      <c r="G300" s="104">
        <f t="shared" ca="1" si="62"/>
        <v>1.0002568923499999</v>
      </c>
      <c r="H300" s="101">
        <f ca="1">TRUNC(PRODUCT(G$10:G299),15)</f>
        <v>1.0537085707293901</v>
      </c>
      <c r="I300" s="101">
        <f t="shared" si="70"/>
        <v>1</v>
      </c>
      <c r="J300" s="101">
        <f t="shared" ca="1" si="63"/>
        <v>1.05370857</v>
      </c>
      <c r="K300" s="101">
        <f t="shared" ca="1" si="64"/>
        <v>268542.84999999998</v>
      </c>
      <c r="L300" s="105">
        <f>IF(VLOOKUP(A300,$U$12:$AD$125,8)=VLOOKUP(A299,$U$12:$AD$125,8),0,VLOOKUP(A300,U$12:$AD$125,8))</f>
        <v>0</v>
      </c>
      <c r="M300" s="106">
        <f>IF(L300&gt;0,VLOOKUP(L300,T$12:$AC$125,7),0)</f>
        <v>0</v>
      </c>
      <c r="N300" s="101">
        <f t="shared" si="65"/>
        <v>0</v>
      </c>
      <c r="O300" s="101">
        <f t="shared" ca="1" si="66"/>
        <v>268542.84999999998</v>
      </c>
      <c r="P300" s="107" t="str">
        <f t="shared" si="71"/>
        <v>J=</v>
      </c>
      <c r="Q300" s="108">
        <f t="shared" si="72"/>
        <v>43791</v>
      </c>
      <c r="R300" s="13"/>
      <c r="S300" s="13"/>
      <c r="T300" s="98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</row>
    <row r="301" spans="1:159" x14ac:dyDescent="0.2">
      <c r="A301" s="99">
        <f t="shared" si="67"/>
        <v>43354</v>
      </c>
      <c r="B301" s="100">
        <f t="shared" ca="1" si="73"/>
        <v>5269896.3</v>
      </c>
      <c r="C301" s="101">
        <f t="shared" si="68"/>
        <v>5000000</v>
      </c>
      <c r="D301" s="102">
        <f ca="1">IF(A301&lt;$B$1,VLOOKUP(A301,[1]DI!$A$4:$B$15000,2,FALSE),0)</f>
        <v>6.3899999999999998E-2</v>
      </c>
      <c r="E301" s="101">
        <f t="shared" ca="1" si="74"/>
        <v>2.4583E-4</v>
      </c>
      <c r="F301" s="103">
        <f t="shared" si="69"/>
        <v>1.0449999999999999</v>
      </c>
      <c r="G301" s="104">
        <f t="shared" ca="1" si="62"/>
        <v>1.0002568923499999</v>
      </c>
      <c r="H301" s="101">
        <f ca="1">TRUNC(PRODUCT(G$10:G300),15)</f>
        <v>1.05397926040034</v>
      </c>
      <c r="I301" s="101">
        <f t="shared" si="70"/>
        <v>1</v>
      </c>
      <c r="J301" s="101">
        <f t="shared" ca="1" si="63"/>
        <v>1.05397926</v>
      </c>
      <c r="K301" s="101">
        <f t="shared" ca="1" si="64"/>
        <v>269896.3</v>
      </c>
      <c r="L301" s="105">
        <f>IF(VLOOKUP(A301,$U$12:$AD$125,8)=VLOOKUP(A300,$U$12:$AD$125,8),0,VLOOKUP(A301,U$12:$AD$125,8))</f>
        <v>0</v>
      </c>
      <c r="M301" s="106">
        <f>IF(L301&gt;0,VLOOKUP(L301,T$12:$AC$125,7),0)</f>
        <v>0</v>
      </c>
      <c r="N301" s="101">
        <f t="shared" si="65"/>
        <v>0</v>
      </c>
      <c r="O301" s="101">
        <f t="shared" ca="1" si="66"/>
        <v>269896.3</v>
      </c>
      <c r="P301" s="107" t="str">
        <f t="shared" si="71"/>
        <v>J=</v>
      </c>
      <c r="Q301" s="108">
        <f t="shared" si="72"/>
        <v>43791</v>
      </c>
      <c r="R301" s="13"/>
      <c r="S301" s="13"/>
      <c r="T301" s="98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</row>
    <row r="302" spans="1:159" x14ac:dyDescent="0.2">
      <c r="A302" s="99">
        <f t="shared" si="67"/>
        <v>43355</v>
      </c>
      <c r="B302" s="100">
        <f t="shared" ca="1" si="73"/>
        <v>5271250.0999999996</v>
      </c>
      <c r="C302" s="101">
        <f t="shared" si="68"/>
        <v>5000000</v>
      </c>
      <c r="D302" s="102">
        <f ca="1">IF(A302&lt;$B$1,VLOOKUP(A302,[1]DI!$A$4:$B$15000,2,FALSE),0)</f>
        <v>6.3899999999999998E-2</v>
      </c>
      <c r="E302" s="101">
        <f t="shared" ca="1" si="74"/>
        <v>2.4583E-4</v>
      </c>
      <c r="F302" s="103">
        <f t="shared" si="69"/>
        <v>1.0449999999999999</v>
      </c>
      <c r="G302" s="104">
        <f t="shared" ca="1" si="62"/>
        <v>1.0002568923499999</v>
      </c>
      <c r="H302" s="101">
        <f ca="1">TRUNC(PRODUCT(G$10:G301),15)</f>
        <v>1.05425001960939</v>
      </c>
      <c r="I302" s="101">
        <f t="shared" si="70"/>
        <v>1</v>
      </c>
      <c r="J302" s="101">
        <f t="shared" ca="1" si="63"/>
        <v>1.05425002</v>
      </c>
      <c r="K302" s="101">
        <f t="shared" ca="1" si="64"/>
        <v>271250.09999999998</v>
      </c>
      <c r="L302" s="105">
        <f>IF(VLOOKUP(A302,$U$12:$AD$125,8)=VLOOKUP(A301,$U$12:$AD$125,8),0,VLOOKUP(A302,U$12:$AD$125,8))</f>
        <v>0</v>
      </c>
      <c r="M302" s="106">
        <f>IF(L302&gt;0,VLOOKUP(L302,T$12:$AC$125,7),0)</f>
        <v>0</v>
      </c>
      <c r="N302" s="101">
        <f t="shared" si="65"/>
        <v>0</v>
      </c>
      <c r="O302" s="101">
        <f t="shared" ca="1" si="66"/>
        <v>271250.09999999998</v>
      </c>
      <c r="P302" s="107" t="str">
        <f t="shared" si="71"/>
        <v>J=</v>
      </c>
      <c r="Q302" s="108">
        <f t="shared" si="72"/>
        <v>43791</v>
      </c>
      <c r="R302" s="13"/>
      <c r="S302" s="13"/>
      <c r="T302" s="98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</row>
    <row r="303" spans="1:159" x14ac:dyDescent="0.2">
      <c r="A303" s="99">
        <f t="shared" si="67"/>
        <v>43356</v>
      </c>
      <c r="B303" s="100">
        <f t="shared" ca="1" si="73"/>
        <v>5272604.25</v>
      </c>
      <c r="C303" s="101">
        <f t="shared" si="68"/>
        <v>5000000</v>
      </c>
      <c r="D303" s="102">
        <f ca="1">IF(A303&lt;$B$1,VLOOKUP(A303,[1]DI!$A$4:$B$15000,2,FALSE),0)</f>
        <v>6.3899999999999998E-2</v>
      </c>
      <c r="E303" s="101">
        <f t="shared" ca="1" si="74"/>
        <v>2.4583E-4</v>
      </c>
      <c r="F303" s="103">
        <f t="shared" si="69"/>
        <v>1.0449999999999999</v>
      </c>
      <c r="G303" s="104">
        <f t="shared" ca="1" si="62"/>
        <v>1.0002568923499999</v>
      </c>
      <c r="H303" s="101">
        <f ca="1">TRUNC(PRODUCT(G$10:G302),15)</f>
        <v>1.05452084837442</v>
      </c>
      <c r="I303" s="101">
        <f t="shared" si="70"/>
        <v>1</v>
      </c>
      <c r="J303" s="101">
        <f t="shared" ca="1" si="63"/>
        <v>1.0545208500000001</v>
      </c>
      <c r="K303" s="101">
        <f t="shared" ca="1" si="64"/>
        <v>272604.25</v>
      </c>
      <c r="L303" s="105">
        <f>IF(VLOOKUP(A303,$U$12:$AD$125,8)=VLOOKUP(A302,$U$12:$AD$125,8),0,VLOOKUP(A303,U$12:$AD$125,8))</f>
        <v>0</v>
      </c>
      <c r="M303" s="106">
        <f>IF(L303&gt;0,VLOOKUP(L303,T$12:$AC$125,7),0)</f>
        <v>0</v>
      </c>
      <c r="N303" s="101">
        <f t="shared" si="65"/>
        <v>0</v>
      </c>
      <c r="O303" s="101">
        <f t="shared" ca="1" si="66"/>
        <v>272604.25</v>
      </c>
      <c r="P303" s="107" t="str">
        <f t="shared" si="71"/>
        <v>J=</v>
      </c>
      <c r="Q303" s="108">
        <f t="shared" si="72"/>
        <v>43791</v>
      </c>
      <c r="R303" s="13"/>
      <c r="S303" s="13"/>
      <c r="T303" s="98">
        <v>44481</v>
      </c>
      <c r="U303" s="28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</row>
    <row r="304" spans="1:159" x14ac:dyDescent="0.2">
      <c r="A304" s="99">
        <f t="shared" si="67"/>
        <v>43357</v>
      </c>
      <c r="B304" s="100">
        <f t="shared" ca="1" si="73"/>
        <v>5273958.75</v>
      </c>
      <c r="C304" s="101">
        <f t="shared" si="68"/>
        <v>5000000</v>
      </c>
      <c r="D304" s="102">
        <f ca="1">IF(A304&lt;$B$1,VLOOKUP(A304,[1]DI!$A$4:$B$15000,2,FALSE),0)</f>
        <v>6.3899999999999998E-2</v>
      </c>
      <c r="E304" s="101">
        <f t="shared" ca="1" si="74"/>
        <v>2.4583E-4</v>
      </c>
      <c r="F304" s="103">
        <f t="shared" si="69"/>
        <v>1.0449999999999999</v>
      </c>
      <c r="G304" s="104">
        <f t="shared" ca="1" si="62"/>
        <v>1.0002568923499999</v>
      </c>
      <c r="H304" s="101">
        <f ca="1">TRUNC(PRODUCT(G$10:G303),15)</f>
        <v>1.0547917467132799</v>
      </c>
      <c r="I304" s="101">
        <f t="shared" si="70"/>
        <v>1</v>
      </c>
      <c r="J304" s="101">
        <f t="shared" ca="1" si="63"/>
        <v>1.0547917499999999</v>
      </c>
      <c r="K304" s="101">
        <f t="shared" ca="1" si="64"/>
        <v>273958.75</v>
      </c>
      <c r="L304" s="105">
        <f>IF(VLOOKUP(A304,$U$12:$AD$125,8)=VLOOKUP(A303,$U$12:$AD$125,8),0,VLOOKUP(A304,U$12:$AD$125,8))</f>
        <v>0</v>
      </c>
      <c r="M304" s="106">
        <f>IF(L304&gt;0,VLOOKUP(L304,T$12:$AC$125,7),0)</f>
        <v>0</v>
      </c>
      <c r="N304" s="101">
        <f t="shared" si="65"/>
        <v>0</v>
      </c>
      <c r="O304" s="101">
        <f t="shared" ca="1" si="66"/>
        <v>273958.75</v>
      </c>
      <c r="P304" s="107" t="str">
        <f t="shared" si="71"/>
        <v>J=</v>
      </c>
      <c r="Q304" s="108">
        <f t="shared" si="72"/>
        <v>43791</v>
      </c>
      <c r="R304" s="13"/>
      <c r="S304" s="13"/>
      <c r="T304" s="98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</row>
    <row r="305" spans="1:159" x14ac:dyDescent="0.2">
      <c r="A305" s="99">
        <f t="shared" si="67"/>
        <v>43358</v>
      </c>
      <c r="B305" s="100">
        <f t="shared" ca="1" si="73"/>
        <v>5275313.55</v>
      </c>
      <c r="C305" s="101">
        <f t="shared" si="68"/>
        <v>5000000</v>
      </c>
      <c r="D305" s="102">
        <f ca="1">IF(A305&lt;$B$1,VLOOKUP(A305,[1]DI!$A$4:$B$15000,2,FALSE),0)</f>
        <v>0</v>
      </c>
      <c r="E305" s="101">
        <f t="shared" ca="1" si="74"/>
        <v>0</v>
      </c>
      <c r="F305" s="103">
        <f t="shared" si="69"/>
        <v>1.0449999999999999</v>
      </c>
      <c r="G305" s="104">
        <f t="shared" ca="1" si="62"/>
        <v>1</v>
      </c>
      <c r="H305" s="101">
        <f ca="1">TRUNC(PRODUCT(G$10:G304),15)</f>
        <v>1.05506271464385</v>
      </c>
      <c r="I305" s="101">
        <f t="shared" si="70"/>
        <v>1</v>
      </c>
      <c r="J305" s="101">
        <f t="shared" ca="1" si="63"/>
        <v>1.0550627100000001</v>
      </c>
      <c r="K305" s="101">
        <f t="shared" ca="1" si="64"/>
        <v>275313.55</v>
      </c>
      <c r="L305" s="105">
        <f>IF(VLOOKUP(A305,$U$12:$AD$125,8)=VLOOKUP(A304,$U$12:$AD$125,8),0,VLOOKUP(A305,U$12:$AD$125,8))</f>
        <v>0</v>
      </c>
      <c r="M305" s="106">
        <f>IF(L305&gt;0,VLOOKUP(L305,T$12:$AC$125,7),0)</f>
        <v>0</v>
      </c>
      <c r="N305" s="101">
        <f t="shared" si="65"/>
        <v>0</v>
      </c>
      <c r="O305" s="101">
        <f t="shared" ca="1" si="66"/>
        <v>275313.55</v>
      </c>
      <c r="P305" s="107" t="str">
        <f t="shared" si="71"/>
        <v>J=</v>
      </c>
      <c r="Q305" s="108">
        <f t="shared" si="72"/>
        <v>43791</v>
      </c>
      <c r="R305" s="13"/>
      <c r="S305" s="13"/>
      <c r="T305" s="98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</row>
    <row r="306" spans="1:159" x14ac:dyDescent="0.2">
      <c r="A306" s="99">
        <f t="shared" si="67"/>
        <v>43359</v>
      </c>
      <c r="B306" s="100">
        <f t="shared" ca="1" si="73"/>
        <v>5275313.55</v>
      </c>
      <c r="C306" s="101">
        <f t="shared" si="68"/>
        <v>5000000</v>
      </c>
      <c r="D306" s="102">
        <f ca="1">IF(A306&lt;$B$1,VLOOKUP(A306,[1]DI!$A$4:$B$15000,2,FALSE),0)</f>
        <v>0</v>
      </c>
      <c r="E306" s="101">
        <f t="shared" ca="1" si="74"/>
        <v>0</v>
      </c>
      <c r="F306" s="103">
        <f t="shared" si="69"/>
        <v>1.0449999999999999</v>
      </c>
      <c r="G306" s="104">
        <f t="shared" ca="1" si="62"/>
        <v>1</v>
      </c>
      <c r="H306" s="101">
        <f ca="1">TRUNC(PRODUCT(G$10:G305),15)</f>
        <v>1.05506271464385</v>
      </c>
      <c r="I306" s="101">
        <f t="shared" si="70"/>
        <v>1</v>
      </c>
      <c r="J306" s="101">
        <f t="shared" ca="1" si="63"/>
        <v>1.0550627100000001</v>
      </c>
      <c r="K306" s="101">
        <f t="shared" ca="1" si="64"/>
        <v>275313.55</v>
      </c>
      <c r="L306" s="105">
        <f>IF(VLOOKUP(A306,$U$12:$AD$125,8)=VLOOKUP(A305,$U$12:$AD$125,8),0,VLOOKUP(A306,U$12:$AD$125,8))</f>
        <v>0</v>
      </c>
      <c r="M306" s="106">
        <f>IF(L306&gt;0,VLOOKUP(L306,T$12:$AC$125,7),0)</f>
        <v>0</v>
      </c>
      <c r="N306" s="101">
        <f t="shared" si="65"/>
        <v>0</v>
      </c>
      <c r="O306" s="101">
        <f t="shared" ca="1" si="66"/>
        <v>275313.55</v>
      </c>
      <c r="P306" s="107" t="str">
        <f t="shared" si="71"/>
        <v>J=</v>
      </c>
      <c r="Q306" s="108">
        <f t="shared" si="72"/>
        <v>43791</v>
      </c>
      <c r="R306" s="13"/>
      <c r="S306" s="13"/>
      <c r="T306" s="98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</row>
    <row r="307" spans="1:159" x14ac:dyDescent="0.2">
      <c r="A307" s="99">
        <f t="shared" si="67"/>
        <v>43360</v>
      </c>
      <c r="B307" s="100">
        <f t="shared" ca="1" si="73"/>
        <v>5275313.55</v>
      </c>
      <c r="C307" s="101">
        <f t="shared" si="68"/>
        <v>5000000</v>
      </c>
      <c r="D307" s="102">
        <f ca="1">IF(A307&lt;$B$1,VLOOKUP(A307,[1]DI!$A$4:$B$15000,2,FALSE),0)</f>
        <v>6.3899999999999998E-2</v>
      </c>
      <c r="E307" s="101">
        <f t="shared" ca="1" si="74"/>
        <v>2.4583E-4</v>
      </c>
      <c r="F307" s="103">
        <f t="shared" si="69"/>
        <v>1.0449999999999999</v>
      </c>
      <c r="G307" s="104">
        <f t="shared" ca="1" si="62"/>
        <v>1.0002568923499999</v>
      </c>
      <c r="H307" s="101">
        <f ca="1">TRUNC(PRODUCT(G$10:G306),15)</f>
        <v>1.05506271464385</v>
      </c>
      <c r="I307" s="101">
        <f t="shared" si="70"/>
        <v>1</v>
      </c>
      <c r="J307" s="101">
        <f t="shared" ca="1" si="63"/>
        <v>1.0550627100000001</v>
      </c>
      <c r="K307" s="101">
        <f t="shared" ca="1" si="64"/>
        <v>275313.55</v>
      </c>
      <c r="L307" s="105">
        <f>IF(VLOOKUP(A307,$U$12:$AD$125,8)=VLOOKUP(A306,$U$12:$AD$125,8),0,VLOOKUP(A307,U$12:$AD$125,8))</f>
        <v>0</v>
      </c>
      <c r="M307" s="106">
        <f>IF(L307&gt;0,VLOOKUP(L307,T$12:$AC$125,7),0)</f>
        <v>0</v>
      </c>
      <c r="N307" s="101">
        <f t="shared" si="65"/>
        <v>0</v>
      </c>
      <c r="O307" s="101">
        <f t="shared" ca="1" si="66"/>
        <v>275313.55</v>
      </c>
      <c r="P307" s="107" t="str">
        <f t="shared" si="71"/>
        <v>J=</v>
      </c>
      <c r="Q307" s="108">
        <f t="shared" si="72"/>
        <v>43791</v>
      </c>
      <c r="R307" s="13"/>
      <c r="S307" s="13"/>
      <c r="T307" s="98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</row>
    <row r="308" spans="1:159" x14ac:dyDescent="0.2">
      <c r="A308" s="99">
        <f t="shared" si="67"/>
        <v>43361</v>
      </c>
      <c r="B308" s="100">
        <f t="shared" ca="1" si="73"/>
        <v>5276668.75</v>
      </c>
      <c r="C308" s="101">
        <f t="shared" si="68"/>
        <v>5000000</v>
      </c>
      <c r="D308" s="102">
        <f ca="1">IF(A308&lt;$B$1,VLOOKUP(A308,[1]DI!$A$4:$B$15000,2,FALSE),0)</f>
        <v>6.3899999999999998E-2</v>
      </c>
      <c r="E308" s="101">
        <f t="shared" ca="1" si="74"/>
        <v>2.4583E-4</v>
      </c>
      <c r="F308" s="103">
        <f t="shared" si="69"/>
        <v>1.0449999999999999</v>
      </c>
      <c r="G308" s="104">
        <f t="shared" ca="1" si="62"/>
        <v>1.0002568923499999</v>
      </c>
      <c r="H308" s="101">
        <f ca="1">TRUNC(PRODUCT(G$10:G307),15)</f>
        <v>1.05533375218402</v>
      </c>
      <c r="I308" s="101">
        <f t="shared" si="70"/>
        <v>1</v>
      </c>
      <c r="J308" s="101">
        <f t="shared" ca="1" si="63"/>
        <v>1.05533375</v>
      </c>
      <c r="K308" s="101">
        <f t="shared" ca="1" si="64"/>
        <v>276668.75</v>
      </c>
      <c r="L308" s="105">
        <f>IF(VLOOKUP(A308,$U$12:$AD$125,8)=VLOOKUP(A307,$U$12:$AD$125,8),0,VLOOKUP(A308,U$12:$AD$125,8))</f>
        <v>0</v>
      </c>
      <c r="M308" s="106">
        <f>IF(L308&gt;0,VLOOKUP(L308,T$12:$AC$125,7),0)</f>
        <v>0</v>
      </c>
      <c r="N308" s="101">
        <f t="shared" si="65"/>
        <v>0</v>
      </c>
      <c r="O308" s="101">
        <f t="shared" ca="1" si="66"/>
        <v>276668.75</v>
      </c>
      <c r="P308" s="107" t="str">
        <f t="shared" si="71"/>
        <v>J=</v>
      </c>
      <c r="Q308" s="108">
        <f t="shared" si="72"/>
        <v>43791</v>
      </c>
      <c r="R308" s="13"/>
      <c r="S308" s="13"/>
      <c r="T308" s="98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</row>
    <row r="309" spans="1:159" x14ac:dyDescent="0.2">
      <c r="A309" s="99">
        <f t="shared" si="67"/>
        <v>43362</v>
      </c>
      <c r="B309" s="100">
        <f t="shared" ca="1" si="73"/>
        <v>5278024.3</v>
      </c>
      <c r="C309" s="101">
        <f t="shared" si="68"/>
        <v>5000000</v>
      </c>
      <c r="D309" s="102">
        <f ca="1">IF(A309&lt;$B$1,VLOOKUP(A309,[1]DI!$A$4:$B$15000,2,FALSE),0)</f>
        <v>6.3899999999999998E-2</v>
      </c>
      <c r="E309" s="101">
        <f t="shared" ca="1" si="74"/>
        <v>2.4583E-4</v>
      </c>
      <c r="F309" s="103">
        <f t="shared" si="69"/>
        <v>1.0449999999999999</v>
      </c>
      <c r="G309" s="104">
        <f t="shared" ca="1" si="62"/>
        <v>1.0002568923499999</v>
      </c>
      <c r="H309" s="101">
        <f ca="1">TRUNC(PRODUCT(G$10:G308),15)</f>
        <v>1.05560485935165</v>
      </c>
      <c r="I309" s="101">
        <f t="shared" si="70"/>
        <v>1</v>
      </c>
      <c r="J309" s="101">
        <f t="shared" ca="1" si="63"/>
        <v>1.0556048600000001</v>
      </c>
      <c r="K309" s="101">
        <f t="shared" ca="1" si="64"/>
        <v>278024.3</v>
      </c>
      <c r="L309" s="105">
        <f>IF(VLOOKUP(A309,$U$12:$AD$125,8)=VLOOKUP(A308,$U$12:$AD$125,8),0,VLOOKUP(A309,U$12:$AD$125,8))</f>
        <v>0</v>
      </c>
      <c r="M309" s="106">
        <f>IF(L309&gt;0,VLOOKUP(L309,T$12:$AC$125,7),0)</f>
        <v>0</v>
      </c>
      <c r="N309" s="101">
        <f t="shared" si="65"/>
        <v>0</v>
      </c>
      <c r="O309" s="101">
        <f t="shared" ca="1" si="66"/>
        <v>278024.3</v>
      </c>
      <c r="P309" s="107" t="str">
        <f t="shared" si="71"/>
        <v>J=</v>
      </c>
      <c r="Q309" s="108">
        <f t="shared" si="72"/>
        <v>43791</v>
      </c>
      <c r="R309" s="13"/>
      <c r="S309" s="13"/>
      <c r="T309" s="98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</row>
    <row r="310" spans="1:159" x14ac:dyDescent="0.2">
      <c r="A310" s="99">
        <f t="shared" si="67"/>
        <v>43363</v>
      </c>
      <c r="B310" s="100">
        <f t="shared" ca="1" si="73"/>
        <v>5279380.2</v>
      </c>
      <c r="C310" s="101">
        <f t="shared" si="68"/>
        <v>5000000</v>
      </c>
      <c r="D310" s="102">
        <f ca="1">IF(A310&lt;$B$1,VLOOKUP(A310,[1]DI!$A$4:$B$15000,2,FALSE),0)</f>
        <v>6.3899999999999998E-2</v>
      </c>
      <c r="E310" s="101">
        <f t="shared" ca="1" si="74"/>
        <v>2.4583E-4</v>
      </c>
      <c r="F310" s="103">
        <f t="shared" si="69"/>
        <v>1.0449999999999999</v>
      </c>
      <c r="G310" s="104">
        <f t="shared" ca="1" si="62"/>
        <v>1.0002568923499999</v>
      </c>
      <c r="H310" s="101">
        <f ca="1">TRUNC(PRODUCT(G$10:G309),15)</f>
        <v>1.05587603616464</v>
      </c>
      <c r="I310" s="101">
        <f t="shared" si="70"/>
        <v>1</v>
      </c>
      <c r="J310" s="101">
        <f t="shared" ca="1" si="63"/>
        <v>1.05587604</v>
      </c>
      <c r="K310" s="101">
        <f t="shared" ca="1" si="64"/>
        <v>279380.2</v>
      </c>
      <c r="L310" s="105">
        <f>IF(VLOOKUP(A310,$U$12:$AD$125,8)=VLOOKUP(A309,$U$12:$AD$125,8),0,VLOOKUP(A310,U$12:$AD$125,8))</f>
        <v>0</v>
      </c>
      <c r="M310" s="106">
        <f>IF(L310&gt;0,VLOOKUP(L310,T$12:$AC$125,7),0)</f>
        <v>0</v>
      </c>
      <c r="N310" s="101">
        <f t="shared" si="65"/>
        <v>0</v>
      </c>
      <c r="O310" s="101">
        <f t="shared" ca="1" si="66"/>
        <v>279380.2</v>
      </c>
      <c r="P310" s="107" t="str">
        <f t="shared" si="71"/>
        <v>J=</v>
      </c>
      <c r="Q310" s="108">
        <f t="shared" si="72"/>
        <v>43791</v>
      </c>
      <c r="R310" s="13"/>
      <c r="S310" s="13"/>
      <c r="T310" s="98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</row>
    <row r="311" spans="1:159" x14ac:dyDescent="0.2">
      <c r="A311" s="99">
        <f t="shared" si="67"/>
        <v>43364</v>
      </c>
      <c r="B311" s="100">
        <f t="shared" ca="1" si="73"/>
        <v>5280736.4000000004</v>
      </c>
      <c r="C311" s="101">
        <f t="shared" si="68"/>
        <v>5000000</v>
      </c>
      <c r="D311" s="102">
        <f ca="1">IF(A311&lt;$B$1,VLOOKUP(A311,[1]DI!$A$4:$B$15000,2,FALSE),0)</f>
        <v>6.3899999999999998E-2</v>
      </c>
      <c r="E311" s="101">
        <f t="shared" ca="1" si="74"/>
        <v>2.4583E-4</v>
      </c>
      <c r="F311" s="103">
        <f t="shared" si="69"/>
        <v>1.0449999999999999</v>
      </c>
      <c r="G311" s="104">
        <f t="shared" ca="1" si="62"/>
        <v>1.0002568923499999</v>
      </c>
      <c r="H311" s="101">
        <f ca="1">TRUNC(PRODUCT(G$10:G310),15)</f>
        <v>1.05614728264088</v>
      </c>
      <c r="I311" s="101">
        <f t="shared" si="70"/>
        <v>1</v>
      </c>
      <c r="J311" s="101">
        <f t="shared" ca="1" si="63"/>
        <v>1.05614728</v>
      </c>
      <c r="K311" s="101">
        <f t="shared" ca="1" si="64"/>
        <v>280736.40000000002</v>
      </c>
      <c r="L311" s="105">
        <f>IF(VLOOKUP(A311,$U$12:$AD$125,8)=VLOOKUP(A310,$U$12:$AD$125,8),0,VLOOKUP(A311,U$12:$AD$125,8))</f>
        <v>0</v>
      </c>
      <c r="M311" s="106">
        <f>IF(L311&gt;0,VLOOKUP(L311,T$12:$AC$125,7),0)</f>
        <v>0</v>
      </c>
      <c r="N311" s="101">
        <f t="shared" si="65"/>
        <v>0</v>
      </c>
      <c r="O311" s="101">
        <f t="shared" ca="1" si="66"/>
        <v>280736.40000000002</v>
      </c>
      <c r="P311" s="107" t="str">
        <f t="shared" si="71"/>
        <v>J=</v>
      </c>
      <c r="Q311" s="108">
        <f t="shared" si="72"/>
        <v>43791</v>
      </c>
      <c r="R311" s="13"/>
      <c r="S311" s="13"/>
      <c r="T311" s="98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</row>
    <row r="312" spans="1:159" x14ac:dyDescent="0.2">
      <c r="A312" s="99">
        <f t="shared" si="67"/>
        <v>43365</v>
      </c>
      <c r="B312" s="100">
        <f t="shared" ca="1" si="73"/>
        <v>5282093</v>
      </c>
      <c r="C312" s="101">
        <f t="shared" si="68"/>
        <v>5000000</v>
      </c>
      <c r="D312" s="102">
        <f ca="1">IF(A312&lt;$B$1,VLOOKUP(A312,[1]DI!$A$4:$B$15000,2,FALSE),0)</f>
        <v>0</v>
      </c>
      <c r="E312" s="101">
        <f t="shared" ca="1" si="74"/>
        <v>0</v>
      </c>
      <c r="F312" s="103">
        <f t="shared" si="69"/>
        <v>1.0449999999999999</v>
      </c>
      <c r="G312" s="104">
        <f t="shared" ca="1" si="62"/>
        <v>1</v>
      </c>
      <c r="H312" s="101">
        <f ca="1">TRUNC(PRODUCT(G$10:G311),15)</f>
        <v>1.0564185987982599</v>
      </c>
      <c r="I312" s="101">
        <f t="shared" si="70"/>
        <v>1</v>
      </c>
      <c r="J312" s="101">
        <f t="shared" ca="1" si="63"/>
        <v>1.0564186</v>
      </c>
      <c r="K312" s="101">
        <f t="shared" ca="1" si="64"/>
        <v>282093</v>
      </c>
      <c r="L312" s="105">
        <f>IF(VLOOKUP(A312,$U$12:$AD$125,8)=VLOOKUP(A311,$U$12:$AD$125,8),0,VLOOKUP(A312,U$12:$AD$125,8))</f>
        <v>0</v>
      </c>
      <c r="M312" s="106">
        <f>IF(L312&gt;0,VLOOKUP(L312,T$12:$AC$125,7),0)</f>
        <v>0</v>
      </c>
      <c r="N312" s="101">
        <f t="shared" si="65"/>
        <v>0</v>
      </c>
      <c r="O312" s="101">
        <f t="shared" ca="1" si="66"/>
        <v>282093</v>
      </c>
      <c r="P312" s="107" t="str">
        <f t="shared" si="71"/>
        <v>J=</v>
      </c>
      <c r="Q312" s="108">
        <f t="shared" si="72"/>
        <v>43791</v>
      </c>
      <c r="R312" s="13"/>
      <c r="S312" s="13"/>
      <c r="T312" s="98">
        <v>44846</v>
      </c>
      <c r="U312" s="28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</row>
    <row r="313" spans="1:159" x14ac:dyDescent="0.2">
      <c r="A313" s="99">
        <f t="shared" si="67"/>
        <v>43366</v>
      </c>
      <c r="B313" s="100">
        <f t="shared" ca="1" si="73"/>
        <v>5282093</v>
      </c>
      <c r="C313" s="101">
        <f t="shared" si="68"/>
        <v>5000000</v>
      </c>
      <c r="D313" s="102">
        <f ca="1">IF(A313&lt;$B$1,VLOOKUP(A313,[1]DI!$A$4:$B$15000,2,FALSE),0)</f>
        <v>0</v>
      </c>
      <c r="E313" s="101">
        <f t="shared" ca="1" si="74"/>
        <v>0</v>
      </c>
      <c r="F313" s="103">
        <f t="shared" si="69"/>
        <v>1.0449999999999999</v>
      </c>
      <c r="G313" s="104">
        <f t="shared" ca="1" si="62"/>
        <v>1</v>
      </c>
      <c r="H313" s="101">
        <f ca="1">TRUNC(PRODUCT(G$10:G312),15)</f>
        <v>1.0564185987982599</v>
      </c>
      <c r="I313" s="101">
        <f t="shared" si="70"/>
        <v>1</v>
      </c>
      <c r="J313" s="101">
        <f t="shared" ca="1" si="63"/>
        <v>1.0564186</v>
      </c>
      <c r="K313" s="101">
        <f t="shared" ca="1" si="64"/>
        <v>282093</v>
      </c>
      <c r="L313" s="105">
        <f>IF(VLOOKUP(A313,$U$12:$AD$125,8)=VLOOKUP(A312,$U$12:$AD$125,8),0,VLOOKUP(A313,U$12:$AD$125,8))</f>
        <v>0</v>
      </c>
      <c r="M313" s="106">
        <f>IF(L313&gt;0,VLOOKUP(L313,T$12:$AC$125,7),0)</f>
        <v>0</v>
      </c>
      <c r="N313" s="101">
        <f t="shared" si="65"/>
        <v>0</v>
      </c>
      <c r="O313" s="101">
        <f t="shared" ca="1" si="66"/>
        <v>282093</v>
      </c>
      <c r="P313" s="107" t="str">
        <f t="shared" si="71"/>
        <v>J=</v>
      </c>
      <c r="Q313" s="108">
        <f t="shared" si="72"/>
        <v>43791</v>
      </c>
      <c r="R313" s="13"/>
      <c r="S313" s="13"/>
      <c r="T313" s="98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</row>
    <row r="314" spans="1:159" x14ac:dyDescent="0.2">
      <c r="A314" s="99">
        <f t="shared" si="67"/>
        <v>43367</v>
      </c>
      <c r="B314" s="100">
        <f t="shared" ca="1" si="73"/>
        <v>5282093</v>
      </c>
      <c r="C314" s="101">
        <f t="shared" si="68"/>
        <v>5000000</v>
      </c>
      <c r="D314" s="102">
        <f ca="1">IF(A314&lt;$B$1,VLOOKUP(A314,[1]DI!$A$4:$B$15000,2,FALSE),0)</f>
        <v>6.3899999999999998E-2</v>
      </c>
      <c r="E314" s="101">
        <f t="shared" ca="1" si="74"/>
        <v>2.4583E-4</v>
      </c>
      <c r="F314" s="103">
        <f t="shared" si="69"/>
        <v>1.0449999999999999</v>
      </c>
      <c r="G314" s="104">
        <f t="shared" ca="1" si="62"/>
        <v>1.0002568923499999</v>
      </c>
      <c r="H314" s="101">
        <f ca="1">TRUNC(PRODUCT(G$10:G313),15)</f>
        <v>1.0564185987982599</v>
      </c>
      <c r="I314" s="101">
        <f t="shared" si="70"/>
        <v>1</v>
      </c>
      <c r="J314" s="101">
        <f t="shared" ca="1" si="63"/>
        <v>1.0564186</v>
      </c>
      <c r="K314" s="101">
        <f t="shared" ca="1" si="64"/>
        <v>282093</v>
      </c>
      <c r="L314" s="105">
        <f>IF(VLOOKUP(A314,$U$12:$AD$125,8)=VLOOKUP(A313,$U$12:$AD$125,8),0,VLOOKUP(A314,U$12:$AD$125,8))</f>
        <v>0</v>
      </c>
      <c r="M314" s="106">
        <f>IF(L314&gt;0,VLOOKUP(L314,T$12:$AC$125,7),0)</f>
        <v>0</v>
      </c>
      <c r="N314" s="101">
        <f t="shared" si="65"/>
        <v>0</v>
      </c>
      <c r="O314" s="101">
        <f t="shared" ca="1" si="66"/>
        <v>282093</v>
      </c>
      <c r="P314" s="107" t="str">
        <f t="shared" si="71"/>
        <v>J=</v>
      </c>
      <c r="Q314" s="108">
        <f t="shared" si="72"/>
        <v>43791</v>
      </c>
      <c r="R314" s="13"/>
      <c r="S314" s="13"/>
      <c r="T314" s="98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</row>
    <row r="315" spans="1:159" x14ac:dyDescent="0.2">
      <c r="A315" s="99">
        <f t="shared" si="67"/>
        <v>43368</v>
      </c>
      <c r="B315" s="100">
        <f t="shared" ca="1" si="73"/>
        <v>5283449.9000000004</v>
      </c>
      <c r="C315" s="101">
        <f t="shared" si="68"/>
        <v>5000000</v>
      </c>
      <c r="D315" s="102">
        <f ca="1">IF(A315&lt;$B$1,VLOOKUP(A315,[1]DI!$A$4:$B$15000,2,FALSE),0)</f>
        <v>6.3899999999999998E-2</v>
      </c>
      <c r="E315" s="101">
        <f t="shared" ca="1" si="74"/>
        <v>2.4583E-4</v>
      </c>
      <c r="F315" s="103">
        <f t="shared" si="69"/>
        <v>1.0449999999999999</v>
      </c>
      <c r="G315" s="104">
        <f t="shared" ca="1" si="62"/>
        <v>1.0002568923499999</v>
      </c>
      <c r="H315" s="101">
        <f ca="1">TRUNC(PRODUCT(G$10:G314),15)</f>
        <v>1.05668998465469</v>
      </c>
      <c r="I315" s="101">
        <f t="shared" si="70"/>
        <v>1</v>
      </c>
      <c r="J315" s="101">
        <f t="shared" ca="1" si="63"/>
        <v>1.05668998</v>
      </c>
      <c r="K315" s="101">
        <f t="shared" ca="1" si="64"/>
        <v>283449.90000000002</v>
      </c>
      <c r="L315" s="105">
        <f>IF(VLOOKUP(A315,$U$12:$AD$125,8)=VLOOKUP(A314,$U$12:$AD$125,8),0,VLOOKUP(A315,U$12:$AD$125,8))</f>
        <v>0</v>
      </c>
      <c r="M315" s="106">
        <f>IF(L315&gt;0,VLOOKUP(L315,T$12:$AC$125,7),0)</f>
        <v>0</v>
      </c>
      <c r="N315" s="101">
        <f t="shared" si="65"/>
        <v>0</v>
      </c>
      <c r="O315" s="101">
        <f t="shared" ca="1" si="66"/>
        <v>283449.90000000002</v>
      </c>
      <c r="P315" s="107" t="str">
        <f t="shared" si="71"/>
        <v>J=</v>
      </c>
      <c r="Q315" s="108">
        <f t="shared" si="72"/>
        <v>43791</v>
      </c>
      <c r="R315" s="13"/>
      <c r="S315" s="13"/>
      <c r="T315" s="98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</row>
    <row r="316" spans="1:159" x14ac:dyDescent="0.2">
      <c r="A316" s="99">
        <f t="shared" si="67"/>
        <v>43369</v>
      </c>
      <c r="B316" s="100">
        <f t="shared" ca="1" si="73"/>
        <v>5284807.2</v>
      </c>
      <c r="C316" s="101">
        <f t="shared" si="68"/>
        <v>5000000</v>
      </c>
      <c r="D316" s="102">
        <f ca="1">IF(A316&lt;$B$1,VLOOKUP(A316,[1]DI!$A$4:$B$15000,2,FALSE),0)</f>
        <v>6.3899999999999998E-2</v>
      </c>
      <c r="E316" s="101">
        <f t="shared" ca="1" si="74"/>
        <v>2.4583E-4</v>
      </c>
      <c r="F316" s="103">
        <f t="shared" si="69"/>
        <v>1.0449999999999999</v>
      </c>
      <c r="G316" s="104">
        <f t="shared" ca="1" si="62"/>
        <v>1.0002568923499999</v>
      </c>
      <c r="H316" s="101">
        <f ca="1">TRUNC(PRODUCT(G$10:G315),15)</f>
        <v>1.05696144022807</v>
      </c>
      <c r="I316" s="101">
        <f t="shared" si="70"/>
        <v>1</v>
      </c>
      <c r="J316" s="101">
        <f t="shared" ca="1" si="63"/>
        <v>1.05696144</v>
      </c>
      <c r="K316" s="101">
        <f t="shared" ca="1" si="64"/>
        <v>284807.2</v>
      </c>
      <c r="L316" s="105">
        <f>IF(VLOOKUP(A316,$U$12:$AD$125,8)=VLOOKUP(A315,$U$12:$AD$125,8),0,VLOOKUP(A316,U$12:$AD$125,8))</f>
        <v>0</v>
      </c>
      <c r="M316" s="106">
        <f>IF(L316&gt;0,VLOOKUP(L316,T$12:$AC$125,7),0)</f>
        <v>0</v>
      </c>
      <c r="N316" s="101">
        <f t="shared" si="65"/>
        <v>0</v>
      </c>
      <c r="O316" s="101">
        <f t="shared" ca="1" si="66"/>
        <v>284807.2</v>
      </c>
      <c r="P316" s="107" t="str">
        <f t="shared" si="71"/>
        <v>J=</v>
      </c>
      <c r="Q316" s="108">
        <f t="shared" si="72"/>
        <v>43791</v>
      </c>
      <c r="R316" s="44"/>
      <c r="S316" s="13"/>
      <c r="T316" s="98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</row>
    <row r="317" spans="1:159" x14ac:dyDescent="0.2">
      <c r="A317" s="99">
        <f t="shared" si="67"/>
        <v>43370</v>
      </c>
      <c r="B317" s="100">
        <f t="shared" ca="1" si="73"/>
        <v>5286164.8499999996</v>
      </c>
      <c r="C317" s="101">
        <f t="shared" si="68"/>
        <v>5000000</v>
      </c>
      <c r="D317" s="102">
        <f ca="1">IF(A317&lt;$B$1,VLOOKUP(A317,[1]DI!$A$4:$B$15000,2,FALSE),0)</f>
        <v>6.3899999999999998E-2</v>
      </c>
      <c r="E317" s="101">
        <f t="shared" ca="1" si="74"/>
        <v>2.4583E-4</v>
      </c>
      <c r="F317" s="103">
        <f t="shared" si="69"/>
        <v>1.0449999999999999</v>
      </c>
      <c r="G317" s="104">
        <f t="shared" ca="1" si="62"/>
        <v>1.0002568923499999</v>
      </c>
      <c r="H317" s="101">
        <f ca="1">TRUNC(PRODUCT(G$10:G316),15)</f>
        <v>1.05723296553631</v>
      </c>
      <c r="I317" s="101">
        <f t="shared" si="70"/>
        <v>1</v>
      </c>
      <c r="J317" s="101">
        <f t="shared" ca="1" si="63"/>
        <v>1.05723297</v>
      </c>
      <c r="K317" s="101">
        <f t="shared" ca="1" si="64"/>
        <v>286164.84999999998</v>
      </c>
      <c r="L317" s="105">
        <f>IF(VLOOKUP(A317,$U$12:$AD$125,8)=VLOOKUP(A316,$U$12:$AD$125,8),0,VLOOKUP(A317,U$12:$AD$125,8))</f>
        <v>0</v>
      </c>
      <c r="M317" s="106">
        <f>IF(L317&gt;0,VLOOKUP(L317,T$12:$AC$125,7),0)</f>
        <v>0</v>
      </c>
      <c r="N317" s="101">
        <f t="shared" si="65"/>
        <v>0</v>
      </c>
      <c r="O317" s="101">
        <f t="shared" ca="1" si="66"/>
        <v>286164.84999999998</v>
      </c>
      <c r="P317" s="107" t="str">
        <f t="shared" si="71"/>
        <v>J=</v>
      </c>
      <c r="Q317" s="108">
        <f t="shared" si="72"/>
        <v>43791</v>
      </c>
      <c r="R317" s="13"/>
      <c r="S317" s="13"/>
      <c r="T317" s="98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</row>
    <row r="318" spans="1:159" x14ac:dyDescent="0.2">
      <c r="A318" s="99">
        <f t="shared" si="67"/>
        <v>43371</v>
      </c>
      <c r="B318" s="100">
        <f t="shared" ca="1" si="73"/>
        <v>5287522.8</v>
      </c>
      <c r="C318" s="101">
        <f t="shared" si="68"/>
        <v>5000000</v>
      </c>
      <c r="D318" s="102">
        <f ca="1">IF(A318&lt;$B$1,VLOOKUP(A318,[1]DI!$A$4:$B$15000,2,FALSE),0)</f>
        <v>6.3899999999999998E-2</v>
      </c>
      <c r="E318" s="101">
        <f t="shared" ca="1" si="74"/>
        <v>2.4583E-4</v>
      </c>
      <c r="F318" s="103">
        <f t="shared" si="69"/>
        <v>1.0449999999999999</v>
      </c>
      <c r="G318" s="104">
        <f t="shared" ca="1" si="62"/>
        <v>1.0002568923499999</v>
      </c>
      <c r="H318" s="101">
        <f ca="1">TRUNC(PRODUCT(G$10:G317),15)</f>
        <v>1.0575045605973199</v>
      </c>
      <c r="I318" s="101">
        <f t="shared" si="70"/>
        <v>1</v>
      </c>
      <c r="J318" s="101">
        <f t="shared" ca="1" si="63"/>
        <v>1.0575045599999999</v>
      </c>
      <c r="K318" s="101">
        <f t="shared" ca="1" si="64"/>
        <v>287522.8</v>
      </c>
      <c r="L318" s="105">
        <f>IF(VLOOKUP(A318,$U$12:$AD$125,8)=VLOOKUP(A317,$U$12:$AD$125,8),0,VLOOKUP(A318,U$12:$AD$125,8))</f>
        <v>0</v>
      </c>
      <c r="M318" s="106">
        <f>IF(L318&gt;0,VLOOKUP(L318,T$12:$AC$125,7),0)</f>
        <v>0</v>
      </c>
      <c r="N318" s="101">
        <f t="shared" si="65"/>
        <v>0</v>
      </c>
      <c r="O318" s="101">
        <f t="shared" ca="1" si="66"/>
        <v>287522.8</v>
      </c>
      <c r="P318" s="107" t="str">
        <f t="shared" si="71"/>
        <v>J=</v>
      </c>
      <c r="Q318" s="108">
        <f t="shared" si="72"/>
        <v>43791</v>
      </c>
      <c r="R318" s="13"/>
      <c r="S318" s="13"/>
      <c r="T318" s="98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</row>
    <row r="319" spans="1:159" x14ac:dyDescent="0.2">
      <c r="A319" s="99">
        <f t="shared" si="67"/>
        <v>43372</v>
      </c>
      <c r="B319" s="100">
        <f t="shared" ca="1" si="73"/>
        <v>5288881.1500000004</v>
      </c>
      <c r="C319" s="101">
        <f t="shared" si="68"/>
        <v>5000000</v>
      </c>
      <c r="D319" s="102">
        <f ca="1">IF(A319&lt;$B$1,VLOOKUP(A319,[1]DI!$A$4:$B$15000,2,FALSE),0)</f>
        <v>0</v>
      </c>
      <c r="E319" s="101">
        <f t="shared" ca="1" si="74"/>
        <v>0</v>
      </c>
      <c r="F319" s="103">
        <f t="shared" si="69"/>
        <v>1.0449999999999999</v>
      </c>
      <c r="G319" s="104">
        <f t="shared" ca="1" si="62"/>
        <v>1</v>
      </c>
      <c r="H319" s="101">
        <f ca="1">TRUNC(PRODUCT(G$10:G318),15)</f>
        <v>1.0577762254290299</v>
      </c>
      <c r="I319" s="101">
        <f t="shared" si="70"/>
        <v>1</v>
      </c>
      <c r="J319" s="101">
        <f t="shared" ca="1" si="63"/>
        <v>1.05777623</v>
      </c>
      <c r="K319" s="101">
        <f t="shared" ca="1" si="64"/>
        <v>288881.15000000002</v>
      </c>
      <c r="L319" s="105">
        <f>IF(VLOOKUP(A319,$U$12:$AD$125,8)=VLOOKUP(A318,$U$12:$AD$125,8),0,VLOOKUP(A319,U$12:$AD$125,8))</f>
        <v>0</v>
      </c>
      <c r="M319" s="106">
        <f>IF(L319&gt;0,VLOOKUP(L319,T$12:$AC$125,7),0)</f>
        <v>0</v>
      </c>
      <c r="N319" s="101">
        <f t="shared" si="65"/>
        <v>0</v>
      </c>
      <c r="O319" s="101">
        <f t="shared" ca="1" si="66"/>
        <v>288881.15000000002</v>
      </c>
      <c r="P319" s="107" t="str">
        <f t="shared" si="71"/>
        <v>J=</v>
      </c>
      <c r="Q319" s="108">
        <f t="shared" si="72"/>
        <v>43791</v>
      </c>
      <c r="R319" s="13"/>
      <c r="S319" s="13"/>
      <c r="T319" s="98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</row>
    <row r="320" spans="1:159" x14ac:dyDescent="0.2">
      <c r="A320" s="99">
        <f t="shared" si="67"/>
        <v>43373</v>
      </c>
      <c r="B320" s="100">
        <f t="shared" ca="1" si="73"/>
        <v>5288881.1500000004</v>
      </c>
      <c r="C320" s="101">
        <f t="shared" si="68"/>
        <v>5000000</v>
      </c>
      <c r="D320" s="102">
        <f ca="1">IF(A320&lt;$B$1,VLOOKUP(A320,[1]DI!$A$4:$B$15000,2,FALSE),0)</f>
        <v>0</v>
      </c>
      <c r="E320" s="101">
        <f t="shared" ca="1" si="74"/>
        <v>0</v>
      </c>
      <c r="F320" s="103">
        <f t="shared" si="69"/>
        <v>1.0449999999999999</v>
      </c>
      <c r="G320" s="104">
        <f t="shared" ca="1" si="62"/>
        <v>1</v>
      </c>
      <c r="H320" s="101">
        <f ca="1">TRUNC(PRODUCT(G$10:G319),15)</f>
        <v>1.0577762254290299</v>
      </c>
      <c r="I320" s="101">
        <f t="shared" si="70"/>
        <v>1</v>
      </c>
      <c r="J320" s="101">
        <f t="shared" ca="1" si="63"/>
        <v>1.05777623</v>
      </c>
      <c r="K320" s="101">
        <f t="shared" ca="1" si="64"/>
        <v>288881.15000000002</v>
      </c>
      <c r="L320" s="105">
        <f>IF(VLOOKUP(A320,$U$12:$AD$125,8)=VLOOKUP(A319,$U$12:$AD$125,8),0,VLOOKUP(A320,U$12:$AD$125,8))</f>
        <v>0</v>
      </c>
      <c r="M320" s="106">
        <f>IF(L320&gt;0,VLOOKUP(L320,T$12:$AC$125,7),0)</f>
        <v>0</v>
      </c>
      <c r="N320" s="101">
        <f t="shared" si="65"/>
        <v>0</v>
      </c>
      <c r="O320" s="101">
        <f t="shared" ca="1" si="66"/>
        <v>288881.15000000002</v>
      </c>
      <c r="P320" s="107" t="str">
        <f t="shared" si="71"/>
        <v>J=</v>
      </c>
      <c r="Q320" s="108">
        <f t="shared" si="72"/>
        <v>43791</v>
      </c>
      <c r="R320" s="13"/>
      <c r="S320" s="13"/>
      <c r="T320" s="98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</row>
    <row r="321" spans="1:159" x14ac:dyDescent="0.2">
      <c r="A321" s="99">
        <f t="shared" si="67"/>
        <v>43374</v>
      </c>
      <c r="B321" s="100">
        <f t="shared" ca="1" si="73"/>
        <v>5288881.1500000004</v>
      </c>
      <c r="C321" s="101">
        <f t="shared" si="68"/>
        <v>5000000</v>
      </c>
      <c r="D321" s="102">
        <f ca="1">IF(A321&lt;$B$1,VLOOKUP(A321,[1]DI!$A$4:$B$15000,2,FALSE),0)</f>
        <v>6.4000000000000001E-2</v>
      </c>
      <c r="E321" s="101">
        <f t="shared" ca="1" si="74"/>
        <v>2.4620000000000002E-4</v>
      </c>
      <c r="F321" s="103">
        <f t="shared" si="69"/>
        <v>1.0449999999999999</v>
      </c>
      <c r="G321" s="104">
        <f t="shared" ca="1" si="62"/>
        <v>1.0002572789999999</v>
      </c>
      <c r="H321" s="101">
        <f ca="1">TRUNC(PRODUCT(G$10:G320),15)</f>
        <v>1.0577762254290299</v>
      </c>
      <c r="I321" s="101">
        <f t="shared" si="70"/>
        <v>1</v>
      </c>
      <c r="J321" s="101">
        <f t="shared" ca="1" si="63"/>
        <v>1.05777623</v>
      </c>
      <c r="K321" s="101">
        <f t="shared" ca="1" si="64"/>
        <v>288881.15000000002</v>
      </c>
      <c r="L321" s="105">
        <f>IF(VLOOKUP(A321,$U$12:$AD$125,8)=VLOOKUP(A320,$U$12:$AD$125,8),0,VLOOKUP(A321,U$12:$AD$125,8))</f>
        <v>0</v>
      </c>
      <c r="M321" s="106">
        <f>IF(L321&gt;0,VLOOKUP(L321,T$12:$AC$125,7),0)</f>
        <v>0</v>
      </c>
      <c r="N321" s="101">
        <f t="shared" si="65"/>
        <v>0</v>
      </c>
      <c r="O321" s="101">
        <f t="shared" ca="1" si="66"/>
        <v>288881.15000000002</v>
      </c>
      <c r="P321" s="107" t="str">
        <f t="shared" si="71"/>
        <v>J=</v>
      </c>
      <c r="Q321" s="108">
        <f t="shared" si="72"/>
        <v>43791</v>
      </c>
      <c r="R321" s="13"/>
      <c r="S321" s="13"/>
      <c r="T321" s="98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</row>
    <row r="322" spans="1:159" x14ac:dyDescent="0.2">
      <c r="A322" s="99">
        <f t="shared" si="67"/>
        <v>43375</v>
      </c>
      <c r="B322" s="100">
        <f t="shared" ca="1" si="73"/>
        <v>5290241.8499999996</v>
      </c>
      <c r="C322" s="101">
        <f t="shared" si="68"/>
        <v>5000000</v>
      </c>
      <c r="D322" s="102">
        <f ca="1">IF(A322&lt;$B$1,VLOOKUP(A322,[1]DI!$A$4:$B$15000,2,FALSE),0)</f>
        <v>6.4000000000000001E-2</v>
      </c>
      <c r="E322" s="101">
        <f t="shared" ca="1" si="74"/>
        <v>2.4620000000000002E-4</v>
      </c>
      <c r="F322" s="103">
        <f t="shared" si="69"/>
        <v>1.0449999999999999</v>
      </c>
      <c r="G322" s="104">
        <f t="shared" ca="1" si="62"/>
        <v>1.0002572789999999</v>
      </c>
      <c r="H322" s="101">
        <f ca="1">TRUNC(PRODUCT(G$10:G321),15)</f>
        <v>1.0580483690385301</v>
      </c>
      <c r="I322" s="101">
        <f t="shared" si="70"/>
        <v>1</v>
      </c>
      <c r="J322" s="101">
        <f t="shared" ca="1" si="63"/>
        <v>1.0580483700000001</v>
      </c>
      <c r="K322" s="101">
        <f t="shared" ca="1" si="64"/>
        <v>290241.84999999998</v>
      </c>
      <c r="L322" s="105">
        <f>IF(VLOOKUP(A322,$U$12:$AD$125,8)=VLOOKUP(A321,$U$12:$AD$125,8),0,VLOOKUP(A322,U$12:$AD$125,8))</f>
        <v>0</v>
      </c>
      <c r="M322" s="106">
        <f>IF(L322&gt;0,VLOOKUP(L322,T$12:$AC$125,7),0)</f>
        <v>0</v>
      </c>
      <c r="N322" s="101">
        <f t="shared" si="65"/>
        <v>0</v>
      </c>
      <c r="O322" s="101">
        <f t="shared" ca="1" si="66"/>
        <v>290241.84999999998</v>
      </c>
      <c r="P322" s="107" t="str">
        <f t="shared" si="71"/>
        <v>J=</v>
      </c>
      <c r="Q322" s="108">
        <f t="shared" si="72"/>
        <v>43791</v>
      </c>
      <c r="R322" s="13"/>
      <c r="S322" s="13"/>
      <c r="T322" s="98">
        <v>45211</v>
      </c>
      <c r="U322" s="28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</row>
    <row r="323" spans="1:159" x14ac:dyDescent="0.2">
      <c r="A323" s="99">
        <f t="shared" si="67"/>
        <v>43376</v>
      </c>
      <c r="B323" s="100">
        <f t="shared" ca="1" si="73"/>
        <v>5291602.9000000004</v>
      </c>
      <c r="C323" s="101">
        <f t="shared" si="68"/>
        <v>5000000</v>
      </c>
      <c r="D323" s="102">
        <f ca="1">IF(A323&lt;$B$1,VLOOKUP(A323,[1]DI!$A$4:$B$15000,2,FALSE),0)</f>
        <v>6.4000000000000001E-2</v>
      </c>
      <c r="E323" s="101">
        <f t="shared" ca="1" si="74"/>
        <v>2.4620000000000002E-4</v>
      </c>
      <c r="F323" s="103">
        <f t="shared" si="69"/>
        <v>1.0449999999999999</v>
      </c>
      <c r="G323" s="104">
        <f t="shared" ca="1" si="62"/>
        <v>1.0002572789999999</v>
      </c>
      <c r="H323" s="101">
        <f ca="1">TRUNC(PRODUCT(G$10:G322),15)</f>
        <v>1.0583205826648701</v>
      </c>
      <c r="I323" s="101">
        <f t="shared" si="70"/>
        <v>1</v>
      </c>
      <c r="J323" s="101">
        <f t="shared" ca="1" si="63"/>
        <v>1.05832058</v>
      </c>
      <c r="K323" s="101">
        <f t="shared" ca="1" si="64"/>
        <v>291602.90000000002</v>
      </c>
      <c r="L323" s="105">
        <f>IF(VLOOKUP(A323,$U$12:$AD$125,8)=VLOOKUP(A322,$U$12:$AD$125,8),0,VLOOKUP(A323,U$12:$AD$125,8))</f>
        <v>0</v>
      </c>
      <c r="M323" s="106">
        <f>IF(L323&gt;0,VLOOKUP(L323,T$12:$AC$125,7),0)</f>
        <v>0</v>
      </c>
      <c r="N323" s="101">
        <f t="shared" si="65"/>
        <v>0</v>
      </c>
      <c r="O323" s="101">
        <f t="shared" ca="1" si="66"/>
        <v>291602.90000000002</v>
      </c>
      <c r="P323" s="107" t="str">
        <f t="shared" si="71"/>
        <v>J=</v>
      </c>
      <c r="Q323" s="108">
        <f t="shared" si="72"/>
        <v>43791</v>
      </c>
      <c r="R323" s="13"/>
      <c r="S323" s="13"/>
      <c r="T323" s="98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</row>
    <row r="324" spans="1:159" x14ac:dyDescent="0.2">
      <c r="A324" s="99">
        <f t="shared" si="67"/>
        <v>43377</v>
      </c>
      <c r="B324" s="100">
        <f t="shared" ca="1" si="73"/>
        <v>5292964.3499999996</v>
      </c>
      <c r="C324" s="101">
        <f t="shared" si="68"/>
        <v>5000000</v>
      </c>
      <c r="D324" s="102">
        <f ca="1">IF(A324&lt;$B$1,VLOOKUP(A324,[1]DI!$A$4:$B$15000,2,FALSE),0)</f>
        <v>6.4000000000000001E-2</v>
      </c>
      <c r="E324" s="101">
        <f t="shared" ca="1" si="74"/>
        <v>2.4620000000000002E-4</v>
      </c>
      <c r="F324" s="103">
        <f t="shared" si="69"/>
        <v>1.0449999999999999</v>
      </c>
      <c r="G324" s="104">
        <f t="shared" ca="1" si="62"/>
        <v>1.0002572789999999</v>
      </c>
      <c r="H324" s="101">
        <f ca="1">TRUNC(PRODUCT(G$10:G323),15)</f>
        <v>1.05859286632606</v>
      </c>
      <c r="I324" s="101">
        <f t="shared" si="70"/>
        <v>1</v>
      </c>
      <c r="J324" s="101">
        <f t="shared" ca="1" si="63"/>
        <v>1.05859287</v>
      </c>
      <c r="K324" s="101">
        <f t="shared" ca="1" si="64"/>
        <v>292964.34999999998</v>
      </c>
      <c r="L324" s="105">
        <f>IF(VLOOKUP(A324,$U$12:$AD$125,8)=VLOOKUP(A323,$U$12:$AD$125,8),0,VLOOKUP(A324,U$12:$AD$125,8))</f>
        <v>0</v>
      </c>
      <c r="M324" s="106">
        <f>IF(L324&gt;0,VLOOKUP(L324,T$12:$AC$125,7),0)</f>
        <v>0</v>
      </c>
      <c r="N324" s="101">
        <f t="shared" si="65"/>
        <v>0</v>
      </c>
      <c r="O324" s="101">
        <f t="shared" ca="1" si="66"/>
        <v>292964.34999999998</v>
      </c>
      <c r="P324" s="107" t="str">
        <f t="shared" si="71"/>
        <v>J=</v>
      </c>
      <c r="Q324" s="108">
        <f t="shared" si="72"/>
        <v>43791</v>
      </c>
      <c r="R324" s="13"/>
      <c r="S324" s="13"/>
      <c r="T324" s="98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</row>
    <row r="325" spans="1:159" x14ac:dyDescent="0.2">
      <c r="A325" s="99">
        <f t="shared" si="67"/>
        <v>43378</v>
      </c>
      <c r="B325" s="100">
        <f t="shared" ca="1" si="73"/>
        <v>5294326.0999999996</v>
      </c>
      <c r="C325" s="101">
        <f t="shared" si="68"/>
        <v>5000000</v>
      </c>
      <c r="D325" s="102">
        <f ca="1">IF(A325&lt;$B$1,VLOOKUP(A325,[1]DI!$A$4:$B$15000,2,FALSE),0)</f>
        <v>6.4000000000000001E-2</v>
      </c>
      <c r="E325" s="101">
        <f t="shared" ca="1" si="74"/>
        <v>2.4620000000000002E-4</v>
      </c>
      <c r="F325" s="103">
        <f t="shared" si="69"/>
        <v>1.0449999999999999</v>
      </c>
      <c r="G325" s="104">
        <f t="shared" ca="1" si="62"/>
        <v>1.0002572789999999</v>
      </c>
      <c r="H325" s="101">
        <f ca="1">TRUNC(PRODUCT(G$10:G324),15)</f>
        <v>1.0588652200401101</v>
      </c>
      <c r="I325" s="101">
        <f t="shared" si="70"/>
        <v>1</v>
      </c>
      <c r="J325" s="101">
        <f t="shared" ca="1" si="63"/>
        <v>1.0588652199999999</v>
      </c>
      <c r="K325" s="101">
        <f t="shared" ca="1" si="64"/>
        <v>294326.09999999998</v>
      </c>
      <c r="L325" s="105">
        <f>IF(VLOOKUP(A325,$U$12:$AD$125,8)=VLOOKUP(A324,$U$12:$AD$125,8),0,VLOOKUP(A325,U$12:$AD$125,8))</f>
        <v>0</v>
      </c>
      <c r="M325" s="106">
        <f>IF(L325&gt;0,VLOOKUP(L325,T$12:$AC$125,7),0)</f>
        <v>0</v>
      </c>
      <c r="N325" s="101">
        <f t="shared" si="65"/>
        <v>0</v>
      </c>
      <c r="O325" s="101">
        <f t="shared" ca="1" si="66"/>
        <v>294326.09999999998</v>
      </c>
      <c r="P325" s="107" t="str">
        <f t="shared" si="71"/>
        <v>J=</v>
      </c>
      <c r="Q325" s="108">
        <f t="shared" si="72"/>
        <v>43791</v>
      </c>
      <c r="R325" s="13"/>
      <c r="S325" s="13"/>
      <c r="T325" s="98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</row>
    <row r="326" spans="1:159" x14ac:dyDescent="0.2">
      <c r="A326" s="99">
        <f t="shared" si="67"/>
        <v>43379</v>
      </c>
      <c r="B326" s="100">
        <f t="shared" ca="1" si="73"/>
        <v>5295688.2</v>
      </c>
      <c r="C326" s="101">
        <f t="shared" si="68"/>
        <v>5000000</v>
      </c>
      <c r="D326" s="102">
        <f ca="1">IF(A326&lt;$B$1,VLOOKUP(A326,[1]DI!$A$4:$B$15000,2,FALSE),0)</f>
        <v>0</v>
      </c>
      <c r="E326" s="101">
        <f t="shared" ca="1" si="74"/>
        <v>0</v>
      </c>
      <c r="F326" s="103">
        <f t="shared" si="69"/>
        <v>1.0449999999999999</v>
      </c>
      <c r="G326" s="104">
        <f t="shared" ca="1" si="62"/>
        <v>1</v>
      </c>
      <c r="H326" s="101">
        <f ca="1">TRUNC(PRODUCT(G$10:G325),15)</f>
        <v>1.0591376438250599</v>
      </c>
      <c r="I326" s="101">
        <f t="shared" si="70"/>
        <v>1</v>
      </c>
      <c r="J326" s="101">
        <f t="shared" ca="1" si="63"/>
        <v>1.0591376400000001</v>
      </c>
      <c r="K326" s="101">
        <f t="shared" ca="1" si="64"/>
        <v>295688.2</v>
      </c>
      <c r="L326" s="105">
        <f>IF(VLOOKUP(A326,$U$12:$AD$125,8)=VLOOKUP(A325,$U$12:$AD$125,8),0,VLOOKUP(A326,U$12:$AD$125,8))</f>
        <v>0</v>
      </c>
      <c r="M326" s="106">
        <f>IF(L326&gt;0,VLOOKUP(L326,T$12:$AC$125,7),0)</f>
        <v>0</v>
      </c>
      <c r="N326" s="101">
        <f t="shared" si="65"/>
        <v>0</v>
      </c>
      <c r="O326" s="101">
        <f t="shared" ca="1" si="66"/>
        <v>295688.2</v>
      </c>
      <c r="P326" s="107" t="str">
        <f t="shared" si="71"/>
        <v>J=</v>
      </c>
      <c r="Q326" s="108">
        <f t="shared" si="72"/>
        <v>43791</v>
      </c>
      <c r="R326" s="13"/>
      <c r="S326" s="13"/>
      <c r="T326" s="98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</row>
    <row r="327" spans="1:159" x14ac:dyDescent="0.2">
      <c r="A327" s="99">
        <f t="shared" si="67"/>
        <v>43380</v>
      </c>
      <c r="B327" s="100">
        <f t="shared" ca="1" si="73"/>
        <v>5295688.2</v>
      </c>
      <c r="C327" s="101">
        <f t="shared" si="68"/>
        <v>5000000</v>
      </c>
      <c r="D327" s="102">
        <f ca="1">IF(A327&lt;$B$1,VLOOKUP(A327,[1]DI!$A$4:$B$15000,2,FALSE),0)</f>
        <v>0</v>
      </c>
      <c r="E327" s="101">
        <f t="shared" ca="1" si="74"/>
        <v>0</v>
      </c>
      <c r="F327" s="103">
        <f t="shared" si="69"/>
        <v>1.0449999999999999</v>
      </c>
      <c r="G327" s="104">
        <f t="shared" ca="1" si="62"/>
        <v>1</v>
      </c>
      <c r="H327" s="101">
        <f ca="1">TRUNC(PRODUCT(G$10:G326),15)</f>
        <v>1.0591376438250599</v>
      </c>
      <c r="I327" s="101">
        <f t="shared" si="70"/>
        <v>1</v>
      </c>
      <c r="J327" s="101">
        <f t="shared" ca="1" si="63"/>
        <v>1.0591376400000001</v>
      </c>
      <c r="K327" s="101">
        <f t="shared" ca="1" si="64"/>
        <v>295688.2</v>
      </c>
      <c r="L327" s="105">
        <f>IF(VLOOKUP(A327,$U$12:$AD$125,8)=VLOOKUP(A326,$U$12:$AD$125,8),0,VLOOKUP(A327,U$12:$AD$125,8))</f>
        <v>0</v>
      </c>
      <c r="M327" s="106">
        <f>IF(L327&gt;0,VLOOKUP(L327,T$12:$AC$125,7),0)</f>
        <v>0</v>
      </c>
      <c r="N327" s="101">
        <f t="shared" si="65"/>
        <v>0</v>
      </c>
      <c r="O327" s="101">
        <f t="shared" ca="1" si="66"/>
        <v>295688.2</v>
      </c>
      <c r="P327" s="107" t="str">
        <f t="shared" si="71"/>
        <v>J=</v>
      </c>
      <c r="Q327" s="108">
        <f t="shared" si="72"/>
        <v>43791</v>
      </c>
      <c r="R327" s="13"/>
      <c r="S327" s="13"/>
      <c r="T327" s="98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</row>
    <row r="328" spans="1:159" x14ac:dyDescent="0.2">
      <c r="A328" s="99">
        <f t="shared" si="67"/>
        <v>43381</v>
      </c>
      <c r="B328" s="100">
        <f t="shared" ca="1" si="73"/>
        <v>5295688.2</v>
      </c>
      <c r="C328" s="101">
        <f t="shared" si="68"/>
        <v>5000000</v>
      </c>
      <c r="D328" s="102">
        <f ca="1">IF(A328&lt;$B$1,VLOOKUP(A328,[1]DI!$A$4:$B$15000,2,FALSE),0)</f>
        <v>6.4000000000000001E-2</v>
      </c>
      <c r="E328" s="101">
        <f t="shared" ca="1" si="74"/>
        <v>2.4620000000000002E-4</v>
      </c>
      <c r="F328" s="103">
        <f t="shared" si="69"/>
        <v>1.0449999999999999</v>
      </c>
      <c r="G328" s="104">
        <f t="shared" ca="1" si="62"/>
        <v>1.0002572789999999</v>
      </c>
      <c r="H328" s="101">
        <f ca="1">TRUNC(PRODUCT(G$10:G327),15)</f>
        <v>1.0591376438250599</v>
      </c>
      <c r="I328" s="101">
        <f t="shared" si="70"/>
        <v>1</v>
      </c>
      <c r="J328" s="101">
        <f t="shared" ca="1" si="63"/>
        <v>1.0591376400000001</v>
      </c>
      <c r="K328" s="101">
        <f t="shared" ca="1" si="64"/>
        <v>295688.2</v>
      </c>
      <c r="L328" s="105">
        <f>IF(VLOOKUP(A328,$U$12:$AD$125,8)=VLOOKUP(A327,$U$12:$AD$125,8),0,VLOOKUP(A328,U$12:$AD$125,8))</f>
        <v>0</v>
      </c>
      <c r="M328" s="106">
        <f>IF(L328&gt;0,VLOOKUP(L328,T$12:$AC$125,7),0)</f>
        <v>0</v>
      </c>
      <c r="N328" s="101">
        <f t="shared" si="65"/>
        <v>0</v>
      </c>
      <c r="O328" s="101">
        <f t="shared" ca="1" si="66"/>
        <v>295688.2</v>
      </c>
      <c r="P328" s="107" t="str">
        <f t="shared" si="71"/>
        <v>J=</v>
      </c>
      <c r="Q328" s="108">
        <f t="shared" si="72"/>
        <v>43791</v>
      </c>
      <c r="R328" s="13"/>
      <c r="S328" s="13"/>
      <c r="T328" s="98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</row>
    <row r="329" spans="1:159" x14ac:dyDescent="0.2">
      <c r="A329" s="99">
        <f t="shared" si="67"/>
        <v>43382</v>
      </c>
      <c r="B329" s="100">
        <f t="shared" ca="1" si="73"/>
        <v>5297050.7</v>
      </c>
      <c r="C329" s="101">
        <f t="shared" si="68"/>
        <v>5000000</v>
      </c>
      <c r="D329" s="102">
        <f ca="1">IF(A329&lt;$B$1,VLOOKUP(A329,[1]DI!$A$4:$B$15000,2,FALSE),0)</f>
        <v>6.4000000000000001E-2</v>
      </c>
      <c r="E329" s="101">
        <f t="shared" ca="1" si="74"/>
        <v>2.4620000000000002E-4</v>
      </c>
      <c r="F329" s="103">
        <f t="shared" si="69"/>
        <v>1.0449999999999999</v>
      </c>
      <c r="G329" s="104">
        <f t="shared" ca="1" si="62"/>
        <v>1.0002572789999999</v>
      </c>
      <c r="H329" s="101">
        <f ca="1">TRUNC(PRODUCT(G$10:G328),15)</f>
        <v>1.05941013769893</v>
      </c>
      <c r="I329" s="101">
        <f t="shared" si="70"/>
        <v>1</v>
      </c>
      <c r="J329" s="101">
        <f t="shared" ca="1" si="63"/>
        <v>1.05941014</v>
      </c>
      <c r="K329" s="101">
        <f t="shared" ca="1" si="64"/>
        <v>297050.7</v>
      </c>
      <c r="L329" s="105">
        <f>IF(VLOOKUP(A329,$U$12:$AD$125,8)=VLOOKUP(A328,$U$12:$AD$125,8),0,VLOOKUP(A329,U$12:$AD$125,8))</f>
        <v>0</v>
      </c>
      <c r="M329" s="106">
        <f>IF(L329&gt;0,VLOOKUP(L329,T$12:$AC$125,7),0)</f>
        <v>0</v>
      </c>
      <c r="N329" s="101">
        <f t="shared" si="65"/>
        <v>0</v>
      </c>
      <c r="O329" s="101">
        <f t="shared" ca="1" si="66"/>
        <v>297050.7</v>
      </c>
      <c r="P329" s="107" t="str">
        <f t="shared" si="71"/>
        <v>J=</v>
      </c>
      <c r="Q329" s="108">
        <f t="shared" si="72"/>
        <v>43791</v>
      </c>
      <c r="R329" s="13"/>
      <c r="S329" s="13"/>
      <c r="T329" s="98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</row>
    <row r="330" spans="1:159" x14ac:dyDescent="0.2">
      <c r="A330" s="99">
        <f t="shared" si="67"/>
        <v>43383</v>
      </c>
      <c r="B330" s="100">
        <f t="shared" ca="1" si="73"/>
        <v>5298413.5</v>
      </c>
      <c r="C330" s="101">
        <f t="shared" si="68"/>
        <v>5000000</v>
      </c>
      <c r="D330" s="102">
        <f ca="1">IF(A330&lt;$B$1,VLOOKUP(A330,[1]DI!$A$4:$B$15000,2,FALSE),0)</f>
        <v>6.4000000000000001E-2</v>
      </c>
      <c r="E330" s="101">
        <f t="shared" ca="1" si="74"/>
        <v>2.4620000000000002E-4</v>
      </c>
      <c r="F330" s="103">
        <f t="shared" si="69"/>
        <v>1.0449999999999999</v>
      </c>
      <c r="G330" s="104">
        <f t="shared" ref="G330:G393" ca="1" si="75">TRUNC((1+(E330*F330)),15)</f>
        <v>1.0002572789999999</v>
      </c>
      <c r="H330" s="101">
        <f ca="1">TRUNC(PRODUCT(G$10:G329),15)</f>
        <v>1.0596827016797401</v>
      </c>
      <c r="I330" s="101">
        <f t="shared" si="70"/>
        <v>1</v>
      </c>
      <c r="J330" s="101">
        <f t="shared" ref="J330:J393" ca="1" si="76">ROUND(TRUNC(H330/I330,15),8)</f>
        <v>1.0596827</v>
      </c>
      <c r="K330" s="101">
        <f t="shared" ref="K330:K393" ca="1" si="77">TRUNC((C330*(J330-1)),8)</f>
        <v>298413.5</v>
      </c>
      <c r="L330" s="105">
        <f>IF(VLOOKUP(A330,$U$12:$AD$125,8)=VLOOKUP(A329,$U$12:$AD$125,8),0,VLOOKUP(A330,U$12:$AD$125,8))</f>
        <v>0</v>
      </c>
      <c r="M330" s="106">
        <f>IF(L330&gt;0,VLOOKUP(L330,T$12:$AC$125,7),0)</f>
        <v>0</v>
      </c>
      <c r="N330" s="101">
        <f t="shared" ref="N330:N393" si="78">IF(M330&gt;0,(C$10*M330),0)</f>
        <v>0</v>
      </c>
      <c r="O330" s="101">
        <f t="shared" ref="O330:O393" ca="1" si="79">(K330+N330)</f>
        <v>298413.5</v>
      </c>
      <c r="P330" s="107" t="str">
        <f t="shared" si="71"/>
        <v>J=</v>
      </c>
      <c r="Q330" s="108">
        <f t="shared" si="72"/>
        <v>43791</v>
      </c>
      <c r="R330" s="13"/>
      <c r="S330" s="13"/>
      <c r="T330" s="98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</row>
    <row r="331" spans="1:159" x14ac:dyDescent="0.2">
      <c r="A331" s="99">
        <f t="shared" ref="A331:A394" si="80">(A330+1)</f>
        <v>43384</v>
      </c>
      <c r="B331" s="100">
        <f t="shared" ca="1" si="73"/>
        <v>5299776.7</v>
      </c>
      <c r="C331" s="101">
        <f t="shared" ref="C331:C394" si="81">TRUNC(C330-N330,8)</f>
        <v>5000000</v>
      </c>
      <c r="D331" s="102">
        <f ca="1">IF(A331&lt;$B$1,VLOOKUP(A331,[1]DI!$A$4:$B$15000,2,FALSE),0)</f>
        <v>6.4000000000000001E-2</v>
      </c>
      <c r="E331" s="101">
        <f t="shared" ca="1" si="74"/>
        <v>2.4620000000000002E-4</v>
      </c>
      <c r="F331" s="103">
        <f t="shared" ref="F331:F394" si="82">F330</f>
        <v>1.0449999999999999</v>
      </c>
      <c r="G331" s="104">
        <f t="shared" ca="1" si="75"/>
        <v>1.0002572789999999</v>
      </c>
      <c r="H331" s="101">
        <f ca="1">TRUNC(PRODUCT(G$10:G330),15)</f>
        <v>1.05995533578555</v>
      </c>
      <c r="I331" s="101">
        <f t="shared" ref="I331:I394" si="83">IF(OR(L330&gt;0,L330="E"),H330,I330)</f>
        <v>1</v>
      </c>
      <c r="J331" s="101">
        <f t="shared" ca="1" si="76"/>
        <v>1.0599553399999999</v>
      </c>
      <c r="K331" s="101">
        <f t="shared" ca="1" si="77"/>
        <v>299776.7</v>
      </c>
      <c r="L331" s="105">
        <f>IF(VLOOKUP(A331,$U$12:$AD$125,8)=VLOOKUP(A330,$U$12:$AD$125,8),0,VLOOKUP(A331,U$12:$AD$125,8))</f>
        <v>0</v>
      </c>
      <c r="M331" s="106">
        <f>IF(L331&gt;0,VLOOKUP(L331,T$12:$AC$125,7),0)</f>
        <v>0</v>
      </c>
      <c r="N331" s="101">
        <f t="shared" si="78"/>
        <v>0</v>
      </c>
      <c r="O331" s="101">
        <f t="shared" ca="1" si="79"/>
        <v>299776.7</v>
      </c>
      <c r="P331" s="107" t="str">
        <f t="shared" ref="P331:P394" si="84">IF(L330&gt;0,VLOOKUP(A330,$U$12:$AD$125,9),P330)</f>
        <v>J=</v>
      </c>
      <c r="Q331" s="108">
        <f t="shared" ref="Q331:Q394" si="85">IF(L330&gt;0,VLOOKUP(A330,$U$12:$AD$125,10),Q330)</f>
        <v>43791</v>
      </c>
      <c r="R331" s="13"/>
      <c r="S331" s="13"/>
      <c r="T331" s="98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</row>
    <row r="332" spans="1:159" x14ac:dyDescent="0.2">
      <c r="A332" s="99">
        <f t="shared" si="80"/>
        <v>43385</v>
      </c>
      <c r="B332" s="100">
        <f t="shared" ref="B332:B395" ca="1" si="86">IF(A332&lt;=TODAY(),C332+K332,IF(AND(A332&gt;TODAY(),A332&lt;=$B$1),IF(VLOOKUP(TODAY(),$A$10:$D$5000,4,FALSE)=0,"n.d",C332+K332),"n.d"))</f>
        <v>5301140.2</v>
      </c>
      <c r="C332" s="101">
        <f t="shared" si="81"/>
        <v>5000000</v>
      </c>
      <c r="D332" s="102">
        <f ca="1">IF(A332&lt;$B$1,VLOOKUP(A332,[1]DI!$A$4:$B$15000,2,FALSE),0)</f>
        <v>0</v>
      </c>
      <c r="E332" s="101">
        <f t="shared" ca="1" si="74"/>
        <v>0</v>
      </c>
      <c r="F332" s="103">
        <f t="shared" si="82"/>
        <v>1.0449999999999999</v>
      </c>
      <c r="G332" s="104">
        <f t="shared" ca="1" si="75"/>
        <v>1</v>
      </c>
      <c r="H332" s="101">
        <f ca="1">TRUNC(PRODUCT(G$10:G331),15)</f>
        <v>1.06022804003439</v>
      </c>
      <c r="I332" s="101">
        <f t="shared" si="83"/>
        <v>1</v>
      </c>
      <c r="J332" s="101">
        <f t="shared" ca="1" si="76"/>
        <v>1.0602280399999999</v>
      </c>
      <c r="K332" s="101">
        <f t="shared" ca="1" si="77"/>
        <v>301140.2</v>
      </c>
      <c r="L332" s="105">
        <f>IF(VLOOKUP(A332,$U$12:$AD$125,8)=VLOOKUP(A331,$U$12:$AD$125,8),0,VLOOKUP(A332,U$12:$AD$125,8))</f>
        <v>0</v>
      </c>
      <c r="M332" s="106">
        <f>IF(L332&gt;0,VLOOKUP(L332,T$12:$AC$125,7),0)</f>
        <v>0</v>
      </c>
      <c r="N332" s="101">
        <f t="shared" si="78"/>
        <v>0</v>
      </c>
      <c r="O332" s="101">
        <f t="shared" ca="1" si="79"/>
        <v>301140.2</v>
      </c>
      <c r="P332" s="107" t="str">
        <f t="shared" si="84"/>
        <v>J=</v>
      </c>
      <c r="Q332" s="108">
        <f t="shared" si="85"/>
        <v>43791</v>
      </c>
      <c r="R332" s="13"/>
      <c r="S332" s="13"/>
      <c r="T332" s="98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</row>
    <row r="333" spans="1:159" x14ac:dyDescent="0.2">
      <c r="A333" s="99">
        <f t="shared" si="80"/>
        <v>43386</v>
      </c>
      <c r="B333" s="100">
        <f t="shared" ca="1" si="86"/>
        <v>5301140.2</v>
      </c>
      <c r="C333" s="101">
        <f t="shared" si="81"/>
        <v>5000000</v>
      </c>
      <c r="D333" s="102">
        <f ca="1">IF(A333&lt;$B$1,VLOOKUP(A333,[1]DI!$A$4:$B$15000,2,FALSE),0)</f>
        <v>0</v>
      </c>
      <c r="E333" s="101">
        <f t="shared" ref="E333:E396" ca="1" si="87">ROUND((((1+D333)^(1/252)-1)),8)</f>
        <v>0</v>
      </c>
      <c r="F333" s="103">
        <f t="shared" si="82"/>
        <v>1.0449999999999999</v>
      </c>
      <c r="G333" s="104">
        <f t="shared" ca="1" si="75"/>
        <v>1</v>
      </c>
      <c r="H333" s="101">
        <f ca="1">TRUNC(PRODUCT(G$10:G332),15)</f>
        <v>1.06022804003439</v>
      </c>
      <c r="I333" s="101">
        <f t="shared" si="83"/>
        <v>1</v>
      </c>
      <c r="J333" s="101">
        <f t="shared" ca="1" si="76"/>
        <v>1.0602280399999999</v>
      </c>
      <c r="K333" s="101">
        <f t="shared" ca="1" si="77"/>
        <v>301140.2</v>
      </c>
      <c r="L333" s="105">
        <f>IF(VLOOKUP(A333,$U$12:$AD$125,8)=VLOOKUP(A332,$U$12:$AD$125,8),0,VLOOKUP(A333,U$12:$AD$125,8))</f>
        <v>0</v>
      </c>
      <c r="M333" s="106">
        <f>IF(L333&gt;0,VLOOKUP(L333,T$12:$AC$125,7),0)</f>
        <v>0</v>
      </c>
      <c r="N333" s="101">
        <f t="shared" si="78"/>
        <v>0</v>
      </c>
      <c r="O333" s="101">
        <f t="shared" ca="1" si="79"/>
        <v>301140.2</v>
      </c>
      <c r="P333" s="107" t="str">
        <f t="shared" si="84"/>
        <v>J=</v>
      </c>
      <c r="Q333" s="108">
        <f t="shared" si="85"/>
        <v>43791</v>
      </c>
      <c r="R333" s="13"/>
      <c r="S333" s="13"/>
      <c r="T333" s="98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</row>
    <row r="334" spans="1:159" x14ac:dyDescent="0.2">
      <c r="A334" s="99">
        <f t="shared" si="80"/>
        <v>43387</v>
      </c>
      <c r="B334" s="100">
        <f t="shared" ca="1" si="86"/>
        <v>5301140.2</v>
      </c>
      <c r="C334" s="101">
        <f t="shared" si="81"/>
        <v>5000000</v>
      </c>
      <c r="D334" s="102">
        <f ca="1">IF(A334&lt;$B$1,VLOOKUP(A334,[1]DI!$A$4:$B$15000,2,FALSE),0)</f>
        <v>0</v>
      </c>
      <c r="E334" s="101">
        <f t="shared" ca="1" si="87"/>
        <v>0</v>
      </c>
      <c r="F334" s="103">
        <f t="shared" si="82"/>
        <v>1.0449999999999999</v>
      </c>
      <c r="G334" s="104">
        <f t="shared" ca="1" si="75"/>
        <v>1</v>
      </c>
      <c r="H334" s="101">
        <f ca="1">TRUNC(PRODUCT(G$10:G333),15)</f>
        <v>1.06022804003439</v>
      </c>
      <c r="I334" s="101">
        <f t="shared" si="83"/>
        <v>1</v>
      </c>
      <c r="J334" s="101">
        <f t="shared" ca="1" si="76"/>
        <v>1.0602280399999999</v>
      </c>
      <c r="K334" s="101">
        <f t="shared" ca="1" si="77"/>
        <v>301140.2</v>
      </c>
      <c r="L334" s="105">
        <f>IF(VLOOKUP(A334,$U$12:$AD$125,8)=VLOOKUP(A333,$U$12:$AD$125,8),0,VLOOKUP(A334,U$12:$AD$125,8))</f>
        <v>0</v>
      </c>
      <c r="M334" s="106">
        <f>IF(L334&gt;0,VLOOKUP(L334,T$12:$AC$125,7),0)</f>
        <v>0</v>
      </c>
      <c r="N334" s="101">
        <f t="shared" si="78"/>
        <v>0</v>
      </c>
      <c r="O334" s="101">
        <f t="shared" ca="1" si="79"/>
        <v>301140.2</v>
      </c>
      <c r="P334" s="107" t="str">
        <f t="shared" si="84"/>
        <v>J=</v>
      </c>
      <c r="Q334" s="108">
        <f t="shared" si="85"/>
        <v>43791</v>
      </c>
      <c r="R334" s="13"/>
      <c r="S334" s="13"/>
      <c r="T334" s="98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</row>
    <row r="335" spans="1:159" x14ac:dyDescent="0.2">
      <c r="A335" s="99">
        <f t="shared" si="80"/>
        <v>43388</v>
      </c>
      <c r="B335" s="100">
        <f t="shared" ca="1" si="86"/>
        <v>5301140.2</v>
      </c>
      <c r="C335" s="101">
        <f t="shared" si="81"/>
        <v>5000000</v>
      </c>
      <c r="D335" s="102">
        <f ca="1">IF(A335&lt;$B$1,VLOOKUP(A335,[1]DI!$A$4:$B$15000,2,FALSE),0)</f>
        <v>6.4000000000000001E-2</v>
      </c>
      <c r="E335" s="101">
        <f t="shared" ca="1" si="87"/>
        <v>2.4620000000000002E-4</v>
      </c>
      <c r="F335" s="103">
        <f t="shared" si="82"/>
        <v>1.0449999999999999</v>
      </c>
      <c r="G335" s="104">
        <f t="shared" ca="1" si="75"/>
        <v>1.0002572789999999</v>
      </c>
      <c r="H335" s="101">
        <f ca="1">TRUNC(PRODUCT(G$10:G334),15)</f>
        <v>1.06022804003439</v>
      </c>
      <c r="I335" s="101">
        <f t="shared" si="83"/>
        <v>1</v>
      </c>
      <c r="J335" s="101">
        <f t="shared" ca="1" si="76"/>
        <v>1.0602280399999999</v>
      </c>
      <c r="K335" s="101">
        <f t="shared" ca="1" si="77"/>
        <v>301140.2</v>
      </c>
      <c r="L335" s="105">
        <f>IF(VLOOKUP(A335,$U$12:$AD$125,8)=VLOOKUP(A334,$U$12:$AD$125,8),0,VLOOKUP(A335,U$12:$AD$125,8))</f>
        <v>0</v>
      </c>
      <c r="M335" s="106">
        <f>IF(L335&gt;0,VLOOKUP(L335,T$12:$AC$125,7),0)</f>
        <v>0</v>
      </c>
      <c r="N335" s="101">
        <f t="shared" si="78"/>
        <v>0</v>
      </c>
      <c r="O335" s="101">
        <f t="shared" ca="1" si="79"/>
        <v>301140.2</v>
      </c>
      <c r="P335" s="107" t="str">
        <f t="shared" si="84"/>
        <v>J=</v>
      </c>
      <c r="Q335" s="108">
        <f t="shared" si="85"/>
        <v>43791</v>
      </c>
      <c r="R335" s="13"/>
      <c r="S335" s="13"/>
      <c r="T335" s="98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</row>
    <row r="336" spans="1:159" x14ac:dyDescent="0.2">
      <c r="A336" s="99">
        <f t="shared" si="80"/>
        <v>43389</v>
      </c>
      <c r="B336" s="100">
        <f t="shared" ca="1" si="86"/>
        <v>5302504.05</v>
      </c>
      <c r="C336" s="101">
        <f t="shared" si="81"/>
        <v>5000000</v>
      </c>
      <c r="D336" s="102">
        <f ca="1">IF(A336&lt;$B$1,VLOOKUP(A336,[1]DI!$A$4:$B$15000,2,FALSE),0)</f>
        <v>6.4000000000000001E-2</v>
      </c>
      <c r="E336" s="101">
        <f t="shared" ca="1" si="87"/>
        <v>2.4620000000000002E-4</v>
      </c>
      <c r="F336" s="103">
        <f t="shared" si="82"/>
        <v>1.0449999999999999</v>
      </c>
      <c r="G336" s="104">
        <f t="shared" ca="1" si="75"/>
        <v>1.0002572789999999</v>
      </c>
      <c r="H336" s="101">
        <f ca="1">TRUNC(PRODUCT(G$10:G335),15)</f>
        <v>1.0605008144443</v>
      </c>
      <c r="I336" s="101">
        <f t="shared" si="83"/>
        <v>1</v>
      </c>
      <c r="J336" s="101">
        <f t="shared" ca="1" si="76"/>
        <v>1.06050081</v>
      </c>
      <c r="K336" s="101">
        <f t="shared" ca="1" si="77"/>
        <v>302504.05</v>
      </c>
      <c r="L336" s="105">
        <f>IF(VLOOKUP(A336,$U$12:$AD$125,8)=VLOOKUP(A335,$U$12:$AD$125,8),0,VLOOKUP(A336,U$12:$AD$125,8))</f>
        <v>0</v>
      </c>
      <c r="M336" s="106">
        <f>IF(L336&gt;0,VLOOKUP(L336,T$12:$AC$125,7),0)</f>
        <v>0</v>
      </c>
      <c r="N336" s="101">
        <f t="shared" si="78"/>
        <v>0</v>
      </c>
      <c r="O336" s="101">
        <f t="shared" ca="1" si="79"/>
        <v>302504.05</v>
      </c>
      <c r="P336" s="107" t="str">
        <f t="shared" si="84"/>
        <v>J=</v>
      </c>
      <c r="Q336" s="108">
        <f t="shared" si="85"/>
        <v>43791</v>
      </c>
      <c r="R336" s="13"/>
      <c r="S336" s="13"/>
      <c r="T336" s="98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</row>
    <row r="337" spans="1:164" x14ac:dyDescent="0.2">
      <c r="A337" s="99">
        <f t="shared" si="80"/>
        <v>43390</v>
      </c>
      <c r="B337" s="100">
        <f t="shared" ca="1" si="86"/>
        <v>5303868.3</v>
      </c>
      <c r="C337" s="101">
        <f t="shared" si="81"/>
        <v>5000000</v>
      </c>
      <c r="D337" s="102">
        <f ca="1">IF(A337&lt;$B$1,VLOOKUP(A337,[1]DI!$A$4:$B$15000,2,FALSE),0)</f>
        <v>6.4000000000000001E-2</v>
      </c>
      <c r="E337" s="101">
        <f t="shared" ca="1" si="87"/>
        <v>2.4620000000000002E-4</v>
      </c>
      <c r="F337" s="103">
        <f t="shared" si="82"/>
        <v>1.0449999999999999</v>
      </c>
      <c r="G337" s="104">
        <f t="shared" ca="1" si="75"/>
        <v>1.0002572789999999</v>
      </c>
      <c r="H337" s="101">
        <f ca="1">TRUNC(PRODUCT(G$10:G336),15)</f>
        <v>1.0607736590333401</v>
      </c>
      <c r="I337" s="101">
        <f t="shared" si="83"/>
        <v>1</v>
      </c>
      <c r="J337" s="101">
        <f t="shared" ca="1" si="76"/>
        <v>1.06077366</v>
      </c>
      <c r="K337" s="101">
        <f t="shared" ca="1" si="77"/>
        <v>303868.3</v>
      </c>
      <c r="L337" s="105">
        <f>IF(VLOOKUP(A337,$U$12:$AD$125,8)=VLOOKUP(A336,$U$12:$AD$125,8),0,VLOOKUP(A337,U$12:$AD$125,8))</f>
        <v>0</v>
      </c>
      <c r="M337" s="106">
        <f>IF(L337&gt;0,VLOOKUP(L337,T$12:$AC$125,7),0)</f>
        <v>0</v>
      </c>
      <c r="N337" s="101">
        <f t="shared" si="78"/>
        <v>0</v>
      </c>
      <c r="O337" s="101">
        <f t="shared" ca="1" si="79"/>
        <v>303868.3</v>
      </c>
      <c r="P337" s="107" t="str">
        <f t="shared" si="84"/>
        <v>J=</v>
      </c>
      <c r="Q337" s="108">
        <f t="shared" si="85"/>
        <v>43791</v>
      </c>
      <c r="R337" s="13"/>
      <c r="S337" s="13"/>
      <c r="T337" s="98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</row>
    <row r="338" spans="1:164" x14ac:dyDescent="0.2">
      <c r="A338" s="99">
        <f t="shared" si="80"/>
        <v>43391</v>
      </c>
      <c r="B338" s="100">
        <f t="shared" ca="1" si="86"/>
        <v>5305232.8499999996</v>
      </c>
      <c r="C338" s="101">
        <f t="shared" si="81"/>
        <v>5000000</v>
      </c>
      <c r="D338" s="102">
        <f ca="1">IF(A338&lt;$B$1,VLOOKUP(A338,[1]DI!$A$4:$B$15000,2,FALSE),0)</f>
        <v>6.4000000000000001E-2</v>
      </c>
      <c r="E338" s="101">
        <f t="shared" ca="1" si="87"/>
        <v>2.4620000000000002E-4</v>
      </c>
      <c r="F338" s="103">
        <f t="shared" si="82"/>
        <v>1.0449999999999999</v>
      </c>
      <c r="G338" s="104">
        <f t="shared" ca="1" si="75"/>
        <v>1.0002572789999999</v>
      </c>
      <c r="H338" s="101">
        <f ca="1">TRUNC(PRODUCT(G$10:G337),15)</f>
        <v>1.06104657381956</v>
      </c>
      <c r="I338" s="101">
        <f t="shared" si="83"/>
        <v>1</v>
      </c>
      <c r="J338" s="101">
        <f t="shared" ca="1" si="76"/>
        <v>1.06104657</v>
      </c>
      <c r="K338" s="101">
        <f t="shared" ca="1" si="77"/>
        <v>305232.84999999998</v>
      </c>
      <c r="L338" s="105">
        <f>IF(VLOOKUP(A338,$U$12:$AD$125,8)=VLOOKUP(A337,$U$12:$AD$125,8),0,VLOOKUP(A338,U$12:$AD$125,8))</f>
        <v>0</v>
      </c>
      <c r="M338" s="106">
        <f>IF(L338&gt;0,VLOOKUP(L338,T$12:$AC$125,7),0)</f>
        <v>0</v>
      </c>
      <c r="N338" s="101">
        <f t="shared" si="78"/>
        <v>0</v>
      </c>
      <c r="O338" s="101">
        <f t="shared" ca="1" si="79"/>
        <v>305232.84999999998</v>
      </c>
      <c r="P338" s="107" t="str">
        <f t="shared" si="84"/>
        <v>J=</v>
      </c>
      <c r="Q338" s="108">
        <f t="shared" si="85"/>
        <v>43791</v>
      </c>
      <c r="R338" s="13"/>
      <c r="S338" s="39"/>
      <c r="T338" s="98">
        <v>45768</v>
      </c>
      <c r="U338" s="22" t="s">
        <v>61</v>
      </c>
      <c r="V338" s="39"/>
      <c r="W338" s="39"/>
      <c r="X338" s="39"/>
      <c r="Y338" s="39"/>
      <c r="Z338" s="13"/>
      <c r="AA338" s="39"/>
      <c r="AB338" s="39"/>
      <c r="AC338" s="39"/>
      <c r="AD338" s="39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</row>
    <row r="339" spans="1:164" x14ac:dyDescent="0.2">
      <c r="A339" s="99">
        <f t="shared" si="80"/>
        <v>43392</v>
      </c>
      <c r="B339" s="100">
        <f t="shared" ca="1" si="86"/>
        <v>5306597.8</v>
      </c>
      <c r="C339" s="101">
        <f t="shared" si="81"/>
        <v>5000000</v>
      </c>
      <c r="D339" s="102">
        <f ca="1">IF(A339&lt;$B$1,VLOOKUP(A339,[1]DI!$A$4:$B$15000,2,FALSE),0)</f>
        <v>6.4000000000000001E-2</v>
      </c>
      <c r="E339" s="101">
        <f t="shared" ca="1" si="87"/>
        <v>2.4620000000000002E-4</v>
      </c>
      <c r="F339" s="103">
        <f t="shared" si="82"/>
        <v>1.0449999999999999</v>
      </c>
      <c r="G339" s="104">
        <f t="shared" ca="1" si="75"/>
        <v>1.0002572789999999</v>
      </c>
      <c r="H339" s="101">
        <f ca="1">TRUNC(PRODUCT(G$10:G338),15)</f>
        <v>1.06131955882102</v>
      </c>
      <c r="I339" s="101">
        <f t="shared" si="83"/>
        <v>1</v>
      </c>
      <c r="J339" s="101">
        <f t="shared" ca="1" si="76"/>
        <v>1.0613195600000001</v>
      </c>
      <c r="K339" s="101">
        <f t="shared" ca="1" si="77"/>
        <v>306597.8</v>
      </c>
      <c r="L339" s="105">
        <f>IF(VLOOKUP(A339,$U$12:$AD$125,8)=VLOOKUP(A338,$U$12:$AD$125,8),0,VLOOKUP(A339,U$12:$AD$125,8))</f>
        <v>0</v>
      </c>
      <c r="M339" s="106">
        <f>IF(L339&gt;0,VLOOKUP(L339,T$12:$AC$125,7),0)</f>
        <v>0</v>
      </c>
      <c r="N339" s="101">
        <f t="shared" si="78"/>
        <v>0</v>
      </c>
      <c r="O339" s="101">
        <f t="shared" ca="1" si="79"/>
        <v>306597.8</v>
      </c>
      <c r="P339" s="107" t="str">
        <f t="shared" si="84"/>
        <v>J=</v>
      </c>
      <c r="Q339" s="108">
        <f t="shared" si="85"/>
        <v>43791</v>
      </c>
      <c r="R339" s="13"/>
      <c r="S339" s="13"/>
      <c r="T339" s="98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</row>
    <row r="340" spans="1:164" x14ac:dyDescent="0.2">
      <c r="A340" s="99">
        <f t="shared" si="80"/>
        <v>43393</v>
      </c>
      <c r="B340" s="100">
        <f t="shared" ca="1" si="86"/>
        <v>5307963.05</v>
      </c>
      <c r="C340" s="101">
        <f t="shared" si="81"/>
        <v>5000000</v>
      </c>
      <c r="D340" s="102">
        <f ca="1">IF(A340&lt;$B$1,VLOOKUP(A340,[1]DI!$A$4:$B$15000,2,FALSE),0)</f>
        <v>0</v>
      </c>
      <c r="E340" s="101">
        <f t="shared" ca="1" si="87"/>
        <v>0</v>
      </c>
      <c r="F340" s="103">
        <f t="shared" si="82"/>
        <v>1.0449999999999999</v>
      </c>
      <c r="G340" s="104">
        <f t="shared" ca="1" si="75"/>
        <v>1</v>
      </c>
      <c r="H340" s="101">
        <f ca="1">TRUNC(PRODUCT(G$10:G339),15)</f>
        <v>1.0615926140558001</v>
      </c>
      <c r="I340" s="101">
        <f t="shared" si="83"/>
        <v>1</v>
      </c>
      <c r="J340" s="101">
        <f t="shared" ca="1" si="76"/>
        <v>1.0615926099999999</v>
      </c>
      <c r="K340" s="101">
        <f t="shared" ca="1" si="77"/>
        <v>307963.05</v>
      </c>
      <c r="L340" s="105">
        <f>IF(VLOOKUP(A340,$U$12:$AD$125,8)=VLOOKUP(A339,$U$12:$AD$125,8),0,VLOOKUP(A340,U$12:$AD$125,8))</f>
        <v>0</v>
      </c>
      <c r="M340" s="106">
        <f>IF(L340&gt;0,VLOOKUP(L340,T$12:$AC$125,7),0)</f>
        <v>0</v>
      </c>
      <c r="N340" s="101">
        <f t="shared" si="78"/>
        <v>0</v>
      </c>
      <c r="O340" s="101">
        <f t="shared" ca="1" si="79"/>
        <v>307963.05</v>
      </c>
      <c r="P340" s="107" t="str">
        <f t="shared" si="84"/>
        <v>J=</v>
      </c>
      <c r="Q340" s="108">
        <f t="shared" si="85"/>
        <v>43791</v>
      </c>
      <c r="R340" s="13"/>
      <c r="S340" s="13"/>
      <c r="T340" s="98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</row>
    <row r="341" spans="1:164" x14ac:dyDescent="0.2">
      <c r="A341" s="99">
        <f t="shared" si="80"/>
        <v>43394</v>
      </c>
      <c r="B341" s="100">
        <f t="shared" ca="1" si="86"/>
        <v>5307963.05</v>
      </c>
      <c r="C341" s="101">
        <f t="shared" si="81"/>
        <v>5000000</v>
      </c>
      <c r="D341" s="102">
        <f ca="1">IF(A341&lt;$B$1,VLOOKUP(A341,[1]DI!$A$4:$B$15000,2,FALSE),0)</f>
        <v>0</v>
      </c>
      <c r="E341" s="101">
        <f t="shared" ca="1" si="87"/>
        <v>0</v>
      </c>
      <c r="F341" s="103">
        <f t="shared" si="82"/>
        <v>1.0449999999999999</v>
      </c>
      <c r="G341" s="104">
        <f t="shared" ca="1" si="75"/>
        <v>1</v>
      </c>
      <c r="H341" s="101">
        <f ca="1">TRUNC(PRODUCT(G$10:G340),15)</f>
        <v>1.0615926140558001</v>
      </c>
      <c r="I341" s="101">
        <f t="shared" si="83"/>
        <v>1</v>
      </c>
      <c r="J341" s="101">
        <f t="shared" ca="1" si="76"/>
        <v>1.0615926099999999</v>
      </c>
      <c r="K341" s="101">
        <f t="shared" ca="1" si="77"/>
        <v>307963.05</v>
      </c>
      <c r="L341" s="105">
        <f>IF(VLOOKUP(A341,$U$12:$AD$125,8)=VLOOKUP(A340,$U$12:$AD$125,8),0,VLOOKUP(A341,U$12:$AD$125,8))</f>
        <v>0</v>
      </c>
      <c r="M341" s="106">
        <f>IF(L341&gt;0,VLOOKUP(L341,T$12:$AC$125,7),0)</f>
        <v>0</v>
      </c>
      <c r="N341" s="101">
        <f t="shared" si="78"/>
        <v>0</v>
      </c>
      <c r="O341" s="101">
        <f t="shared" ca="1" si="79"/>
        <v>307963.05</v>
      </c>
      <c r="P341" s="107" t="str">
        <f t="shared" si="84"/>
        <v>J=</v>
      </c>
      <c r="Q341" s="108">
        <f t="shared" si="85"/>
        <v>43791</v>
      </c>
      <c r="R341" s="13"/>
      <c r="S341" s="13"/>
      <c r="T341" s="98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</row>
    <row r="342" spans="1:164" x14ac:dyDescent="0.2">
      <c r="A342" s="99">
        <f t="shared" si="80"/>
        <v>43395</v>
      </c>
      <c r="B342" s="100">
        <f t="shared" ca="1" si="86"/>
        <v>5307963.05</v>
      </c>
      <c r="C342" s="101">
        <f t="shared" si="81"/>
        <v>5000000</v>
      </c>
      <c r="D342" s="102">
        <f ca="1">IF(A342&lt;$B$1,VLOOKUP(A342,[1]DI!$A$4:$B$15000,2,FALSE),0)</f>
        <v>6.4000000000000001E-2</v>
      </c>
      <c r="E342" s="101">
        <f t="shared" ca="1" si="87"/>
        <v>2.4620000000000002E-4</v>
      </c>
      <c r="F342" s="103">
        <f t="shared" si="82"/>
        <v>1.0449999999999999</v>
      </c>
      <c r="G342" s="104">
        <f t="shared" ca="1" si="75"/>
        <v>1.0002572789999999</v>
      </c>
      <c r="H342" s="101">
        <f ca="1">TRUNC(PRODUCT(G$10:G341),15)</f>
        <v>1.0615926140558001</v>
      </c>
      <c r="I342" s="101">
        <f t="shared" si="83"/>
        <v>1</v>
      </c>
      <c r="J342" s="101">
        <f t="shared" ca="1" si="76"/>
        <v>1.0615926099999999</v>
      </c>
      <c r="K342" s="101">
        <f t="shared" ca="1" si="77"/>
        <v>307963.05</v>
      </c>
      <c r="L342" s="105">
        <f>IF(VLOOKUP(A342,$U$12:$AD$125,8)=VLOOKUP(A341,$U$12:$AD$125,8),0,VLOOKUP(A342,U$12:$AD$125,8))</f>
        <v>0</v>
      </c>
      <c r="M342" s="106">
        <f>IF(L342&gt;0,VLOOKUP(L342,T$12:$AC$125,7),0)</f>
        <v>0</v>
      </c>
      <c r="N342" s="101">
        <f t="shared" si="78"/>
        <v>0</v>
      </c>
      <c r="O342" s="101">
        <f t="shared" ca="1" si="79"/>
        <v>307963.05</v>
      </c>
      <c r="P342" s="107" t="str">
        <f t="shared" si="84"/>
        <v>J=</v>
      </c>
      <c r="Q342" s="108">
        <f t="shared" si="85"/>
        <v>43791</v>
      </c>
      <c r="R342" s="13"/>
      <c r="S342" s="13"/>
      <c r="T342" s="98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</row>
    <row r="343" spans="1:164" x14ac:dyDescent="0.2">
      <c r="A343" s="99">
        <f t="shared" si="80"/>
        <v>43396</v>
      </c>
      <c r="B343" s="100">
        <f t="shared" ca="1" si="86"/>
        <v>5309328.7</v>
      </c>
      <c r="C343" s="101">
        <f t="shared" si="81"/>
        <v>5000000</v>
      </c>
      <c r="D343" s="102">
        <f ca="1">IF(A343&lt;$B$1,VLOOKUP(A343,[1]DI!$A$4:$B$15000,2,FALSE),0)</f>
        <v>6.4000000000000001E-2</v>
      </c>
      <c r="E343" s="101">
        <f t="shared" ca="1" si="87"/>
        <v>2.4620000000000002E-4</v>
      </c>
      <c r="F343" s="103">
        <f t="shared" si="82"/>
        <v>1.0449999999999999</v>
      </c>
      <c r="G343" s="104">
        <f t="shared" ca="1" si="75"/>
        <v>1.0002572789999999</v>
      </c>
      <c r="H343" s="101">
        <f ca="1">TRUNC(PRODUCT(G$10:G342),15)</f>
        <v>1.06186573954195</v>
      </c>
      <c r="I343" s="101">
        <f t="shared" si="83"/>
        <v>1</v>
      </c>
      <c r="J343" s="101">
        <f t="shared" ca="1" si="76"/>
        <v>1.06186574</v>
      </c>
      <c r="K343" s="101">
        <f t="shared" ca="1" si="77"/>
        <v>309328.7</v>
      </c>
      <c r="L343" s="105">
        <f>IF(VLOOKUP(A343,$U$12:$AD$125,8)=VLOOKUP(A342,$U$12:$AD$125,8),0,VLOOKUP(A343,U$12:$AD$125,8))</f>
        <v>0</v>
      </c>
      <c r="M343" s="106">
        <f>IF(L343&gt;0,VLOOKUP(L343,T$12:$AC$125,7),0)</f>
        <v>0</v>
      </c>
      <c r="N343" s="101">
        <f t="shared" si="78"/>
        <v>0</v>
      </c>
      <c r="O343" s="101">
        <f t="shared" ca="1" si="79"/>
        <v>309328.7</v>
      </c>
      <c r="P343" s="107" t="str">
        <f t="shared" si="84"/>
        <v>J=</v>
      </c>
      <c r="Q343" s="108">
        <f t="shared" si="85"/>
        <v>43791</v>
      </c>
      <c r="R343" s="13"/>
      <c r="S343" s="13"/>
      <c r="T343" s="98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</row>
    <row r="344" spans="1:164" x14ac:dyDescent="0.2">
      <c r="A344" s="99">
        <f t="shared" si="80"/>
        <v>43397</v>
      </c>
      <c r="B344" s="100">
        <f t="shared" ca="1" si="86"/>
        <v>5310694.7</v>
      </c>
      <c r="C344" s="101">
        <f t="shared" si="81"/>
        <v>5000000</v>
      </c>
      <c r="D344" s="102">
        <f ca="1">IF(A344&lt;$B$1,VLOOKUP(A344,[1]DI!$A$4:$B$15000,2,FALSE),0)</f>
        <v>6.4000000000000001E-2</v>
      </c>
      <c r="E344" s="101">
        <f t="shared" ca="1" si="87"/>
        <v>2.4620000000000002E-4</v>
      </c>
      <c r="F344" s="103">
        <f t="shared" si="82"/>
        <v>1.0449999999999999</v>
      </c>
      <c r="G344" s="104">
        <f t="shared" ca="1" si="75"/>
        <v>1.0002572789999999</v>
      </c>
      <c r="H344" s="101">
        <f ca="1">TRUNC(PRODUCT(G$10:G343),15)</f>
        <v>1.0621389352975501</v>
      </c>
      <c r="I344" s="101">
        <f t="shared" si="83"/>
        <v>1</v>
      </c>
      <c r="J344" s="101">
        <f t="shared" ca="1" si="76"/>
        <v>1.0621389400000001</v>
      </c>
      <c r="K344" s="101">
        <f t="shared" ca="1" si="77"/>
        <v>310694.7</v>
      </c>
      <c r="L344" s="105">
        <f>IF(VLOOKUP(A344,$U$12:$AD$125,8)=VLOOKUP(A343,$U$12:$AD$125,8),0,VLOOKUP(A344,U$12:$AD$125,8))</f>
        <v>0</v>
      </c>
      <c r="M344" s="106">
        <f>IF(L344&gt;0,VLOOKUP(L344,T$12:$AC$125,7),0)</f>
        <v>0</v>
      </c>
      <c r="N344" s="101">
        <f t="shared" si="78"/>
        <v>0</v>
      </c>
      <c r="O344" s="101">
        <f t="shared" ca="1" si="79"/>
        <v>310694.7</v>
      </c>
      <c r="P344" s="107" t="str">
        <f t="shared" si="84"/>
        <v>J=</v>
      </c>
      <c r="Q344" s="108">
        <f t="shared" si="85"/>
        <v>43791</v>
      </c>
      <c r="R344" s="13"/>
      <c r="S344" s="13"/>
      <c r="T344" s="98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</row>
    <row r="345" spans="1:164" x14ac:dyDescent="0.2">
      <c r="A345" s="99">
        <f t="shared" si="80"/>
        <v>43398</v>
      </c>
      <c r="B345" s="100">
        <f t="shared" ca="1" si="86"/>
        <v>5312061</v>
      </c>
      <c r="C345" s="101">
        <f t="shared" si="81"/>
        <v>5000000</v>
      </c>
      <c r="D345" s="102">
        <f ca="1">IF(A345&lt;$B$1,VLOOKUP(A345,[1]DI!$A$4:$B$15000,2,FALSE),0)</f>
        <v>6.4000000000000001E-2</v>
      </c>
      <c r="E345" s="101">
        <f t="shared" ca="1" si="87"/>
        <v>2.4620000000000002E-4</v>
      </c>
      <c r="F345" s="103">
        <f t="shared" si="82"/>
        <v>1.0449999999999999</v>
      </c>
      <c r="G345" s="104">
        <f t="shared" ca="1" si="75"/>
        <v>1.0002572789999999</v>
      </c>
      <c r="H345" s="101">
        <f ca="1">TRUNC(PRODUCT(G$10:G344),15)</f>
        <v>1.06241220134069</v>
      </c>
      <c r="I345" s="101">
        <f t="shared" si="83"/>
        <v>1</v>
      </c>
      <c r="J345" s="101">
        <f t="shared" ca="1" si="76"/>
        <v>1.0624122</v>
      </c>
      <c r="K345" s="101">
        <f t="shared" ca="1" si="77"/>
        <v>312061</v>
      </c>
      <c r="L345" s="105">
        <f>IF(VLOOKUP(A345,$U$12:$AD$125,8)=VLOOKUP(A344,$U$12:$AD$125,8),0,VLOOKUP(A345,U$12:$AD$125,8))</f>
        <v>0</v>
      </c>
      <c r="M345" s="106">
        <f>IF(L345&gt;0,VLOOKUP(L345,T$12:$AC$125,7),0)</f>
        <v>0</v>
      </c>
      <c r="N345" s="101">
        <f t="shared" si="78"/>
        <v>0</v>
      </c>
      <c r="O345" s="101">
        <f t="shared" ca="1" si="79"/>
        <v>312061</v>
      </c>
      <c r="P345" s="107" t="str">
        <f t="shared" si="84"/>
        <v>J=</v>
      </c>
      <c r="Q345" s="108">
        <f t="shared" si="85"/>
        <v>43791</v>
      </c>
      <c r="R345" s="13"/>
      <c r="S345" s="13"/>
      <c r="T345" s="98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</row>
    <row r="346" spans="1:164" x14ac:dyDescent="0.2">
      <c r="A346" s="99">
        <f t="shared" si="80"/>
        <v>43399</v>
      </c>
      <c r="B346" s="100">
        <f t="shared" ca="1" si="86"/>
        <v>5313427.7</v>
      </c>
      <c r="C346" s="101">
        <f t="shared" si="81"/>
        <v>5000000</v>
      </c>
      <c r="D346" s="102">
        <f ca="1">IF(A346&lt;$B$1,VLOOKUP(A346,[1]DI!$A$4:$B$15000,2,FALSE),0)</f>
        <v>6.4000000000000001E-2</v>
      </c>
      <c r="E346" s="101">
        <f t="shared" ca="1" si="87"/>
        <v>2.4620000000000002E-4</v>
      </c>
      <c r="F346" s="103">
        <f t="shared" si="82"/>
        <v>1.0449999999999999</v>
      </c>
      <c r="G346" s="104">
        <f t="shared" ca="1" si="75"/>
        <v>1.0002572789999999</v>
      </c>
      <c r="H346" s="101">
        <f ca="1">TRUNC(PRODUCT(G$10:G345),15)</f>
        <v>1.06268553768944</v>
      </c>
      <c r="I346" s="101">
        <f t="shared" si="83"/>
        <v>1</v>
      </c>
      <c r="J346" s="101">
        <f t="shared" ca="1" si="76"/>
        <v>1.0626855399999999</v>
      </c>
      <c r="K346" s="101">
        <f t="shared" ca="1" si="77"/>
        <v>313427.7</v>
      </c>
      <c r="L346" s="105">
        <f>IF(VLOOKUP(A346,$U$12:$AD$125,8)=VLOOKUP(A345,$U$12:$AD$125,8),0,VLOOKUP(A346,U$12:$AD$125,8))</f>
        <v>0</v>
      </c>
      <c r="M346" s="106">
        <f>IF(L346&gt;0,VLOOKUP(L346,T$12:$AC$125,7),0)</f>
        <v>0</v>
      </c>
      <c r="N346" s="101">
        <f t="shared" si="78"/>
        <v>0</v>
      </c>
      <c r="O346" s="101">
        <f t="shared" ca="1" si="79"/>
        <v>313427.7</v>
      </c>
      <c r="P346" s="107" t="str">
        <f t="shared" si="84"/>
        <v>J=</v>
      </c>
      <c r="Q346" s="108">
        <f t="shared" si="85"/>
        <v>43791</v>
      </c>
      <c r="R346" s="13"/>
      <c r="S346" s="13"/>
      <c r="T346" s="98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</row>
    <row r="347" spans="1:164" x14ac:dyDescent="0.2">
      <c r="A347" s="99">
        <f t="shared" si="80"/>
        <v>43400</v>
      </c>
      <c r="B347" s="100">
        <f t="shared" ca="1" si="86"/>
        <v>5314794.7</v>
      </c>
      <c r="C347" s="101">
        <f t="shared" si="81"/>
        <v>5000000</v>
      </c>
      <c r="D347" s="102">
        <f ca="1">IF(A347&lt;$B$1,VLOOKUP(A347,[1]DI!$A$4:$B$15000,2,FALSE),0)</f>
        <v>0</v>
      </c>
      <c r="E347" s="101">
        <f t="shared" ca="1" si="87"/>
        <v>0</v>
      </c>
      <c r="F347" s="103">
        <f t="shared" si="82"/>
        <v>1.0449999999999999</v>
      </c>
      <c r="G347" s="104">
        <f t="shared" ca="1" si="75"/>
        <v>1</v>
      </c>
      <c r="H347" s="101">
        <f ca="1">TRUNC(PRODUCT(G$10:G346),15)</f>
        <v>1.0629589443618901</v>
      </c>
      <c r="I347" s="101">
        <f t="shared" si="83"/>
        <v>1</v>
      </c>
      <c r="J347" s="101">
        <f t="shared" ca="1" si="76"/>
        <v>1.0629589399999999</v>
      </c>
      <c r="K347" s="101">
        <f t="shared" ca="1" si="77"/>
        <v>314794.7</v>
      </c>
      <c r="L347" s="105">
        <f>IF(VLOOKUP(A347,$U$12:$AD$125,8)=VLOOKUP(A346,$U$12:$AD$125,8),0,VLOOKUP(A347,U$12:$AD$125,8))</f>
        <v>0</v>
      </c>
      <c r="M347" s="106">
        <f>IF(L347&gt;0,VLOOKUP(L347,T$12:$AC$125,7),0)</f>
        <v>0</v>
      </c>
      <c r="N347" s="101">
        <f t="shared" si="78"/>
        <v>0</v>
      </c>
      <c r="O347" s="101">
        <f t="shared" ca="1" si="79"/>
        <v>314794.7</v>
      </c>
      <c r="P347" s="107" t="str">
        <f t="shared" si="84"/>
        <v>J=</v>
      </c>
      <c r="Q347" s="108">
        <f t="shared" si="85"/>
        <v>43791</v>
      </c>
      <c r="R347" s="13"/>
      <c r="S347" s="13"/>
      <c r="T347" s="98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</row>
    <row r="348" spans="1:164" x14ac:dyDescent="0.2">
      <c r="A348" s="99">
        <f t="shared" si="80"/>
        <v>43401</v>
      </c>
      <c r="B348" s="100">
        <f t="shared" ca="1" si="86"/>
        <v>5314794.7</v>
      </c>
      <c r="C348" s="101">
        <f t="shared" si="81"/>
        <v>5000000</v>
      </c>
      <c r="D348" s="102">
        <f ca="1">IF(A348&lt;$B$1,VLOOKUP(A348,[1]DI!$A$4:$B$15000,2,FALSE),0)</f>
        <v>0</v>
      </c>
      <c r="E348" s="101">
        <f t="shared" ca="1" si="87"/>
        <v>0</v>
      </c>
      <c r="F348" s="103">
        <f t="shared" si="82"/>
        <v>1.0449999999999999</v>
      </c>
      <c r="G348" s="104">
        <f t="shared" ca="1" si="75"/>
        <v>1</v>
      </c>
      <c r="H348" s="101">
        <f ca="1">TRUNC(PRODUCT(G$10:G347),15)</f>
        <v>1.0629589443618901</v>
      </c>
      <c r="I348" s="101">
        <f t="shared" si="83"/>
        <v>1</v>
      </c>
      <c r="J348" s="101">
        <f t="shared" ca="1" si="76"/>
        <v>1.0629589399999999</v>
      </c>
      <c r="K348" s="101">
        <f t="shared" ca="1" si="77"/>
        <v>314794.7</v>
      </c>
      <c r="L348" s="105">
        <f>IF(VLOOKUP(A348,$U$12:$AD$125,8)=VLOOKUP(A347,$U$12:$AD$125,8),0,VLOOKUP(A348,U$12:$AD$125,8))</f>
        <v>0</v>
      </c>
      <c r="M348" s="106">
        <f>IF(L348&gt;0,VLOOKUP(L348,T$12:$AC$125,7),0)</f>
        <v>0</v>
      </c>
      <c r="N348" s="101">
        <f t="shared" si="78"/>
        <v>0</v>
      </c>
      <c r="O348" s="101">
        <f t="shared" ca="1" si="79"/>
        <v>314794.7</v>
      </c>
      <c r="P348" s="107" t="str">
        <f t="shared" si="84"/>
        <v>J=</v>
      </c>
      <c r="Q348" s="108">
        <f t="shared" si="85"/>
        <v>43791</v>
      </c>
      <c r="R348" s="13"/>
      <c r="S348" s="13"/>
      <c r="T348" s="98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</row>
    <row r="349" spans="1:164" x14ac:dyDescent="0.2">
      <c r="A349" s="99">
        <f t="shared" si="80"/>
        <v>43402</v>
      </c>
      <c r="B349" s="100">
        <f t="shared" ca="1" si="86"/>
        <v>5314794.7</v>
      </c>
      <c r="C349" s="101">
        <f t="shared" si="81"/>
        <v>5000000</v>
      </c>
      <c r="D349" s="102">
        <f ca="1">IF(A349&lt;$B$1,VLOOKUP(A349,[1]DI!$A$4:$B$15000,2,FALSE),0)</f>
        <v>6.4000000000000001E-2</v>
      </c>
      <c r="E349" s="101">
        <f t="shared" ca="1" si="87"/>
        <v>2.4620000000000002E-4</v>
      </c>
      <c r="F349" s="103">
        <f t="shared" si="82"/>
        <v>1.0449999999999999</v>
      </c>
      <c r="G349" s="104">
        <f t="shared" ca="1" si="75"/>
        <v>1.0002572789999999</v>
      </c>
      <c r="H349" s="101">
        <f ca="1">TRUNC(PRODUCT(G$10:G348),15)</f>
        <v>1.0629589443618901</v>
      </c>
      <c r="I349" s="101">
        <f t="shared" si="83"/>
        <v>1</v>
      </c>
      <c r="J349" s="101">
        <f t="shared" ca="1" si="76"/>
        <v>1.0629589399999999</v>
      </c>
      <c r="K349" s="101">
        <f t="shared" ca="1" si="77"/>
        <v>314794.7</v>
      </c>
      <c r="L349" s="105">
        <f>IF(VLOOKUP(A349,$U$12:$AD$125,8)=VLOOKUP(A348,$U$12:$AD$125,8),0,VLOOKUP(A349,U$12:$AD$125,8))</f>
        <v>0</v>
      </c>
      <c r="M349" s="106">
        <f>IF(L349&gt;0,VLOOKUP(L349,T$12:$AC$125,7),0)</f>
        <v>0</v>
      </c>
      <c r="N349" s="101">
        <f t="shared" si="78"/>
        <v>0</v>
      </c>
      <c r="O349" s="101">
        <f t="shared" ca="1" si="79"/>
        <v>314794.7</v>
      </c>
      <c r="P349" s="107" t="str">
        <f t="shared" si="84"/>
        <v>J=</v>
      </c>
      <c r="Q349" s="108">
        <f t="shared" si="85"/>
        <v>43791</v>
      </c>
      <c r="R349" s="44"/>
      <c r="S349" s="39"/>
      <c r="T349" s="98">
        <v>46272</v>
      </c>
      <c r="U349" s="22" t="s">
        <v>79</v>
      </c>
      <c r="V349" s="39"/>
      <c r="W349" s="39"/>
      <c r="X349" s="39"/>
      <c r="Y349" s="39"/>
      <c r="Z349" s="39"/>
      <c r="AA349" s="39"/>
      <c r="AB349" s="39"/>
      <c r="AC349" s="39"/>
      <c r="AD349" s="39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</row>
    <row r="350" spans="1:164" x14ac:dyDescent="0.2">
      <c r="A350" s="99">
        <f t="shared" si="80"/>
        <v>43403</v>
      </c>
      <c r="B350" s="100">
        <f t="shared" ca="1" si="86"/>
        <v>5316162.0999999996</v>
      </c>
      <c r="C350" s="101">
        <f t="shared" si="81"/>
        <v>5000000</v>
      </c>
      <c r="D350" s="102">
        <f ca="1">IF(A350&lt;$B$1,VLOOKUP(A350,[1]DI!$A$4:$B$15000,2,FALSE),0)</f>
        <v>6.4000000000000001E-2</v>
      </c>
      <c r="E350" s="101">
        <f t="shared" ca="1" si="87"/>
        <v>2.4620000000000002E-4</v>
      </c>
      <c r="F350" s="103">
        <f t="shared" si="82"/>
        <v>1.0449999999999999</v>
      </c>
      <c r="G350" s="104">
        <f t="shared" ca="1" si="75"/>
        <v>1.0002572789999999</v>
      </c>
      <c r="H350" s="101">
        <f ca="1">TRUNC(PRODUCT(G$10:G349),15)</f>
        <v>1.0632324213761299</v>
      </c>
      <c r="I350" s="101">
        <f t="shared" si="83"/>
        <v>1</v>
      </c>
      <c r="J350" s="101">
        <f t="shared" ca="1" si="76"/>
        <v>1.0632324200000001</v>
      </c>
      <c r="K350" s="101">
        <f t="shared" ca="1" si="77"/>
        <v>316162.09999999998</v>
      </c>
      <c r="L350" s="105">
        <f>IF(VLOOKUP(A350,$U$12:$AD$125,8)=VLOOKUP(A349,$U$12:$AD$125,8),0,VLOOKUP(A350,U$12:$AD$125,8))</f>
        <v>0</v>
      </c>
      <c r="M350" s="106">
        <f>IF(L350&gt;0,VLOOKUP(L350,T$12:$AC$125,7),0)</f>
        <v>0</v>
      </c>
      <c r="N350" s="101">
        <f t="shared" si="78"/>
        <v>0</v>
      </c>
      <c r="O350" s="101">
        <f t="shared" ca="1" si="79"/>
        <v>316162.09999999998</v>
      </c>
      <c r="P350" s="107" t="str">
        <f t="shared" si="84"/>
        <v>J=</v>
      </c>
      <c r="Q350" s="108">
        <f t="shared" si="85"/>
        <v>43791</v>
      </c>
      <c r="R350" s="13"/>
      <c r="S350" s="13"/>
      <c r="T350" s="98">
        <v>46307</v>
      </c>
      <c r="U350" s="28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</row>
    <row r="351" spans="1:164" x14ac:dyDescent="0.2">
      <c r="A351" s="99">
        <f t="shared" si="80"/>
        <v>43404</v>
      </c>
      <c r="B351" s="100">
        <f t="shared" ca="1" si="86"/>
        <v>5317529.8499999996</v>
      </c>
      <c r="C351" s="101">
        <f t="shared" si="81"/>
        <v>5000000</v>
      </c>
      <c r="D351" s="102">
        <f ca="1">IF(A351&lt;$B$1,VLOOKUP(A351,[1]DI!$A$4:$B$15000,2,FALSE),0)</f>
        <v>6.4000000000000001E-2</v>
      </c>
      <c r="E351" s="101">
        <f t="shared" ca="1" si="87"/>
        <v>2.4620000000000002E-4</v>
      </c>
      <c r="F351" s="103">
        <f t="shared" si="82"/>
        <v>1.0449999999999999</v>
      </c>
      <c r="G351" s="104">
        <f t="shared" ca="1" si="75"/>
        <v>1.0002572789999999</v>
      </c>
      <c r="H351" s="101">
        <f ca="1">TRUNC(PRODUCT(G$10:G350),15)</f>
        <v>1.0635059687502699</v>
      </c>
      <c r="I351" s="101">
        <f t="shared" si="83"/>
        <v>1</v>
      </c>
      <c r="J351" s="101">
        <f t="shared" ca="1" si="76"/>
        <v>1.06350597</v>
      </c>
      <c r="K351" s="101">
        <f t="shared" ca="1" si="77"/>
        <v>317529.84999999998</v>
      </c>
      <c r="L351" s="105">
        <f>IF(VLOOKUP(A351,$U$12:$AD$125,8)=VLOOKUP(A350,$U$12:$AD$125,8),0,VLOOKUP(A351,U$12:$AD$125,8))</f>
        <v>0</v>
      </c>
      <c r="M351" s="106">
        <f>IF(L351&gt;0,VLOOKUP(L351,T$12:$AC$125,7),0)</f>
        <v>0</v>
      </c>
      <c r="N351" s="101">
        <f t="shared" si="78"/>
        <v>0</v>
      </c>
      <c r="O351" s="101">
        <f t="shared" ca="1" si="79"/>
        <v>317529.84999999998</v>
      </c>
      <c r="P351" s="107" t="str">
        <f t="shared" si="84"/>
        <v>J=</v>
      </c>
      <c r="Q351" s="108">
        <f t="shared" si="85"/>
        <v>43791</v>
      </c>
      <c r="R351" s="13"/>
      <c r="S351" s="13"/>
      <c r="T351" s="98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</row>
    <row r="352" spans="1:164" x14ac:dyDescent="0.2">
      <c r="A352" s="99">
        <f t="shared" si="80"/>
        <v>43405</v>
      </c>
      <c r="B352" s="100">
        <f t="shared" ca="1" si="86"/>
        <v>5318897.95</v>
      </c>
      <c r="C352" s="101">
        <f t="shared" si="81"/>
        <v>5000000</v>
      </c>
      <c r="D352" s="102">
        <f ca="1">IF(A352&lt;$B$1,VLOOKUP(A352,[1]DI!$A$4:$B$15000,2,FALSE),0)</f>
        <v>6.4000000000000001E-2</v>
      </c>
      <c r="E352" s="101">
        <f t="shared" ca="1" si="87"/>
        <v>2.4620000000000002E-4</v>
      </c>
      <c r="F352" s="103">
        <f t="shared" si="82"/>
        <v>1.0449999999999999</v>
      </c>
      <c r="G352" s="104">
        <f t="shared" ca="1" si="75"/>
        <v>1.0002572789999999</v>
      </c>
      <c r="H352" s="101">
        <f ca="1">TRUNC(PRODUCT(G$10:G351),15)</f>
        <v>1.06377958650241</v>
      </c>
      <c r="I352" s="101">
        <f t="shared" si="83"/>
        <v>1</v>
      </c>
      <c r="J352" s="101">
        <f t="shared" ca="1" si="76"/>
        <v>1.06377959</v>
      </c>
      <c r="K352" s="101">
        <f t="shared" ca="1" si="77"/>
        <v>318897.95</v>
      </c>
      <c r="L352" s="105">
        <f>IF(VLOOKUP(A352,$U$12:$AD$125,8)=VLOOKUP(A351,$U$12:$AD$125,8),0,VLOOKUP(A352,U$12:$AD$125,8))</f>
        <v>0</v>
      </c>
      <c r="M352" s="106">
        <f>IF(L352&gt;0,VLOOKUP(L352,T$12:$AC$125,7),0)</f>
        <v>0</v>
      </c>
      <c r="N352" s="101">
        <f t="shared" si="78"/>
        <v>0</v>
      </c>
      <c r="O352" s="101">
        <f t="shared" ca="1" si="79"/>
        <v>318897.95</v>
      </c>
      <c r="P352" s="107" t="str">
        <f t="shared" si="84"/>
        <v>J=</v>
      </c>
      <c r="Q352" s="108">
        <f t="shared" si="85"/>
        <v>43791</v>
      </c>
      <c r="R352" s="13"/>
      <c r="S352" s="13"/>
      <c r="T352" s="98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</row>
    <row r="353" spans="1:159" x14ac:dyDescent="0.2">
      <c r="A353" s="99">
        <f t="shared" si="80"/>
        <v>43406</v>
      </c>
      <c r="B353" s="100">
        <f t="shared" ca="1" si="86"/>
        <v>5320266.3499999996</v>
      </c>
      <c r="C353" s="101">
        <f t="shared" si="81"/>
        <v>5000000</v>
      </c>
      <c r="D353" s="102">
        <f ca="1">IF(A353&lt;$B$1,VLOOKUP(A353,[1]DI!$A$4:$B$15000,2,FALSE),0)</f>
        <v>0</v>
      </c>
      <c r="E353" s="101">
        <f t="shared" ca="1" si="87"/>
        <v>0</v>
      </c>
      <c r="F353" s="103">
        <f t="shared" si="82"/>
        <v>1.0449999999999999</v>
      </c>
      <c r="G353" s="104">
        <f t="shared" ca="1" si="75"/>
        <v>1</v>
      </c>
      <c r="H353" s="101">
        <f ca="1">TRUNC(PRODUCT(G$10:G352),15)</f>
        <v>1.0640532746506399</v>
      </c>
      <c r="I353" s="101">
        <f t="shared" si="83"/>
        <v>1</v>
      </c>
      <c r="J353" s="101">
        <f t="shared" ca="1" si="76"/>
        <v>1.0640532700000001</v>
      </c>
      <c r="K353" s="101">
        <f t="shared" ca="1" si="77"/>
        <v>320266.34999999998</v>
      </c>
      <c r="L353" s="105">
        <f>IF(VLOOKUP(A353,$U$12:$AD$125,8)=VLOOKUP(A352,$U$12:$AD$125,8),0,VLOOKUP(A353,U$12:$AD$125,8))</f>
        <v>0</v>
      </c>
      <c r="M353" s="106">
        <f>IF(L353&gt;0,VLOOKUP(L353,T$12:$AC$125,7),0)</f>
        <v>0</v>
      </c>
      <c r="N353" s="101">
        <f t="shared" si="78"/>
        <v>0</v>
      </c>
      <c r="O353" s="101">
        <f t="shared" ca="1" si="79"/>
        <v>320266.34999999998</v>
      </c>
      <c r="P353" s="107" t="str">
        <f t="shared" si="84"/>
        <v>J=</v>
      </c>
      <c r="Q353" s="108">
        <f t="shared" si="85"/>
        <v>43791</v>
      </c>
      <c r="R353" s="13"/>
      <c r="S353" s="13"/>
      <c r="T353" s="98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</row>
    <row r="354" spans="1:159" x14ac:dyDescent="0.2">
      <c r="A354" s="99">
        <f t="shared" si="80"/>
        <v>43407</v>
      </c>
      <c r="B354" s="100">
        <f t="shared" ca="1" si="86"/>
        <v>5320266.3499999996</v>
      </c>
      <c r="C354" s="101">
        <f t="shared" si="81"/>
        <v>5000000</v>
      </c>
      <c r="D354" s="102">
        <f ca="1">IF(A354&lt;$B$1,VLOOKUP(A354,[1]DI!$A$4:$B$15000,2,FALSE),0)</f>
        <v>0</v>
      </c>
      <c r="E354" s="101">
        <f t="shared" ca="1" si="87"/>
        <v>0</v>
      </c>
      <c r="F354" s="103">
        <f t="shared" si="82"/>
        <v>1.0449999999999999</v>
      </c>
      <c r="G354" s="104">
        <f t="shared" ca="1" si="75"/>
        <v>1</v>
      </c>
      <c r="H354" s="101">
        <f ca="1">TRUNC(PRODUCT(G$10:G353),15)</f>
        <v>1.0640532746506399</v>
      </c>
      <c r="I354" s="101">
        <f t="shared" si="83"/>
        <v>1</v>
      </c>
      <c r="J354" s="101">
        <f t="shared" ca="1" si="76"/>
        <v>1.0640532700000001</v>
      </c>
      <c r="K354" s="101">
        <f t="shared" ca="1" si="77"/>
        <v>320266.34999999998</v>
      </c>
      <c r="L354" s="105">
        <f>IF(VLOOKUP(A354,$U$12:$AD$125,8)=VLOOKUP(A353,$U$12:$AD$125,8),0,VLOOKUP(A354,U$12:$AD$125,8))</f>
        <v>0</v>
      </c>
      <c r="M354" s="106">
        <f>IF(L354&gt;0,VLOOKUP(L354,T$12:$AC$125,7),0)</f>
        <v>0</v>
      </c>
      <c r="N354" s="101">
        <f t="shared" si="78"/>
        <v>0</v>
      </c>
      <c r="O354" s="101">
        <f t="shared" ca="1" si="79"/>
        <v>320266.34999999998</v>
      </c>
      <c r="P354" s="107" t="str">
        <f t="shared" si="84"/>
        <v>J=</v>
      </c>
      <c r="Q354" s="108">
        <f t="shared" si="85"/>
        <v>43791</v>
      </c>
      <c r="R354" s="13"/>
      <c r="S354" s="13"/>
      <c r="T354" s="98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</row>
    <row r="355" spans="1:159" x14ac:dyDescent="0.2">
      <c r="A355" s="99">
        <f t="shared" si="80"/>
        <v>43408</v>
      </c>
      <c r="B355" s="100">
        <f t="shared" ca="1" si="86"/>
        <v>5320266.3499999996</v>
      </c>
      <c r="C355" s="101">
        <f t="shared" si="81"/>
        <v>5000000</v>
      </c>
      <c r="D355" s="102">
        <f ca="1">IF(A355&lt;$B$1,VLOOKUP(A355,[1]DI!$A$4:$B$15000,2,FALSE),0)</f>
        <v>0</v>
      </c>
      <c r="E355" s="101">
        <f t="shared" ca="1" si="87"/>
        <v>0</v>
      </c>
      <c r="F355" s="103">
        <f t="shared" si="82"/>
        <v>1.0449999999999999</v>
      </c>
      <c r="G355" s="104">
        <f t="shared" ca="1" si="75"/>
        <v>1</v>
      </c>
      <c r="H355" s="101">
        <f ca="1">TRUNC(PRODUCT(G$10:G354),15)</f>
        <v>1.0640532746506399</v>
      </c>
      <c r="I355" s="101">
        <f t="shared" si="83"/>
        <v>1</v>
      </c>
      <c r="J355" s="101">
        <f t="shared" ca="1" si="76"/>
        <v>1.0640532700000001</v>
      </c>
      <c r="K355" s="101">
        <f t="shared" ca="1" si="77"/>
        <v>320266.34999999998</v>
      </c>
      <c r="L355" s="105">
        <f>IF(VLOOKUP(A355,$U$12:$AD$125,8)=VLOOKUP(A354,$U$12:$AD$125,8),0,VLOOKUP(A355,U$12:$AD$125,8))</f>
        <v>0</v>
      </c>
      <c r="M355" s="106">
        <f>IF(L355&gt;0,VLOOKUP(L355,T$12:$AC$125,7),0)</f>
        <v>0</v>
      </c>
      <c r="N355" s="101">
        <f t="shared" si="78"/>
        <v>0</v>
      </c>
      <c r="O355" s="101">
        <f t="shared" ca="1" si="79"/>
        <v>320266.34999999998</v>
      </c>
      <c r="P355" s="107" t="str">
        <f t="shared" si="84"/>
        <v>J=</v>
      </c>
      <c r="Q355" s="108">
        <f t="shared" si="85"/>
        <v>43791</v>
      </c>
      <c r="R355" s="13"/>
      <c r="S355" s="13"/>
      <c r="T355" s="98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</row>
    <row r="356" spans="1:159" x14ac:dyDescent="0.2">
      <c r="A356" s="99">
        <f t="shared" si="80"/>
        <v>43409</v>
      </c>
      <c r="B356" s="100">
        <f t="shared" ca="1" si="86"/>
        <v>5320266.3499999996</v>
      </c>
      <c r="C356" s="101">
        <f t="shared" si="81"/>
        <v>5000000</v>
      </c>
      <c r="D356" s="102">
        <f ca="1">IF(A356&lt;$B$1,VLOOKUP(A356,[1]DI!$A$4:$B$15000,2,FALSE),0)</f>
        <v>6.4000000000000001E-2</v>
      </c>
      <c r="E356" s="101">
        <f t="shared" ca="1" si="87"/>
        <v>2.4620000000000002E-4</v>
      </c>
      <c r="F356" s="103">
        <f t="shared" si="82"/>
        <v>1.0449999999999999</v>
      </c>
      <c r="G356" s="104">
        <f t="shared" ca="1" si="75"/>
        <v>1.0002572789999999</v>
      </c>
      <c r="H356" s="101">
        <f ca="1">TRUNC(PRODUCT(G$10:G355),15)</f>
        <v>1.0640532746506399</v>
      </c>
      <c r="I356" s="101">
        <f t="shared" si="83"/>
        <v>1</v>
      </c>
      <c r="J356" s="101">
        <f t="shared" ca="1" si="76"/>
        <v>1.0640532700000001</v>
      </c>
      <c r="K356" s="101">
        <f t="shared" ca="1" si="77"/>
        <v>320266.34999999998</v>
      </c>
      <c r="L356" s="105">
        <f>IF(VLOOKUP(A356,$U$12:$AD$125,8)=VLOOKUP(A355,$U$12:$AD$125,8),0,VLOOKUP(A356,U$12:$AD$125,8))</f>
        <v>0</v>
      </c>
      <c r="M356" s="106">
        <f>IF(L356&gt;0,VLOOKUP(L356,T$12:$AC$125,7),0)</f>
        <v>0</v>
      </c>
      <c r="N356" s="101">
        <f t="shared" si="78"/>
        <v>0</v>
      </c>
      <c r="O356" s="101">
        <f t="shared" ca="1" si="79"/>
        <v>320266.34999999998</v>
      </c>
      <c r="P356" s="107" t="str">
        <f t="shared" si="84"/>
        <v>J=</v>
      </c>
      <c r="Q356" s="108">
        <f t="shared" si="85"/>
        <v>43791</v>
      </c>
      <c r="R356" s="13"/>
      <c r="S356" s="13"/>
      <c r="T356" s="98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</row>
    <row r="357" spans="1:159" x14ac:dyDescent="0.2">
      <c r="A357" s="99">
        <f t="shared" si="80"/>
        <v>43410</v>
      </c>
      <c r="B357" s="100">
        <f t="shared" ca="1" si="86"/>
        <v>5321635.1500000004</v>
      </c>
      <c r="C357" s="101">
        <f t="shared" si="81"/>
        <v>5000000</v>
      </c>
      <c r="D357" s="102">
        <f ca="1">IF(A357&lt;$B$1,VLOOKUP(A357,[1]DI!$A$4:$B$15000,2,FALSE),0)</f>
        <v>6.4000000000000001E-2</v>
      </c>
      <c r="E357" s="101">
        <f t="shared" ca="1" si="87"/>
        <v>2.4620000000000002E-4</v>
      </c>
      <c r="F357" s="103">
        <f t="shared" si="82"/>
        <v>1.0449999999999999</v>
      </c>
      <c r="G357" s="104">
        <f t="shared" ca="1" si="75"/>
        <v>1.0002572789999999</v>
      </c>
      <c r="H357" s="101">
        <f ca="1">TRUNC(PRODUCT(G$10:G356),15)</f>
        <v>1.0643270332130901</v>
      </c>
      <c r="I357" s="101">
        <f t="shared" si="83"/>
        <v>1</v>
      </c>
      <c r="J357" s="101">
        <f t="shared" ca="1" si="76"/>
        <v>1.0643270300000001</v>
      </c>
      <c r="K357" s="101">
        <f t="shared" ca="1" si="77"/>
        <v>321635.15000000002</v>
      </c>
      <c r="L357" s="105">
        <f>IF(VLOOKUP(A357,$U$12:$AD$125,8)=VLOOKUP(A356,$U$12:$AD$125,8),0,VLOOKUP(A357,U$12:$AD$125,8))</f>
        <v>0</v>
      </c>
      <c r="M357" s="106">
        <f>IF(L357&gt;0,VLOOKUP(L357,T$12:$AC$125,7),0)</f>
        <v>0</v>
      </c>
      <c r="N357" s="101">
        <f t="shared" si="78"/>
        <v>0</v>
      </c>
      <c r="O357" s="101">
        <f t="shared" ca="1" si="79"/>
        <v>321635.15000000002</v>
      </c>
      <c r="P357" s="107" t="str">
        <f t="shared" si="84"/>
        <v>J=</v>
      </c>
      <c r="Q357" s="108">
        <f t="shared" si="85"/>
        <v>43791</v>
      </c>
      <c r="R357" s="13"/>
      <c r="S357" s="13"/>
      <c r="T357" s="98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</row>
    <row r="358" spans="1:159" x14ac:dyDescent="0.2">
      <c r="A358" s="99">
        <f t="shared" si="80"/>
        <v>43411</v>
      </c>
      <c r="B358" s="100">
        <f t="shared" ca="1" si="86"/>
        <v>5323004.3</v>
      </c>
      <c r="C358" s="101">
        <f t="shared" si="81"/>
        <v>5000000</v>
      </c>
      <c r="D358" s="102">
        <f ca="1">IF(A358&lt;$B$1,VLOOKUP(A358,[1]DI!$A$4:$B$15000,2,FALSE),0)</f>
        <v>6.4000000000000001E-2</v>
      </c>
      <c r="E358" s="101">
        <f t="shared" ca="1" si="87"/>
        <v>2.4620000000000002E-4</v>
      </c>
      <c r="F358" s="103">
        <f t="shared" si="82"/>
        <v>1.0449999999999999</v>
      </c>
      <c r="G358" s="104">
        <f t="shared" ca="1" si="75"/>
        <v>1.0002572789999999</v>
      </c>
      <c r="H358" s="101">
        <f ca="1">TRUNC(PRODUCT(G$10:G357),15)</f>
        <v>1.06460086220787</v>
      </c>
      <c r="I358" s="101">
        <f t="shared" si="83"/>
        <v>1</v>
      </c>
      <c r="J358" s="101">
        <f t="shared" ca="1" si="76"/>
        <v>1.0646008600000001</v>
      </c>
      <c r="K358" s="101">
        <f t="shared" ca="1" si="77"/>
        <v>323004.3</v>
      </c>
      <c r="L358" s="105">
        <f>IF(VLOOKUP(A358,$U$12:$AD$125,8)=VLOOKUP(A357,$U$12:$AD$125,8),0,VLOOKUP(A358,U$12:$AD$125,8))</f>
        <v>0</v>
      </c>
      <c r="M358" s="106">
        <f>IF(L358&gt;0,VLOOKUP(L358,T$12:$AC$125,7),0)</f>
        <v>0</v>
      </c>
      <c r="N358" s="101">
        <f t="shared" si="78"/>
        <v>0</v>
      </c>
      <c r="O358" s="101">
        <f t="shared" ca="1" si="79"/>
        <v>323004.3</v>
      </c>
      <c r="P358" s="107" t="str">
        <f t="shared" si="84"/>
        <v>J=</v>
      </c>
      <c r="Q358" s="108">
        <f t="shared" si="85"/>
        <v>43791</v>
      </c>
      <c r="R358" s="13"/>
      <c r="S358" s="13"/>
      <c r="T358" s="98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</row>
    <row r="359" spans="1:159" x14ac:dyDescent="0.2">
      <c r="A359" s="99">
        <f t="shared" si="80"/>
        <v>43412</v>
      </c>
      <c r="B359" s="100">
        <f t="shared" ca="1" si="86"/>
        <v>5324373.8</v>
      </c>
      <c r="C359" s="101">
        <f t="shared" si="81"/>
        <v>5000000</v>
      </c>
      <c r="D359" s="102">
        <f ca="1">IF(A359&lt;$B$1,VLOOKUP(A359,[1]DI!$A$4:$B$15000,2,FALSE),0)</f>
        <v>6.4000000000000001E-2</v>
      </c>
      <c r="E359" s="101">
        <f t="shared" ca="1" si="87"/>
        <v>2.4620000000000002E-4</v>
      </c>
      <c r="F359" s="103">
        <f t="shared" si="82"/>
        <v>1.0449999999999999</v>
      </c>
      <c r="G359" s="104">
        <f t="shared" ca="1" si="75"/>
        <v>1.0002572789999999</v>
      </c>
      <c r="H359" s="101">
        <f ca="1">TRUNC(PRODUCT(G$10:G358),15)</f>
        <v>1.0648747616531</v>
      </c>
      <c r="I359" s="101">
        <f t="shared" si="83"/>
        <v>1</v>
      </c>
      <c r="J359" s="101">
        <f t="shared" ca="1" si="76"/>
        <v>1.0648747599999999</v>
      </c>
      <c r="K359" s="101">
        <f t="shared" ca="1" si="77"/>
        <v>324373.8</v>
      </c>
      <c r="L359" s="105">
        <f>IF(VLOOKUP(A359,$U$12:$AD$125,8)=VLOOKUP(A358,$U$12:$AD$125,8),0,VLOOKUP(A359,U$12:$AD$125,8))</f>
        <v>0</v>
      </c>
      <c r="M359" s="106">
        <f>IF(L359&gt;0,VLOOKUP(L359,T$12:$AC$125,7),0)</f>
        <v>0</v>
      </c>
      <c r="N359" s="101">
        <f t="shared" si="78"/>
        <v>0</v>
      </c>
      <c r="O359" s="101">
        <f t="shared" ca="1" si="79"/>
        <v>324373.8</v>
      </c>
      <c r="P359" s="107" t="str">
        <f t="shared" si="84"/>
        <v>J=</v>
      </c>
      <c r="Q359" s="108">
        <f t="shared" si="85"/>
        <v>43791</v>
      </c>
      <c r="R359" s="13"/>
      <c r="S359" s="13"/>
      <c r="T359" s="98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</row>
    <row r="360" spans="1:159" x14ac:dyDescent="0.2">
      <c r="A360" s="99">
        <f t="shared" si="80"/>
        <v>43413</v>
      </c>
      <c r="B360" s="100">
        <f t="shared" ca="1" si="86"/>
        <v>5325743.6500000004</v>
      </c>
      <c r="C360" s="101">
        <f t="shared" si="81"/>
        <v>5000000</v>
      </c>
      <c r="D360" s="102">
        <f ca="1">IF(A360&lt;$B$1,VLOOKUP(A360,[1]DI!$A$4:$B$15000,2,FALSE),0)</f>
        <v>6.4000000000000001E-2</v>
      </c>
      <c r="E360" s="101">
        <f t="shared" ca="1" si="87"/>
        <v>2.4620000000000002E-4</v>
      </c>
      <c r="F360" s="103">
        <f t="shared" si="82"/>
        <v>1.0449999999999999</v>
      </c>
      <c r="G360" s="104">
        <f t="shared" ca="1" si="75"/>
        <v>1.0002572789999999</v>
      </c>
      <c r="H360" s="101">
        <f ca="1">TRUNC(PRODUCT(G$10:G359),15)</f>
        <v>1.0651487315668999</v>
      </c>
      <c r="I360" s="101">
        <f t="shared" si="83"/>
        <v>1</v>
      </c>
      <c r="J360" s="101">
        <f t="shared" ca="1" si="76"/>
        <v>1.06514873</v>
      </c>
      <c r="K360" s="101">
        <f t="shared" ca="1" si="77"/>
        <v>325743.65000000002</v>
      </c>
      <c r="L360" s="105">
        <f>IF(VLOOKUP(A360,$U$12:$AD$125,8)=VLOOKUP(A359,$U$12:$AD$125,8),0,VLOOKUP(A360,U$12:$AD$125,8))</f>
        <v>0</v>
      </c>
      <c r="M360" s="106">
        <f>IF(L360&gt;0,VLOOKUP(L360,T$12:$AC$125,7),0)</f>
        <v>0</v>
      </c>
      <c r="N360" s="101">
        <f t="shared" si="78"/>
        <v>0</v>
      </c>
      <c r="O360" s="101">
        <f t="shared" ca="1" si="79"/>
        <v>325743.65000000002</v>
      </c>
      <c r="P360" s="107" t="str">
        <f t="shared" si="84"/>
        <v>J=</v>
      </c>
      <c r="Q360" s="108">
        <f t="shared" si="85"/>
        <v>43791</v>
      </c>
      <c r="R360" s="13"/>
      <c r="S360" s="13"/>
      <c r="T360" s="98">
        <v>46672</v>
      </c>
      <c r="U360" s="28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</row>
    <row r="361" spans="1:159" x14ac:dyDescent="0.2">
      <c r="A361" s="99">
        <f t="shared" si="80"/>
        <v>43414</v>
      </c>
      <c r="B361" s="100">
        <f t="shared" ca="1" si="86"/>
        <v>5327113.8499999996</v>
      </c>
      <c r="C361" s="101">
        <f t="shared" si="81"/>
        <v>5000000</v>
      </c>
      <c r="D361" s="102">
        <f ca="1">IF(A361&lt;$B$1,VLOOKUP(A361,[1]DI!$A$4:$B$15000,2,FALSE),0)</f>
        <v>0</v>
      </c>
      <c r="E361" s="101">
        <f t="shared" ca="1" si="87"/>
        <v>0</v>
      </c>
      <c r="F361" s="103">
        <f t="shared" si="82"/>
        <v>1.0449999999999999</v>
      </c>
      <c r="G361" s="104">
        <f t="shared" ca="1" si="75"/>
        <v>1</v>
      </c>
      <c r="H361" s="101">
        <f ca="1">TRUNC(PRODUCT(G$10:G360),15)</f>
        <v>1.0654227719674101</v>
      </c>
      <c r="I361" s="101">
        <f t="shared" si="83"/>
        <v>1</v>
      </c>
      <c r="J361" s="101">
        <f t="shared" ca="1" si="76"/>
        <v>1.0654227700000001</v>
      </c>
      <c r="K361" s="101">
        <f t="shared" ca="1" si="77"/>
        <v>327113.84999999998</v>
      </c>
      <c r="L361" s="105">
        <f>IF(VLOOKUP(A361,$U$12:$AD$125,8)=VLOOKUP(A360,$U$12:$AD$125,8),0,VLOOKUP(A361,U$12:$AD$125,8))</f>
        <v>0</v>
      </c>
      <c r="M361" s="106">
        <f>IF(L361&gt;0,VLOOKUP(L361,T$12:$AC$125,7),0)</f>
        <v>0</v>
      </c>
      <c r="N361" s="101">
        <f t="shared" si="78"/>
        <v>0</v>
      </c>
      <c r="O361" s="101">
        <f t="shared" ca="1" si="79"/>
        <v>327113.84999999998</v>
      </c>
      <c r="P361" s="107" t="str">
        <f t="shared" si="84"/>
        <v>J=</v>
      </c>
      <c r="Q361" s="108">
        <f t="shared" si="85"/>
        <v>43791</v>
      </c>
      <c r="R361" s="13"/>
      <c r="S361" s="13"/>
      <c r="T361" s="98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</row>
    <row r="362" spans="1:159" x14ac:dyDescent="0.2">
      <c r="A362" s="99">
        <f t="shared" si="80"/>
        <v>43415</v>
      </c>
      <c r="B362" s="100">
        <f t="shared" ca="1" si="86"/>
        <v>5327113.8499999996</v>
      </c>
      <c r="C362" s="101">
        <f t="shared" si="81"/>
        <v>5000000</v>
      </c>
      <c r="D362" s="102">
        <f ca="1">IF(A362&lt;$B$1,VLOOKUP(A362,[1]DI!$A$4:$B$15000,2,FALSE),0)</f>
        <v>0</v>
      </c>
      <c r="E362" s="101">
        <f t="shared" ca="1" si="87"/>
        <v>0</v>
      </c>
      <c r="F362" s="103">
        <f t="shared" si="82"/>
        <v>1.0449999999999999</v>
      </c>
      <c r="G362" s="104">
        <f t="shared" ca="1" si="75"/>
        <v>1</v>
      </c>
      <c r="H362" s="101">
        <f ca="1">TRUNC(PRODUCT(G$10:G361),15)</f>
        <v>1.0654227719674101</v>
      </c>
      <c r="I362" s="101">
        <f t="shared" si="83"/>
        <v>1</v>
      </c>
      <c r="J362" s="101">
        <f t="shared" ca="1" si="76"/>
        <v>1.0654227700000001</v>
      </c>
      <c r="K362" s="101">
        <f t="shared" ca="1" si="77"/>
        <v>327113.84999999998</v>
      </c>
      <c r="L362" s="105">
        <f>IF(VLOOKUP(A362,$U$12:$AD$125,8)=VLOOKUP(A361,$U$12:$AD$125,8),0,VLOOKUP(A362,U$12:$AD$125,8))</f>
        <v>0</v>
      </c>
      <c r="M362" s="106">
        <f>IF(L362&gt;0,VLOOKUP(L362,T$12:$AC$125,7),0)</f>
        <v>0</v>
      </c>
      <c r="N362" s="101">
        <f t="shared" si="78"/>
        <v>0</v>
      </c>
      <c r="O362" s="101">
        <f t="shared" ca="1" si="79"/>
        <v>327113.84999999998</v>
      </c>
      <c r="P362" s="107" t="str">
        <f t="shared" si="84"/>
        <v>J=</v>
      </c>
      <c r="Q362" s="108">
        <f t="shared" si="85"/>
        <v>43791</v>
      </c>
      <c r="R362" s="13"/>
      <c r="S362" s="13"/>
      <c r="T362" s="98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</row>
    <row r="363" spans="1:159" x14ac:dyDescent="0.2">
      <c r="A363" s="99">
        <f t="shared" si="80"/>
        <v>43416</v>
      </c>
      <c r="B363" s="100">
        <f t="shared" ca="1" si="86"/>
        <v>5327113.8499999996</v>
      </c>
      <c r="C363" s="101">
        <f t="shared" si="81"/>
        <v>5000000</v>
      </c>
      <c r="D363" s="102">
        <f ca="1">IF(A363&lt;$B$1,VLOOKUP(A363,[1]DI!$A$4:$B$15000,2,FALSE),0)</f>
        <v>6.4000000000000001E-2</v>
      </c>
      <c r="E363" s="101">
        <f t="shared" ca="1" si="87"/>
        <v>2.4620000000000002E-4</v>
      </c>
      <c r="F363" s="103">
        <f t="shared" si="82"/>
        <v>1.0449999999999999</v>
      </c>
      <c r="G363" s="104">
        <f t="shared" ca="1" si="75"/>
        <v>1.0002572789999999</v>
      </c>
      <c r="H363" s="101">
        <f ca="1">TRUNC(PRODUCT(G$10:G362),15)</f>
        <v>1.0654227719674101</v>
      </c>
      <c r="I363" s="101">
        <f t="shared" si="83"/>
        <v>1</v>
      </c>
      <c r="J363" s="101">
        <f t="shared" ca="1" si="76"/>
        <v>1.0654227700000001</v>
      </c>
      <c r="K363" s="101">
        <f t="shared" ca="1" si="77"/>
        <v>327113.84999999998</v>
      </c>
      <c r="L363" s="105">
        <f>IF(VLOOKUP(A363,$U$12:$AD$125,8)=VLOOKUP(A362,$U$12:$AD$125,8),0,VLOOKUP(A363,U$12:$AD$125,8))</f>
        <v>0</v>
      </c>
      <c r="M363" s="106">
        <f>IF(L363&gt;0,VLOOKUP(L363,T$12:$AC$125,7),0)</f>
        <v>0</v>
      </c>
      <c r="N363" s="101">
        <f t="shared" si="78"/>
        <v>0</v>
      </c>
      <c r="O363" s="101">
        <f t="shared" ca="1" si="79"/>
        <v>327113.84999999998</v>
      </c>
      <c r="P363" s="107" t="str">
        <f t="shared" si="84"/>
        <v>J=</v>
      </c>
      <c r="Q363" s="108">
        <f t="shared" si="85"/>
        <v>43791</v>
      </c>
      <c r="R363" s="13"/>
      <c r="S363" s="13"/>
      <c r="T363" s="98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</row>
    <row r="364" spans="1:159" x14ac:dyDescent="0.2">
      <c r="A364" s="99">
        <f t="shared" si="80"/>
        <v>43417</v>
      </c>
      <c r="B364" s="100">
        <f t="shared" ca="1" si="86"/>
        <v>5328484.4000000004</v>
      </c>
      <c r="C364" s="101">
        <f t="shared" si="81"/>
        <v>5000000</v>
      </c>
      <c r="D364" s="102">
        <f ca="1">IF(A364&lt;$B$1,VLOOKUP(A364,[1]DI!$A$4:$B$15000,2,FALSE),0)</f>
        <v>6.4000000000000001E-2</v>
      </c>
      <c r="E364" s="101">
        <f t="shared" ca="1" si="87"/>
        <v>2.4620000000000002E-4</v>
      </c>
      <c r="F364" s="103">
        <f t="shared" si="82"/>
        <v>1.0449999999999999</v>
      </c>
      <c r="G364" s="104">
        <f t="shared" ca="1" si="75"/>
        <v>1.0002572789999999</v>
      </c>
      <c r="H364" s="101">
        <f ca="1">TRUNC(PRODUCT(G$10:G363),15)</f>
        <v>1.06569688287276</v>
      </c>
      <c r="I364" s="101">
        <f t="shared" si="83"/>
        <v>1</v>
      </c>
      <c r="J364" s="101">
        <f t="shared" ca="1" si="76"/>
        <v>1.06569688</v>
      </c>
      <c r="K364" s="101">
        <f t="shared" ca="1" si="77"/>
        <v>328484.40000000002</v>
      </c>
      <c r="L364" s="105">
        <f>IF(VLOOKUP(A364,$U$12:$AD$125,8)=VLOOKUP(A363,$U$12:$AD$125,8),0,VLOOKUP(A364,U$12:$AD$125,8))</f>
        <v>0</v>
      </c>
      <c r="M364" s="106">
        <f>IF(L364&gt;0,VLOOKUP(L364,T$12:$AC$125,7),0)</f>
        <v>0</v>
      </c>
      <c r="N364" s="101">
        <f t="shared" si="78"/>
        <v>0</v>
      </c>
      <c r="O364" s="101">
        <f t="shared" ca="1" si="79"/>
        <v>328484.40000000002</v>
      </c>
      <c r="P364" s="107" t="str">
        <f t="shared" si="84"/>
        <v>J=</v>
      </c>
      <c r="Q364" s="108">
        <f t="shared" si="85"/>
        <v>43791</v>
      </c>
      <c r="R364" s="13"/>
      <c r="S364" s="13"/>
      <c r="T364" s="98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</row>
    <row r="365" spans="1:159" x14ac:dyDescent="0.2">
      <c r="A365" s="99">
        <f t="shared" si="80"/>
        <v>43418</v>
      </c>
      <c r="B365" s="100">
        <f t="shared" ca="1" si="86"/>
        <v>5329855.3</v>
      </c>
      <c r="C365" s="101">
        <f t="shared" si="81"/>
        <v>5000000</v>
      </c>
      <c r="D365" s="102">
        <f ca="1">IF(A365&lt;$B$1,VLOOKUP(A365,[1]DI!$A$4:$B$15000,2,FALSE),0)</f>
        <v>6.4000000000000001E-2</v>
      </c>
      <c r="E365" s="101">
        <f t="shared" ca="1" si="87"/>
        <v>2.4620000000000002E-4</v>
      </c>
      <c r="F365" s="103">
        <f t="shared" si="82"/>
        <v>1.0449999999999999</v>
      </c>
      <c r="G365" s="104">
        <f t="shared" ca="1" si="75"/>
        <v>1.0002572789999999</v>
      </c>
      <c r="H365" s="101">
        <f ca="1">TRUNC(PRODUCT(G$10:G364),15)</f>
        <v>1.06597106430109</v>
      </c>
      <c r="I365" s="101">
        <f t="shared" si="83"/>
        <v>1</v>
      </c>
      <c r="J365" s="101">
        <f t="shared" ca="1" si="76"/>
        <v>1.0659710600000001</v>
      </c>
      <c r="K365" s="101">
        <f t="shared" ca="1" si="77"/>
        <v>329855.3</v>
      </c>
      <c r="L365" s="105">
        <f>IF(VLOOKUP(A365,$U$12:$AD$125,8)=VLOOKUP(A364,$U$12:$AD$125,8),0,VLOOKUP(A365,U$12:$AD$125,8))</f>
        <v>0</v>
      </c>
      <c r="M365" s="106">
        <f>IF(L365&gt;0,VLOOKUP(L365,T$12:$AC$125,7),0)</f>
        <v>0</v>
      </c>
      <c r="N365" s="101">
        <f t="shared" si="78"/>
        <v>0</v>
      </c>
      <c r="O365" s="101">
        <f t="shared" ca="1" si="79"/>
        <v>329855.3</v>
      </c>
      <c r="P365" s="107" t="str">
        <f t="shared" si="84"/>
        <v>J=</v>
      </c>
      <c r="Q365" s="108">
        <f t="shared" si="85"/>
        <v>43791</v>
      </c>
      <c r="R365" s="13"/>
      <c r="S365" s="13"/>
      <c r="T365" s="98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</row>
    <row r="366" spans="1:159" x14ac:dyDescent="0.2">
      <c r="A366" s="99">
        <f t="shared" si="80"/>
        <v>43419</v>
      </c>
      <c r="B366" s="100">
        <f t="shared" ca="1" si="86"/>
        <v>5331226.5999999996</v>
      </c>
      <c r="C366" s="101">
        <f t="shared" si="81"/>
        <v>5000000</v>
      </c>
      <c r="D366" s="102">
        <f ca="1">IF(A366&lt;$B$1,VLOOKUP(A366,[1]DI!$A$4:$B$15000,2,FALSE),0)</f>
        <v>0</v>
      </c>
      <c r="E366" s="101">
        <f t="shared" ca="1" si="87"/>
        <v>0</v>
      </c>
      <c r="F366" s="103">
        <f t="shared" si="82"/>
        <v>1.0449999999999999</v>
      </c>
      <c r="G366" s="104">
        <f t="shared" ca="1" si="75"/>
        <v>1</v>
      </c>
      <c r="H366" s="101">
        <f ca="1">TRUNC(PRODUCT(G$10:G365),15)</f>
        <v>1.0662453162705401</v>
      </c>
      <c r="I366" s="101">
        <f t="shared" si="83"/>
        <v>1</v>
      </c>
      <c r="J366" s="101">
        <f t="shared" ca="1" si="76"/>
        <v>1.0662453199999999</v>
      </c>
      <c r="K366" s="101">
        <f t="shared" ca="1" si="77"/>
        <v>331226.59999999998</v>
      </c>
      <c r="L366" s="105">
        <f>IF(VLOOKUP(A366,$U$12:$AD$125,8)=VLOOKUP(A365,$U$12:$AD$125,8),0,VLOOKUP(A366,U$12:$AD$125,8))</f>
        <v>0</v>
      </c>
      <c r="M366" s="106">
        <f>IF(L366&gt;0,VLOOKUP(L366,T$12:$AC$125,7),0)</f>
        <v>0</v>
      </c>
      <c r="N366" s="101">
        <f t="shared" si="78"/>
        <v>0</v>
      </c>
      <c r="O366" s="101">
        <f t="shared" ca="1" si="79"/>
        <v>331226.59999999998</v>
      </c>
      <c r="P366" s="107" t="str">
        <f t="shared" si="84"/>
        <v>J=</v>
      </c>
      <c r="Q366" s="108">
        <f t="shared" si="85"/>
        <v>43791</v>
      </c>
      <c r="R366" s="13"/>
      <c r="S366" s="13"/>
      <c r="T366" s="98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</row>
    <row r="367" spans="1:159" x14ac:dyDescent="0.2">
      <c r="A367" s="99">
        <f t="shared" si="80"/>
        <v>43420</v>
      </c>
      <c r="B367" s="100">
        <f t="shared" ca="1" si="86"/>
        <v>5331226.5999999996</v>
      </c>
      <c r="C367" s="101">
        <f t="shared" si="81"/>
        <v>5000000</v>
      </c>
      <c r="D367" s="102">
        <f ca="1">IF(A367&lt;$B$1,VLOOKUP(A367,[1]DI!$A$4:$B$15000,2,FALSE),0)</f>
        <v>6.4000000000000001E-2</v>
      </c>
      <c r="E367" s="101">
        <f t="shared" ca="1" si="87"/>
        <v>2.4620000000000002E-4</v>
      </c>
      <c r="F367" s="103">
        <f t="shared" si="82"/>
        <v>1.0449999999999999</v>
      </c>
      <c r="G367" s="104">
        <f t="shared" ca="1" si="75"/>
        <v>1.0002572789999999</v>
      </c>
      <c r="H367" s="101">
        <f ca="1">TRUNC(PRODUCT(G$10:G366),15)</f>
        <v>1.0662453162705401</v>
      </c>
      <c r="I367" s="101">
        <f t="shared" si="83"/>
        <v>1</v>
      </c>
      <c r="J367" s="101">
        <f t="shared" ca="1" si="76"/>
        <v>1.0662453199999999</v>
      </c>
      <c r="K367" s="101">
        <f t="shared" ca="1" si="77"/>
        <v>331226.59999999998</v>
      </c>
      <c r="L367" s="105">
        <f>IF(VLOOKUP(A367,$U$12:$AD$125,8)=VLOOKUP(A366,$U$12:$AD$125,8),0,VLOOKUP(A367,U$12:$AD$125,8))</f>
        <v>0</v>
      </c>
      <c r="M367" s="106">
        <f>IF(L367&gt;0,VLOOKUP(L367,T$12:$AC$125,7),0)</f>
        <v>0</v>
      </c>
      <c r="N367" s="101">
        <f t="shared" si="78"/>
        <v>0</v>
      </c>
      <c r="O367" s="101">
        <f t="shared" ca="1" si="79"/>
        <v>331226.59999999998</v>
      </c>
      <c r="P367" s="107" t="str">
        <f t="shared" si="84"/>
        <v>J=</v>
      </c>
      <c r="Q367" s="108">
        <f t="shared" si="85"/>
        <v>43791</v>
      </c>
      <c r="R367" s="13"/>
      <c r="S367" s="13"/>
      <c r="T367" s="98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</row>
    <row r="368" spans="1:159" x14ac:dyDescent="0.2">
      <c r="A368" s="99">
        <f t="shared" si="80"/>
        <v>43421</v>
      </c>
      <c r="B368" s="100">
        <f t="shared" ca="1" si="86"/>
        <v>5332598.2</v>
      </c>
      <c r="C368" s="101">
        <f t="shared" si="81"/>
        <v>5000000</v>
      </c>
      <c r="D368" s="102">
        <f ca="1">IF(A368&lt;$B$1,VLOOKUP(A368,[1]DI!$A$4:$B$15000,2,FALSE),0)</f>
        <v>0</v>
      </c>
      <c r="E368" s="101">
        <f t="shared" ca="1" si="87"/>
        <v>0</v>
      </c>
      <c r="F368" s="103">
        <f t="shared" si="82"/>
        <v>1.0449999999999999</v>
      </c>
      <c r="G368" s="104">
        <f t="shared" ca="1" si="75"/>
        <v>1</v>
      </c>
      <c r="H368" s="101">
        <f ca="1">TRUNC(PRODUCT(G$10:G367),15)</f>
        <v>1.0665196387992599</v>
      </c>
      <c r="I368" s="101">
        <f t="shared" si="83"/>
        <v>1</v>
      </c>
      <c r="J368" s="101">
        <f t="shared" ca="1" si="76"/>
        <v>1.0665196400000001</v>
      </c>
      <c r="K368" s="101">
        <f t="shared" ca="1" si="77"/>
        <v>332598.2</v>
      </c>
      <c r="L368" s="105">
        <f>IF(VLOOKUP(A368,$U$12:$AD$125,8)=VLOOKUP(A367,$U$12:$AD$125,8),0,VLOOKUP(A368,U$12:$AD$125,8))</f>
        <v>0</v>
      </c>
      <c r="M368" s="106">
        <f>IF(L368&gt;0,VLOOKUP(L368,T$12:$AC$125,7),0)</f>
        <v>0</v>
      </c>
      <c r="N368" s="101">
        <f t="shared" si="78"/>
        <v>0</v>
      </c>
      <c r="O368" s="101">
        <f t="shared" ca="1" si="79"/>
        <v>332598.2</v>
      </c>
      <c r="P368" s="107" t="str">
        <f t="shared" si="84"/>
        <v>J=</v>
      </c>
      <c r="Q368" s="108">
        <f t="shared" si="85"/>
        <v>43791</v>
      </c>
      <c r="R368" s="13"/>
      <c r="S368" s="13"/>
      <c r="T368" s="98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</row>
    <row r="369" spans="1:164" x14ac:dyDescent="0.2">
      <c r="A369" s="99">
        <f t="shared" si="80"/>
        <v>43422</v>
      </c>
      <c r="B369" s="100">
        <f t="shared" ca="1" si="86"/>
        <v>5332598.2</v>
      </c>
      <c r="C369" s="101">
        <f t="shared" si="81"/>
        <v>5000000</v>
      </c>
      <c r="D369" s="102">
        <f ca="1">IF(A369&lt;$B$1,VLOOKUP(A369,[1]DI!$A$4:$B$15000,2,FALSE),0)</f>
        <v>0</v>
      </c>
      <c r="E369" s="101">
        <f t="shared" ca="1" si="87"/>
        <v>0</v>
      </c>
      <c r="F369" s="103">
        <f t="shared" si="82"/>
        <v>1.0449999999999999</v>
      </c>
      <c r="G369" s="104">
        <f t="shared" ca="1" si="75"/>
        <v>1</v>
      </c>
      <c r="H369" s="101">
        <f ca="1">TRUNC(PRODUCT(G$10:G368),15)</f>
        <v>1.0665196387992599</v>
      </c>
      <c r="I369" s="101">
        <f t="shared" si="83"/>
        <v>1</v>
      </c>
      <c r="J369" s="101">
        <f t="shared" ca="1" si="76"/>
        <v>1.0665196400000001</v>
      </c>
      <c r="K369" s="101">
        <f t="shared" ca="1" si="77"/>
        <v>332598.2</v>
      </c>
      <c r="L369" s="105">
        <f>IF(VLOOKUP(A369,$U$12:$AD$125,8)=VLOOKUP(A368,$U$12:$AD$125,8),0,VLOOKUP(A369,U$12:$AD$125,8))</f>
        <v>0</v>
      </c>
      <c r="M369" s="106">
        <f>IF(L369&gt;0,VLOOKUP(L369,T$12:$AC$125,7),0)</f>
        <v>0</v>
      </c>
      <c r="N369" s="101">
        <f t="shared" si="78"/>
        <v>0</v>
      </c>
      <c r="O369" s="101">
        <f t="shared" ca="1" si="79"/>
        <v>332598.2</v>
      </c>
      <c r="P369" s="107" t="str">
        <f t="shared" si="84"/>
        <v>J=</v>
      </c>
      <c r="Q369" s="108">
        <f t="shared" si="85"/>
        <v>43791</v>
      </c>
      <c r="R369" s="13"/>
      <c r="S369" s="13"/>
      <c r="T369" s="98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</row>
    <row r="370" spans="1:164" x14ac:dyDescent="0.2">
      <c r="A370" s="99">
        <f t="shared" si="80"/>
        <v>43423</v>
      </c>
      <c r="B370" s="100">
        <f t="shared" ca="1" si="86"/>
        <v>5332598.2</v>
      </c>
      <c r="C370" s="101">
        <f t="shared" si="81"/>
        <v>5000000</v>
      </c>
      <c r="D370" s="102">
        <f ca="1">IF(A370&lt;$B$1,VLOOKUP(A370,[1]DI!$A$4:$B$15000,2,FALSE),0)</f>
        <v>6.4000000000000001E-2</v>
      </c>
      <c r="E370" s="101">
        <f t="shared" ca="1" si="87"/>
        <v>2.4620000000000002E-4</v>
      </c>
      <c r="F370" s="103">
        <f t="shared" si="82"/>
        <v>1.0449999999999999</v>
      </c>
      <c r="G370" s="104">
        <f t="shared" ca="1" si="75"/>
        <v>1.0002572789999999</v>
      </c>
      <c r="H370" s="101">
        <f ca="1">TRUNC(PRODUCT(G$10:G369),15)</f>
        <v>1.0665196387992599</v>
      </c>
      <c r="I370" s="101">
        <f t="shared" si="83"/>
        <v>1</v>
      </c>
      <c r="J370" s="101">
        <f t="shared" ca="1" si="76"/>
        <v>1.0665196400000001</v>
      </c>
      <c r="K370" s="101">
        <f t="shared" ca="1" si="77"/>
        <v>332598.2</v>
      </c>
      <c r="L370" s="105">
        <f>IF(VLOOKUP(A370,$U$12:$AD$125,8)=VLOOKUP(A369,$U$12:$AD$125,8),0,VLOOKUP(A370,U$12:$AD$125,8))</f>
        <v>0</v>
      </c>
      <c r="M370" s="106">
        <f>IF(L370&gt;0,VLOOKUP(L370,T$12:$AC$125,7),0)</f>
        <v>0</v>
      </c>
      <c r="N370" s="101">
        <f t="shared" si="78"/>
        <v>0</v>
      </c>
      <c r="O370" s="101">
        <f t="shared" ca="1" si="79"/>
        <v>332598.2</v>
      </c>
      <c r="P370" s="107" t="str">
        <f t="shared" si="84"/>
        <v>J=</v>
      </c>
      <c r="Q370" s="108">
        <f t="shared" si="85"/>
        <v>43791</v>
      </c>
      <c r="R370" s="13"/>
      <c r="S370" s="13"/>
      <c r="T370" s="98">
        <v>47038</v>
      </c>
      <c r="U370" s="28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</row>
    <row r="371" spans="1:164" x14ac:dyDescent="0.2">
      <c r="A371" s="99">
        <f t="shared" si="80"/>
        <v>43424</v>
      </c>
      <c r="B371" s="100">
        <f t="shared" ca="1" si="86"/>
        <v>5333970.1500000004</v>
      </c>
      <c r="C371" s="101">
        <f t="shared" si="81"/>
        <v>5000000</v>
      </c>
      <c r="D371" s="102">
        <f ca="1">IF(A371&lt;$B$1,VLOOKUP(A371,[1]DI!$A$4:$B$15000,2,FALSE),0)</f>
        <v>6.4000000000000001E-2</v>
      </c>
      <c r="E371" s="101">
        <f t="shared" ca="1" si="87"/>
        <v>2.4620000000000002E-4</v>
      </c>
      <c r="F371" s="103">
        <f t="shared" si="82"/>
        <v>1.0449999999999999</v>
      </c>
      <c r="G371" s="104">
        <f t="shared" ca="1" si="75"/>
        <v>1.0002572789999999</v>
      </c>
      <c r="H371" s="101">
        <f ca="1">TRUNC(PRODUCT(G$10:G370),15)</f>
        <v>1.0667940319054099</v>
      </c>
      <c r="I371" s="101">
        <f t="shared" si="83"/>
        <v>1</v>
      </c>
      <c r="J371" s="101">
        <f t="shared" ca="1" si="76"/>
        <v>1.0667940300000001</v>
      </c>
      <c r="K371" s="101">
        <f t="shared" ca="1" si="77"/>
        <v>333970.15000000002</v>
      </c>
      <c r="L371" s="105">
        <f>IF(VLOOKUP(A371,$U$12:$AD$125,8)=VLOOKUP(A370,$U$12:$AD$125,8),0,VLOOKUP(A371,U$12:$AD$125,8))</f>
        <v>0</v>
      </c>
      <c r="M371" s="106">
        <f>IF(L371&gt;0,VLOOKUP(L371,T$12:$AC$125,7),0)</f>
        <v>0</v>
      </c>
      <c r="N371" s="101">
        <f t="shared" si="78"/>
        <v>0</v>
      </c>
      <c r="O371" s="101">
        <f t="shared" ca="1" si="79"/>
        <v>333970.15000000002</v>
      </c>
      <c r="P371" s="107" t="str">
        <f t="shared" si="84"/>
        <v>J=</v>
      </c>
      <c r="Q371" s="108">
        <f t="shared" si="85"/>
        <v>43791</v>
      </c>
      <c r="R371" s="13"/>
      <c r="S371" s="13"/>
      <c r="T371" s="98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</row>
    <row r="372" spans="1:164" x14ac:dyDescent="0.2">
      <c r="A372" s="99">
        <f t="shared" si="80"/>
        <v>43425</v>
      </c>
      <c r="B372" s="100">
        <f t="shared" ca="1" si="86"/>
        <v>5335342.5</v>
      </c>
      <c r="C372" s="101">
        <f t="shared" si="81"/>
        <v>5000000</v>
      </c>
      <c r="D372" s="102">
        <f ca="1">IF(A372&lt;$B$1,VLOOKUP(A372,[1]DI!$A$4:$B$15000,2,FALSE),0)</f>
        <v>6.4000000000000001E-2</v>
      </c>
      <c r="E372" s="101">
        <f t="shared" ca="1" si="87"/>
        <v>2.4620000000000002E-4</v>
      </c>
      <c r="F372" s="103">
        <f t="shared" si="82"/>
        <v>1.0449999999999999</v>
      </c>
      <c r="G372" s="104">
        <f t="shared" ca="1" si="75"/>
        <v>1.0002572789999999</v>
      </c>
      <c r="H372" s="101">
        <f ca="1">TRUNC(PRODUCT(G$10:G371),15)</f>
        <v>1.0670684956071499</v>
      </c>
      <c r="I372" s="101">
        <f t="shared" si="83"/>
        <v>1</v>
      </c>
      <c r="J372" s="101">
        <f t="shared" ca="1" si="76"/>
        <v>1.0670685</v>
      </c>
      <c r="K372" s="101">
        <f t="shared" ca="1" si="77"/>
        <v>335342.5</v>
      </c>
      <c r="L372" s="105">
        <f>IF(VLOOKUP(A372,$U$12:$AD$125,8)=VLOOKUP(A371,$U$12:$AD$125,8),0,VLOOKUP(A372,U$12:$AD$125,8))</f>
        <v>0</v>
      </c>
      <c r="M372" s="106">
        <f>IF(L372&gt;0,VLOOKUP(L372,T$12:$AC$125,7),0)</f>
        <v>0</v>
      </c>
      <c r="N372" s="101">
        <f t="shared" si="78"/>
        <v>0</v>
      </c>
      <c r="O372" s="101">
        <f t="shared" ca="1" si="79"/>
        <v>335342.5</v>
      </c>
      <c r="P372" s="107" t="str">
        <f t="shared" si="84"/>
        <v>J=</v>
      </c>
      <c r="Q372" s="108">
        <f t="shared" si="85"/>
        <v>43791</v>
      </c>
      <c r="R372" s="13"/>
      <c r="S372" s="13"/>
      <c r="T372" s="98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</row>
    <row r="373" spans="1:164" x14ac:dyDescent="0.2">
      <c r="A373" s="99">
        <f t="shared" si="80"/>
        <v>43426</v>
      </c>
      <c r="B373" s="100">
        <f t="shared" ca="1" si="86"/>
        <v>5336715.1500000004</v>
      </c>
      <c r="C373" s="101">
        <f t="shared" si="81"/>
        <v>5000000</v>
      </c>
      <c r="D373" s="102">
        <f ca="1">IF(A373&lt;$B$1,VLOOKUP(A373,[1]DI!$A$4:$B$15000,2,FALSE),0)</f>
        <v>6.4000000000000001E-2</v>
      </c>
      <c r="E373" s="101">
        <f t="shared" ca="1" si="87"/>
        <v>2.4620000000000002E-4</v>
      </c>
      <c r="F373" s="103">
        <f t="shared" si="82"/>
        <v>1.0449999999999999</v>
      </c>
      <c r="G373" s="104">
        <f t="shared" ca="1" si="75"/>
        <v>1.0002572789999999</v>
      </c>
      <c r="H373" s="101">
        <f ca="1">TRUNC(PRODUCT(G$10:G372),15)</f>
        <v>1.0673430299226301</v>
      </c>
      <c r="I373" s="101">
        <f t="shared" si="83"/>
        <v>1</v>
      </c>
      <c r="J373" s="101">
        <f t="shared" ca="1" si="76"/>
        <v>1.06734303</v>
      </c>
      <c r="K373" s="101">
        <f t="shared" ca="1" si="77"/>
        <v>336715.15</v>
      </c>
      <c r="L373" s="105">
        <f>IF(VLOOKUP(A373,$U$12:$AD$125,8)=VLOOKUP(A372,$U$12:$AD$125,8),0,VLOOKUP(A373,U$12:$AD$125,8))</f>
        <v>0</v>
      </c>
      <c r="M373" s="106">
        <f>IF(L373&gt;0,VLOOKUP(L373,T$12:$AC$125,7),0)</f>
        <v>0</v>
      </c>
      <c r="N373" s="101">
        <f t="shared" si="78"/>
        <v>0</v>
      </c>
      <c r="O373" s="101">
        <f t="shared" ca="1" si="79"/>
        <v>336715.15</v>
      </c>
      <c r="P373" s="107" t="str">
        <f t="shared" si="84"/>
        <v>J=</v>
      </c>
      <c r="Q373" s="108">
        <f t="shared" si="85"/>
        <v>43791</v>
      </c>
      <c r="R373" s="13"/>
      <c r="S373" s="13"/>
      <c r="T373" s="98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</row>
    <row r="374" spans="1:164" x14ac:dyDescent="0.2">
      <c r="A374" s="99">
        <f t="shared" si="80"/>
        <v>43427</v>
      </c>
      <c r="B374" s="100">
        <f t="shared" ca="1" si="86"/>
        <v>5338088.1500000004</v>
      </c>
      <c r="C374" s="101">
        <f t="shared" si="81"/>
        <v>5000000</v>
      </c>
      <c r="D374" s="102">
        <f ca="1">IF(A374&lt;$B$1,VLOOKUP(A374,[1]DI!$A$4:$B$15000,2,FALSE),0)</f>
        <v>6.4000000000000001E-2</v>
      </c>
      <c r="E374" s="101">
        <f t="shared" ca="1" si="87"/>
        <v>2.4620000000000002E-4</v>
      </c>
      <c r="F374" s="103">
        <f t="shared" si="82"/>
        <v>1.0449999999999999</v>
      </c>
      <c r="G374" s="104">
        <f t="shared" ca="1" si="75"/>
        <v>1.0002572789999999</v>
      </c>
      <c r="H374" s="101">
        <f ca="1">TRUNC(PRODUCT(G$10:G373),15)</f>
        <v>1.0676176348700299</v>
      </c>
      <c r="I374" s="101">
        <f t="shared" si="83"/>
        <v>1</v>
      </c>
      <c r="J374" s="101">
        <f t="shared" ca="1" si="76"/>
        <v>1.06761763</v>
      </c>
      <c r="K374" s="101">
        <f t="shared" ca="1" si="77"/>
        <v>338088.15</v>
      </c>
      <c r="L374" s="105">
        <f>IF(VLOOKUP(A374,$U$12:$AD$125,8)=VLOOKUP(A373,$U$12:$AD$125,8),0,VLOOKUP(A374,U$12:$AD$125,8))</f>
        <v>0</v>
      </c>
      <c r="M374" s="106">
        <f>IF(L374&gt;0,VLOOKUP(L374,T$12:$AC$125,7),0)</f>
        <v>0</v>
      </c>
      <c r="N374" s="101">
        <f t="shared" si="78"/>
        <v>0</v>
      </c>
      <c r="O374" s="101">
        <f t="shared" ca="1" si="79"/>
        <v>338088.15</v>
      </c>
      <c r="P374" s="107" t="str">
        <f t="shared" si="84"/>
        <v>J=</v>
      </c>
      <c r="Q374" s="108">
        <f t="shared" si="85"/>
        <v>43791</v>
      </c>
      <c r="R374" s="13"/>
      <c r="S374" s="19"/>
      <c r="T374" s="98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</row>
    <row r="375" spans="1:164" x14ac:dyDescent="0.2">
      <c r="A375" s="99">
        <f t="shared" si="80"/>
        <v>43428</v>
      </c>
      <c r="B375" s="100">
        <f t="shared" ca="1" si="86"/>
        <v>5339461.55</v>
      </c>
      <c r="C375" s="101">
        <f t="shared" si="81"/>
        <v>5000000</v>
      </c>
      <c r="D375" s="102">
        <f ca="1">IF(A375&lt;$B$1,VLOOKUP(A375,[1]DI!$A$4:$B$15000,2,FALSE),0)</f>
        <v>0</v>
      </c>
      <c r="E375" s="101">
        <f t="shared" ca="1" si="87"/>
        <v>0</v>
      </c>
      <c r="F375" s="103">
        <f t="shared" si="82"/>
        <v>1.0449999999999999</v>
      </c>
      <c r="G375" s="104">
        <f t="shared" ca="1" si="75"/>
        <v>1</v>
      </c>
      <c r="H375" s="101">
        <f ca="1">TRUNC(PRODUCT(G$10:G374),15)</f>
        <v>1.06789231046751</v>
      </c>
      <c r="I375" s="101">
        <f t="shared" si="83"/>
        <v>1</v>
      </c>
      <c r="J375" s="101">
        <f t="shared" ca="1" si="76"/>
        <v>1.06789231</v>
      </c>
      <c r="K375" s="101">
        <f t="shared" ca="1" si="77"/>
        <v>339461.55</v>
      </c>
      <c r="L375" s="105">
        <f>IF(VLOOKUP(A375,$U$12:$AD$125,8)=VLOOKUP(A374,$U$12:$AD$125,8),0,VLOOKUP(A375,U$12:$AD$125,8))</f>
        <v>0</v>
      </c>
      <c r="M375" s="106">
        <f>IF(L375&gt;0,VLOOKUP(L375,T$12:$AC$125,7),0)</f>
        <v>0</v>
      </c>
      <c r="N375" s="101">
        <f t="shared" si="78"/>
        <v>0</v>
      </c>
      <c r="O375" s="101">
        <f t="shared" ca="1" si="79"/>
        <v>339461.55</v>
      </c>
      <c r="P375" s="107" t="str">
        <f t="shared" si="84"/>
        <v>J=</v>
      </c>
      <c r="Q375" s="108">
        <f t="shared" si="85"/>
        <v>43791</v>
      </c>
      <c r="R375" s="13"/>
      <c r="S375" s="47"/>
      <c r="T375" s="98">
        <v>47161</v>
      </c>
      <c r="U375" s="22" t="s">
        <v>59</v>
      </c>
      <c r="V375" s="47"/>
      <c r="W375" s="47"/>
      <c r="X375" s="47"/>
      <c r="Y375" s="47"/>
      <c r="Z375" s="13"/>
      <c r="AA375" s="47"/>
      <c r="AB375" s="47"/>
      <c r="AC375" s="47"/>
      <c r="AD375" s="47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</row>
    <row r="376" spans="1:164" x14ac:dyDescent="0.2">
      <c r="A376" s="99">
        <f t="shared" si="80"/>
        <v>43429</v>
      </c>
      <c r="B376" s="100">
        <f t="shared" ca="1" si="86"/>
        <v>5339461.55</v>
      </c>
      <c r="C376" s="101">
        <f t="shared" si="81"/>
        <v>5000000</v>
      </c>
      <c r="D376" s="102">
        <f ca="1">IF(A376&lt;$B$1,VLOOKUP(A376,[1]DI!$A$4:$B$15000,2,FALSE),0)</f>
        <v>0</v>
      </c>
      <c r="E376" s="101">
        <f t="shared" ca="1" si="87"/>
        <v>0</v>
      </c>
      <c r="F376" s="103">
        <f t="shared" si="82"/>
        <v>1.0449999999999999</v>
      </c>
      <c r="G376" s="104">
        <f t="shared" ca="1" si="75"/>
        <v>1</v>
      </c>
      <c r="H376" s="101">
        <f ca="1">TRUNC(PRODUCT(G$10:G375),15)</f>
        <v>1.06789231046751</v>
      </c>
      <c r="I376" s="101">
        <f t="shared" si="83"/>
        <v>1</v>
      </c>
      <c r="J376" s="101">
        <f t="shared" ca="1" si="76"/>
        <v>1.06789231</v>
      </c>
      <c r="K376" s="101">
        <f t="shared" ca="1" si="77"/>
        <v>339461.55</v>
      </c>
      <c r="L376" s="105">
        <f>IF(VLOOKUP(A376,$U$12:$AD$125,8)=VLOOKUP(A375,$U$12:$AD$125,8),0,VLOOKUP(A376,U$12:$AD$125,8))</f>
        <v>0</v>
      </c>
      <c r="M376" s="106">
        <f>IF(L376&gt;0,VLOOKUP(L376,T$12:$AC$125,7),0)</f>
        <v>0</v>
      </c>
      <c r="N376" s="101">
        <f t="shared" si="78"/>
        <v>0</v>
      </c>
      <c r="O376" s="101">
        <f t="shared" ca="1" si="79"/>
        <v>339461.55</v>
      </c>
      <c r="P376" s="107" t="str">
        <f t="shared" si="84"/>
        <v>J=</v>
      </c>
      <c r="Q376" s="108">
        <f t="shared" si="85"/>
        <v>43791</v>
      </c>
      <c r="R376" s="13"/>
      <c r="S376" s="20"/>
      <c r="T376" s="98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</row>
    <row r="377" spans="1:164" x14ac:dyDescent="0.2">
      <c r="A377" s="99">
        <f t="shared" si="80"/>
        <v>43430</v>
      </c>
      <c r="B377" s="100">
        <f t="shared" ca="1" si="86"/>
        <v>5339461.55</v>
      </c>
      <c r="C377" s="101">
        <f t="shared" si="81"/>
        <v>5000000</v>
      </c>
      <c r="D377" s="102">
        <f ca="1">IF(A377&lt;$B$1,VLOOKUP(A377,[1]DI!$A$4:$B$15000,2,FALSE),0)</f>
        <v>6.4000000000000001E-2</v>
      </c>
      <c r="E377" s="101">
        <f t="shared" ca="1" si="87"/>
        <v>2.4620000000000002E-4</v>
      </c>
      <c r="F377" s="103">
        <f t="shared" si="82"/>
        <v>1.0449999999999999</v>
      </c>
      <c r="G377" s="104">
        <f t="shared" ca="1" si="75"/>
        <v>1.0002572789999999</v>
      </c>
      <c r="H377" s="101">
        <f ca="1">TRUNC(PRODUCT(G$10:G376),15)</f>
        <v>1.06789231046751</v>
      </c>
      <c r="I377" s="101">
        <f t="shared" si="83"/>
        <v>1</v>
      </c>
      <c r="J377" s="101">
        <f t="shared" ca="1" si="76"/>
        <v>1.06789231</v>
      </c>
      <c r="K377" s="101">
        <f t="shared" ca="1" si="77"/>
        <v>339461.55</v>
      </c>
      <c r="L377" s="105">
        <f>IF(VLOOKUP(A377,$U$12:$AD$125,8)=VLOOKUP(A376,$U$12:$AD$125,8),0,VLOOKUP(A377,U$12:$AD$125,8))</f>
        <v>0</v>
      </c>
      <c r="M377" s="106">
        <f>IF(L377&gt;0,VLOOKUP(L377,T$12:$AC$125,7),0)</f>
        <v>0</v>
      </c>
      <c r="N377" s="101">
        <f t="shared" si="78"/>
        <v>0</v>
      </c>
      <c r="O377" s="101">
        <f t="shared" ca="1" si="79"/>
        <v>339461.55</v>
      </c>
      <c r="P377" s="107" t="str">
        <f t="shared" si="84"/>
        <v>J=</v>
      </c>
      <c r="Q377" s="108">
        <f t="shared" si="85"/>
        <v>43791</v>
      </c>
      <c r="R377" s="13"/>
      <c r="S377" s="48"/>
      <c r="T377" s="98">
        <v>47207</v>
      </c>
      <c r="U377" s="22" t="s">
        <v>76</v>
      </c>
      <c r="V377" s="48"/>
      <c r="W377" s="48"/>
      <c r="X377" s="48"/>
      <c r="Y377" s="48"/>
      <c r="Z377" s="13"/>
      <c r="AA377" s="48"/>
      <c r="AB377" s="48"/>
      <c r="AC377" s="48"/>
      <c r="AD377" s="48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</row>
    <row r="378" spans="1:164" x14ac:dyDescent="0.2">
      <c r="A378" s="99">
        <f t="shared" si="80"/>
        <v>43431</v>
      </c>
      <c r="B378" s="100">
        <f t="shared" ca="1" si="86"/>
        <v>5340835.3</v>
      </c>
      <c r="C378" s="101">
        <f t="shared" si="81"/>
        <v>5000000</v>
      </c>
      <c r="D378" s="102">
        <f ca="1">IF(A378&lt;$B$1,VLOOKUP(A378,[1]DI!$A$4:$B$15000,2,FALSE),0)</f>
        <v>6.4000000000000001E-2</v>
      </c>
      <c r="E378" s="101">
        <f t="shared" ca="1" si="87"/>
        <v>2.4620000000000002E-4</v>
      </c>
      <c r="F378" s="103">
        <f t="shared" si="82"/>
        <v>1.0449999999999999</v>
      </c>
      <c r="G378" s="104">
        <f t="shared" ca="1" si="75"/>
        <v>1.0002572789999999</v>
      </c>
      <c r="H378" s="101">
        <f ca="1">TRUNC(PRODUCT(G$10:G377),15)</f>
        <v>1.06816705673325</v>
      </c>
      <c r="I378" s="101">
        <f t="shared" si="83"/>
        <v>1</v>
      </c>
      <c r="J378" s="101">
        <f t="shared" ca="1" si="76"/>
        <v>1.0681670599999999</v>
      </c>
      <c r="K378" s="101">
        <f t="shared" ca="1" si="77"/>
        <v>340835.3</v>
      </c>
      <c r="L378" s="105">
        <f>IF(VLOOKUP(A378,$U$12:$AD$125,8)=VLOOKUP(A377,$U$12:$AD$125,8),0,VLOOKUP(A378,U$12:$AD$125,8))</f>
        <v>0</v>
      </c>
      <c r="M378" s="106">
        <f>IF(L378&gt;0,VLOOKUP(L378,T$12:$AC$125,7),0)</f>
        <v>0</v>
      </c>
      <c r="N378" s="101">
        <f t="shared" si="78"/>
        <v>0</v>
      </c>
      <c r="O378" s="101">
        <f t="shared" ca="1" si="79"/>
        <v>340835.3</v>
      </c>
      <c r="P378" s="107" t="str">
        <f t="shared" si="84"/>
        <v>J=</v>
      </c>
      <c r="Q378" s="108">
        <f t="shared" si="85"/>
        <v>43791</v>
      </c>
      <c r="R378" s="13"/>
      <c r="S378" s="20"/>
      <c r="T378" s="98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</row>
    <row r="379" spans="1:164" x14ac:dyDescent="0.2">
      <c r="A379" s="99">
        <f t="shared" si="80"/>
        <v>43432</v>
      </c>
      <c r="B379" s="100">
        <f t="shared" ca="1" si="86"/>
        <v>5342209.3499999996</v>
      </c>
      <c r="C379" s="101">
        <f t="shared" si="81"/>
        <v>5000000</v>
      </c>
      <c r="D379" s="102">
        <f ca="1">IF(A379&lt;$B$1,VLOOKUP(A379,[1]DI!$A$4:$B$15000,2,FALSE),0)</f>
        <v>6.4000000000000001E-2</v>
      </c>
      <c r="E379" s="101">
        <f t="shared" ca="1" si="87"/>
        <v>2.4620000000000002E-4</v>
      </c>
      <c r="F379" s="103">
        <f t="shared" si="82"/>
        <v>1.0449999999999999</v>
      </c>
      <c r="G379" s="104">
        <f t="shared" ca="1" si="75"/>
        <v>1.0002572789999999</v>
      </c>
      <c r="H379" s="101">
        <f ca="1">TRUNC(PRODUCT(G$10:G378),15)</f>
        <v>1.06844187368544</v>
      </c>
      <c r="I379" s="101">
        <f t="shared" si="83"/>
        <v>1</v>
      </c>
      <c r="J379" s="101">
        <f t="shared" ca="1" si="76"/>
        <v>1.06844187</v>
      </c>
      <c r="K379" s="101">
        <f t="shared" ca="1" si="77"/>
        <v>342209.35</v>
      </c>
      <c r="L379" s="105">
        <f>IF(VLOOKUP(A379,$U$12:$AD$125,8)=VLOOKUP(A378,$U$12:$AD$125,8),0,VLOOKUP(A379,U$12:$AD$125,8))</f>
        <v>0</v>
      </c>
      <c r="M379" s="106">
        <f>IF(L379&gt;0,VLOOKUP(L379,T$12:$AC$125,7),0)</f>
        <v>0</v>
      </c>
      <c r="N379" s="101">
        <f t="shared" si="78"/>
        <v>0</v>
      </c>
      <c r="O379" s="101">
        <f t="shared" ca="1" si="79"/>
        <v>342209.35</v>
      </c>
      <c r="P379" s="107" t="str">
        <f t="shared" si="84"/>
        <v>J=</v>
      </c>
      <c r="Q379" s="108">
        <f t="shared" si="85"/>
        <v>43791</v>
      </c>
      <c r="R379" s="44"/>
      <c r="S379" s="48"/>
      <c r="T379" s="98">
        <v>47269</v>
      </c>
      <c r="U379" s="22" t="s">
        <v>77</v>
      </c>
      <c r="V379" s="48"/>
      <c r="W379" s="48"/>
      <c r="X379" s="48"/>
      <c r="Y379" s="48"/>
      <c r="Z379" s="39"/>
      <c r="AA379" s="48"/>
      <c r="AB379" s="48"/>
      <c r="AC379" s="48"/>
      <c r="AD379" s="48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</row>
    <row r="380" spans="1:164" x14ac:dyDescent="0.2">
      <c r="A380" s="99">
        <f t="shared" si="80"/>
        <v>43433</v>
      </c>
      <c r="B380" s="100">
        <f t="shared" ca="1" si="86"/>
        <v>5343583.8</v>
      </c>
      <c r="C380" s="101">
        <f t="shared" si="81"/>
        <v>5000000</v>
      </c>
      <c r="D380" s="102">
        <f ca="1">IF(A380&lt;$B$1,VLOOKUP(A380,[1]DI!$A$4:$B$15000,2,FALSE),0)</f>
        <v>6.4000000000000001E-2</v>
      </c>
      <c r="E380" s="101">
        <f t="shared" ca="1" si="87"/>
        <v>2.4620000000000002E-4</v>
      </c>
      <c r="F380" s="103">
        <f t="shared" si="82"/>
        <v>1.0449999999999999</v>
      </c>
      <c r="G380" s="104">
        <f t="shared" ca="1" si="75"/>
        <v>1.0002572789999999</v>
      </c>
      <c r="H380" s="101">
        <f ca="1">TRUNC(PRODUCT(G$10:G379),15)</f>
        <v>1.0687167613422599</v>
      </c>
      <c r="I380" s="101">
        <f t="shared" si="83"/>
        <v>1</v>
      </c>
      <c r="J380" s="101">
        <f t="shared" ca="1" si="76"/>
        <v>1.06871676</v>
      </c>
      <c r="K380" s="101">
        <f t="shared" ca="1" si="77"/>
        <v>343583.8</v>
      </c>
      <c r="L380" s="105">
        <f>IF(VLOOKUP(A380,$U$12:$AD$125,8)=VLOOKUP(A379,$U$12:$AD$125,8),0,VLOOKUP(A380,U$12:$AD$125,8))</f>
        <v>0</v>
      </c>
      <c r="M380" s="106">
        <f>IF(L380&gt;0,VLOOKUP(L380,T$12:$AC$125,7),0)</f>
        <v>0</v>
      </c>
      <c r="N380" s="101">
        <f t="shared" si="78"/>
        <v>0</v>
      </c>
      <c r="O380" s="101">
        <f t="shared" ca="1" si="79"/>
        <v>343583.8</v>
      </c>
      <c r="P380" s="107" t="str">
        <f t="shared" si="84"/>
        <v>J=</v>
      </c>
      <c r="Q380" s="108">
        <f t="shared" si="85"/>
        <v>43791</v>
      </c>
      <c r="R380" s="13"/>
      <c r="S380" s="13"/>
      <c r="T380" s="98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</row>
    <row r="381" spans="1:164" x14ac:dyDescent="0.2">
      <c r="A381" s="99">
        <f t="shared" si="80"/>
        <v>43434</v>
      </c>
      <c r="B381" s="100">
        <f t="shared" ca="1" si="86"/>
        <v>5344958.5999999996</v>
      </c>
      <c r="C381" s="101">
        <f t="shared" si="81"/>
        <v>5000000</v>
      </c>
      <c r="D381" s="102">
        <f ca="1">IF(A381&lt;$B$1,VLOOKUP(A381,[1]DI!$A$4:$B$15000,2,FALSE),0)</f>
        <v>6.4000000000000001E-2</v>
      </c>
      <c r="E381" s="101">
        <f t="shared" ca="1" si="87"/>
        <v>2.4620000000000002E-4</v>
      </c>
      <c r="F381" s="103">
        <f t="shared" si="82"/>
        <v>1.0449999999999999</v>
      </c>
      <c r="G381" s="104">
        <f t="shared" ca="1" si="75"/>
        <v>1.0002572789999999</v>
      </c>
      <c r="H381" s="101">
        <f ca="1">TRUNC(PRODUCT(G$10:G380),15)</f>
        <v>1.0689917197219001</v>
      </c>
      <c r="I381" s="101">
        <f t="shared" si="83"/>
        <v>1</v>
      </c>
      <c r="J381" s="101">
        <f t="shared" ca="1" si="76"/>
        <v>1.0689917200000001</v>
      </c>
      <c r="K381" s="101">
        <f t="shared" ca="1" si="77"/>
        <v>344958.6</v>
      </c>
      <c r="L381" s="105">
        <f>IF(VLOOKUP(A381,$U$12:$AD$125,8)=VLOOKUP(A380,$U$12:$AD$125,8),0,VLOOKUP(A381,U$12:$AD$125,8))</f>
        <v>0</v>
      </c>
      <c r="M381" s="106">
        <f>IF(L381&gt;0,VLOOKUP(L381,T$12:$AC$125,7),0)</f>
        <v>0</v>
      </c>
      <c r="N381" s="101">
        <f t="shared" si="78"/>
        <v>0</v>
      </c>
      <c r="O381" s="101">
        <f t="shared" ca="1" si="79"/>
        <v>344958.6</v>
      </c>
      <c r="P381" s="107" t="str">
        <f t="shared" si="84"/>
        <v>J=</v>
      </c>
      <c r="Q381" s="108">
        <f t="shared" si="85"/>
        <v>43791</v>
      </c>
      <c r="R381" s="13"/>
      <c r="S381" s="13"/>
      <c r="T381" s="98">
        <v>47403</v>
      </c>
      <c r="U381" s="28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</row>
    <row r="382" spans="1:164" x14ac:dyDescent="0.2">
      <c r="A382" s="99">
        <f t="shared" si="80"/>
        <v>43435</v>
      </c>
      <c r="B382" s="100">
        <f t="shared" ca="1" si="86"/>
        <v>5346333.75</v>
      </c>
      <c r="C382" s="101">
        <f t="shared" si="81"/>
        <v>5000000</v>
      </c>
      <c r="D382" s="102">
        <f ca="1">IF(A382&lt;$B$1,VLOOKUP(A382,[1]DI!$A$4:$B$15000,2,FALSE),0)</f>
        <v>0</v>
      </c>
      <c r="E382" s="101">
        <f t="shared" ca="1" si="87"/>
        <v>0</v>
      </c>
      <c r="F382" s="103">
        <f t="shared" si="82"/>
        <v>1.0449999999999999</v>
      </c>
      <c r="G382" s="104">
        <f t="shared" ca="1" si="75"/>
        <v>1</v>
      </c>
      <c r="H382" s="101">
        <f ca="1">TRUNC(PRODUCT(G$10:G381),15)</f>
        <v>1.06926674884256</v>
      </c>
      <c r="I382" s="101">
        <f t="shared" si="83"/>
        <v>1</v>
      </c>
      <c r="J382" s="101">
        <f t="shared" ca="1" si="76"/>
        <v>1.0692667499999999</v>
      </c>
      <c r="K382" s="101">
        <f t="shared" ca="1" si="77"/>
        <v>346333.75</v>
      </c>
      <c r="L382" s="105">
        <f>IF(VLOOKUP(A382,$U$12:$AD$125,8)=VLOOKUP(A381,$U$12:$AD$125,8),0,VLOOKUP(A382,U$12:$AD$125,8))</f>
        <v>0</v>
      </c>
      <c r="M382" s="106">
        <f>IF(L382&gt;0,VLOOKUP(L382,T$12:$AC$125,7),0)</f>
        <v>0</v>
      </c>
      <c r="N382" s="101">
        <f t="shared" si="78"/>
        <v>0</v>
      </c>
      <c r="O382" s="101">
        <f t="shared" ca="1" si="79"/>
        <v>346333.75</v>
      </c>
      <c r="P382" s="107" t="str">
        <f t="shared" si="84"/>
        <v>J=</v>
      </c>
      <c r="Q382" s="108">
        <f t="shared" si="85"/>
        <v>43791</v>
      </c>
      <c r="R382" s="13"/>
      <c r="S382" s="13"/>
      <c r="T382" s="98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</row>
    <row r="383" spans="1:164" x14ac:dyDescent="0.2">
      <c r="A383" s="99">
        <f t="shared" si="80"/>
        <v>43436</v>
      </c>
      <c r="B383" s="100">
        <f t="shared" ca="1" si="86"/>
        <v>5346333.75</v>
      </c>
      <c r="C383" s="101">
        <f t="shared" si="81"/>
        <v>5000000</v>
      </c>
      <c r="D383" s="102">
        <f ca="1">IF(A383&lt;$B$1,VLOOKUP(A383,[1]DI!$A$4:$B$15000,2,FALSE),0)</f>
        <v>0</v>
      </c>
      <c r="E383" s="101">
        <f t="shared" ca="1" si="87"/>
        <v>0</v>
      </c>
      <c r="F383" s="103">
        <f t="shared" si="82"/>
        <v>1.0449999999999999</v>
      </c>
      <c r="G383" s="104">
        <f t="shared" ca="1" si="75"/>
        <v>1</v>
      </c>
      <c r="H383" s="101">
        <f ca="1">TRUNC(PRODUCT(G$10:G382),15)</f>
        <v>1.06926674884256</v>
      </c>
      <c r="I383" s="101">
        <f t="shared" si="83"/>
        <v>1</v>
      </c>
      <c r="J383" s="101">
        <f t="shared" ca="1" si="76"/>
        <v>1.0692667499999999</v>
      </c>
      <c r="K383" s="101">
        <f t="shared" ca="1" si="77"/>
        <v>346333.75</v>
      </c>
      <c r="L383" s="105">
        <f>IF(VLOOKUP(A383,$U$12:$AD$125,8)=VLOOKUP(A382,$U$12:$AD$125,8),0,VLOOKUP(A383,U$12:$AD$125,8))</f>
        <v>0</v>
      </c>
      <c r="M383" s="106">
        <f>IF(L383&gt;0,VLOOKUP(L383,T$12:$AC$125,7),0)</f>
        <v>0</v>
      </c>
      <c r="N383" s="101">
        <f t="shared" si="78"/>
        <v>0</v>
      </c>
      <c r="O383" s="101">
        <f t="shared" ca="1" si="79"/>
        <v>346333.75</v>
      </c>
      <c r="P383" s="107" t="str">
        <f t="shared" si="84"/>
        <v>J=</v>
      </c>
      <c r="Q383" s="108">
        <f t="shared" si="85"/>
        <v>43791</v>
      </c>
      <c r="R383" s="13"/>
      <c r="S383" s="13"/>
      <c r="T383" s="98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</row>
    <row r="384" spans="1:164" x14ac:dyDescent="0.2">
      <c r="A384" s="99">
        <f t="shared" si="80"/>
        <v>43437</v>
      </c>
      <c r="B384" s="100">
        <f t="shared" ca="1" si="86"/>
        <v>5346333.75</v>
      </c>
      <c r="C384" s="101">
        <f t="shared" si="81"/>
        <v>5000000</v>
      </c>
      <c r="D384" s="102">
        <f ca="1">IF(A384&lt;$B$1,VLOOKUP(A384,[1]DI!$A$4:$B$15000,2,FALSE),0)</f>
        <v>6.4000000000000001E-2</v>
      </c>
      <c r="E384" s="101">
        <f t="shared" ca="1" si="87"/>
        <v>2.4620000000000002E-4</v>
      </c>
      <c r="F384" s="103">
        <f t="shared" si="82"/>
        <v>1.0449999999999999</v>
      </c>
      <c r="G384" s="104">
        <f t="shared" ca="1" si="75"/>
        <v>1.0002572789999999</v>
      </c>
      <c r="H384" s="101">
        <f ca="1">TRUNC(PRODUCT(G$10:G383),15)</f>
        <v>1.06926674884256</v>
      </c>
      <c r="I384" s="101">
        <f t="shared" si="83"/>
        <v>1</v>
      </c>
      <c r="J384" s="101">
        <f t="shared" ca="1" si="76"/>
        <v>1.0692667499999999</v>
      </c>
      <c r="K384" s="101">
        <f t="shared" ca="1" si="77"/>
        <v>346333.75</v>
      </c>
      <c r="L384" s="105">
        <f>IF(VLOOKUP(A384,$U$12:$AD$125,8)=VLOOKUP(A383,$U$12:$AD$125,8),0,VLOOKUP(A384,U$12:$AD$125,8))</f>
        <v>0</v>
      </c>
      <c r="M384" s="106">
        <f>IF(L384&gt;0,VLOOKUP(L384,T$12:$AC$125,7),0)</f>
        <v>0</v>
      </c>
      <c r="N384" s="101">
        <f t="shared" si="78"/>
        <v>0</v>
      </c>
      <c r="O384" s="101">
        <f t="shared" ca="1" si="79"/>
        <v>346333.75</v>
      </c>
      <c r="P384" s="107" t="str">
        <f t="shared" si="84"/>
        <v>J=</v>
      </c>
      <c r="Q384" s="108">
        <f t="shared" si="85"/>
        <v>43791</v>
      </c>
      <c r="R384" s="13"/>
      <c r="S384" s="13"/>
      <c r="T384" s="98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</row>
    <row r="385" spans="1:159" x14ac:dyDescent="0.2">
      <c r="A385" s="99">
        <f t="shared" si="80"/>
        <v>43438</v>
      </c>
      <c r="B385" s="100">
        <f t="shared" ca="1" si="86"/>
        <v>5347709.25</v>
      </c>
      <c r="C385" s="101">
        <f t="shared" si="81"/>
        <v>5000000</v>
      </c>
      <c r="D385" s="102">
        <f ca="1">IF(A385&lt;$B$1,VLOOKUP(A385,[1]DI!$A$4:$B$15000,2,FALSE),0)</f>
        <v>6.4000000000000001E-2</v>
      </c>
      <c r="E385" s="101">
        <f t="shared" ca="1" si="87"/>
        <v>2.4620000000000002E-4</v>
      </c>
      <c r="F385" s="103">
        <f t="shared" si="82"/>
        <v>1.0449999999999999</v>
      </c>
      <c r="G385" s="104">
        <f t="shared" ca="1" si="75"/>
        <v>1.0002572789999999</v>
      </c>
      <c r="H385" s="101">
        <f ca="1">TRUNC(PRODUCT(G$10:G384),15)</f>
        <v>1.06954184872244</v>
      </c>
      <c r="I385" s="101">
        <f t="shared" si="83"/>
        <v>1</v>
      </c>
      <c r="J385" s="101">
        <f t="shared" ca="1" si="76"/>
        <v>1.06954185</v>
      </c>
      <c r="K385" s="101">
        <f t="shared" ca="1" si="77"/>
        <v>347709.25</v>
      </c>
      <c r="L385" s="105">
        <f>IF(VLOOKUP(A385,$U$12:$AD$125,8)=VLOOKUP(A384,$U$12:$AD$125,8),0,VLOOKUP(A385,U$12:$AD$125,8))</f>
        <v>0</v>
      </c>
      <c r="M385" s="106">
        <f>IF(L385&gt;0,VLOOKUP(L385,T$12:$AC$125,7),0)</f>
        <v>0</v>
      </c>
      <c r="N385" s="101">
        <f t="shared" si="78"/>
        <v>0</v>
      </c>
      <c r="O385" s="101">
        <f t="shared" ca="1" si="79"/>
        <v>347709.25</v>
      </c>
      <c r="P385" s="107" t="str">
        <f t="shared" si="84"/>
        <v>J=</v>
      </c>
      <c r="Q385" s="108">
        <f t="shared" si="85"/>
        <v>43791</v>
      </c>
      <c r="R385" s="13"/>
      <c r="S385" s="39"/>
      <c r="T385" s="98">
        <v>47484</v>
      </c>
      <c r="U385" s="22" t="s">
        <v>75</v>
      </c>
      <c r="V385" s="39"/>
      <c r="W385" s="39"/>
      <c r="X385" s="39"/>
      <c r="Y385" s="39"/>
      <c r="Z385" s="13"/>
      <c r="AA385" s="39"/>
      <c r="AB385" s="39"/>
      <c r="AC385" s="39"/>
      <c r="AD385" s="39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</row>
    <row r="386" spans="1:159" x14ac:dyDescent="0.2">
      <c r="A386" s="99">
        <f t="shared" si="80"/>
        <v>43439</v>
      </c>
      <c r="B386" s="100">
        <f t="shared" ca="1" si="86"/>
        <v>5349085.0999999903</v>
      </c>
      <c r="C386" s="101">
        <f t="shared" si="81"/>
        <v>5000000</v>
      </c>
      <c r="D386" s="102">
        <f ca="1">IF(A386&lt;$B$1,VLOOKUP(A386,[1]DI!$A$4:$B$15000,2,FALSE),0)</f>
        <v>6.4000000000000001E-2</v>
      </c>
      <c r="E386" s="101">
        <f t="shared" ca="1" si="87"/>
        <v>2.4620000000000002E-4</v>
      </c>
      <c r="F386" s="103">
        <f t="shared" si="82"/>
        <v>1.0449999999999999</v>
      </c>
      <c r="G386" s="104">
        <f t="shared" ca="1" si="75"/>
        <v>1.0002572789999999</v>
      </c>
      <c r="H386" s="101">
        <f ca="1">TRUNC(PRODUCT(G$10:G385),15)</f>
        <v>1.0698170193797301</v>
      </c>
      <c r="I386" s="101">
        <f t="shared" si="83"/>
        <v>1</v>
      </c>
      <c r="J386" s="101">
        <f t="shared" ca="1" si="76"/>
        <v>1.0698170199999999</v>
      </c>
      <c r="K386" s="101">
        <f t="shared" ca="1" si="77"/>
        <v>349085.09999999002</v>
      </c>
      <c r="L386" s="105">
        <f>IF(VLOOKUP(A386,$U$12:$AD$125,8)=VLOOKUP(A385,$U$12:$AD$125,8),0,VLOOKUP(A386,U$12:$AD$125,8))</f>
        <v>0</v>
      </c>
      <c r="M386" s="106">
        <f>IF(L386&gt;0,VLOOKUP(L386,T$12:$AC$125,7),0)</f>
        <v>0</v>
      </c>
      <c r="N386" s="101">
        <f t="shared" si="78"/>
        <v>0</v>
      </c>
      <c r="O386" s="101">
        <f t="shared" ca="1" si="79"/>
        <v>349085.09999999002</v>
      </c>
      <c r="P386" s="107" t="str">
        <f t="shared" si="84"/>
        <v>J=</v>
      </c>
      <c r="Q386" s="108">
        <f t="shared" si="85"/>
        <v>43791</v>
      </c>
      <c r="R386" s="13"/>
      <c r="S386" s="13"/>
      <c r="T386" s="98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</row>
    <row r="387" spans="1:159" x14ac:dyDescent="0.2">
      <c r="A387" s="99">
        <f t="shared" si="80"/>
        <v>43440</v>
      </c>
      <c r="B387" s="100">
        <f t="shared" ca="1" si="86"/>
        <v>5350461.3</v>
      </c>
      <c r="C387" s="101">
        <f t="shared" si="81"/>
        <v>5000000</v>
      </c>
      <c r="D387" s="102">
        <f ca="1">IF(A387&lt;$B$1,VLOOKUP(A387,[1]DI!$A$4:$B$15000,2,FALSE),0)</f>
        <v>6.4000000000000001E-2</v>
      </c>
      <c r="E387" s="101">
        <f t="shared" ca="1" si="87"/>
        <v>2.4620000000000002E-4</v>
      </c>
      <c r="F387" s="103">
        <f t="shared" si="82"/>
        <v>1.0449999999999999</v>
      </c>
      <c r="G387" s="104">
        <f t="shared" ca="1" si="75"/>
        <v>1.0002572789999999</v>
      </c>
      <c r="H387" s="101">
        <f ca="1">TRUNC(PRODUCT(G$10:G386),15)</f>
        <v>1.07009226083266</v>
      </c>
      <c r="I387" s="101">
        <f t="shared" si="83"/>
        <v>1</v>
      </c>
      <c r="J387" s="101">
        <f t="shared" ca="1" si="76"/>
        <v>1.07009226</v>
      </c>
      <c r="K387" s="101">
        <f t="shared" ca="1" si="77"/>
        <v>350461.3</v>
      </c>
      <c r="L387" s="105">
        <f>IF(VLOOKUP(A387,$U$12:$AD$125,8)=VLOOKUP(A386,$U$12:$AD$125,8),0,VLOOKUP(A387,U$12:$AD$125,8))</f>
        <v>0</v>
      </c>
      <c r="M387" s="106">
        <f>IF(L387&gt;0,VLOOKUP(L387,T$12:$AC$125,7),0)</f>
        <v>0</v>
      </c>
      <c r="N387" s="101">
        <f t="shared" si="78"/>
        <v>0</v>
      </c>
      <c r="O387" s="101">
        <f t="shared" ca="1" si="79"/>
        <v>350461.3</v>
      </c>
      <c r="P387" s="107" t="str">
        <f t="shared" si="84"/>
        <v>J=</v>
      </c>
      <c r="Q387" s="108">
        <f t="shared" si="85"/>
        <v>43791</v>
      </c>
      <c r="R387" s="13"/>
      <c r="S387" s="13"/>
      <c r="T387" s="98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</row>
    <row r="388" spans="1:159" x14ac:dyDescent="0.2">
      <c r="A388" s="99">
        <f t="shared" si="80"/>
        <v>43441</v>
      </c>
      <c r="B388" s="100">
        <f t="shared" ca="1" si="86"/>
        <v>5351837.8499999996</v>
      </c>
      <c r="C388" s="101">
        <f t="shared" si="81"/>
        <v>5000000</v>
      </c>
      <c r="D388" s="102">
        <f ca="1">IF(A388&lt;$B$1,VLOOKUP(A388,[1]DI!$A$4:$B$15000,2,FALSE),0)</f>
        <v>6.4000000000000001E-2</v>
      </c>
      <c r="E388" s="101">
        <f t="shared" ca="1" si="87"/>
        <v>2.4620000000000002E-4</v>
      </c>
      <c r="F388" s="103">
        <f t="shared" si="82"/>
        <v>1.0449999999999999</v>
      </c>
      <c r="G388" s="104">
        <f t="shared" ca="1" si="75"/>
        <v>1.0002572789999999</v>
      </c>
      <c r="H388" s="101">
        <f ca="1">TRUNC(PRODUCT(G$10:G387),15)</f>
        <v>1.07036757309944</v>
      </c>
      <c r="I388" s="101">
        <f t="shared" si="83"/>
        <v>1</v>
      </c>
      <c r="J388" s="101">
        <f t="shared" ca="1" si="76"/>
        <v>1.0703675699999999</v>
      </c>
      <c r="K388" s="101">
        <f t="shared" ca="1" si="77"/>
        <v>351837.85</v>
      </c>
      <c r="L388" s="105">
        <f>IF(VLOOKUP(A388,$U$12:$AD$125,8)=VLOOKUP(A387,$U$12:$AD$125,8),0,VLOOKUP(A388,U$12:$AD$125,8))</f>
        <v>0</v>
      </c>
      <c r="M388" s="106">
        <f>IF(L388&gt;0,VLOOKUP(L388,T$12:$AC$125,7),0)</f>
        <v>0</v>
      </c>
      <c r="N388" s="101">
        <f t="shared" si="78"/>
        <v>0</v>
      </c>
      <c r="O388" s="101">
        <f t="shared" ca="1" si="79"/>
        <v>351837.85</v>
      </c>
      <c r="P388" s="107" t="str">
        <f t="shared" si="84"/>
        <v>J=</v>
      </c>
      <c r="Q388" s="108">
        <f t="shared" si="85"/>
        <v>43791</v>
      </c>
      <c r="R388" s="13"/>
      <c r="S388" s="13"/>
      <c r="T388" s="98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</row>
    <row r="389" spans="1:159" x14ac:dyDescent="0.2">
      <c r="A389" s="99">
        <f t="shared" si="80"/>
        <v>43442</v>
      </c>
      <c r="B389" s="100">
        <f t="shared" ca="1" si="86"/>
        <v>5353214.8</v>
      </c>
      <c r="C389" s="101">
        <f t="shared" si="81"/>
        <v>5000000</v>
      </c>
      <c r="D389" s="102">
        <f ca="1">IF(A389&lt;$B$1,VLOOKUP(A389,[1]DI!$A$4:$B$15000,2,FALSE),0)</f>
        <v>0</v>
      </c>
      <c r="E389" s="101">
        <f t="shared" ca="1" si="87"/>
        <v>0</v>
      </c>
      <c r="F389" s="103">
        <f t="shared" si="82"/>
        <v>1.0449999999999999</v>
      </c>
      <c r="G389" s="104">
        <f t="shared" ca="1" si="75"/>
        <v>1</v>
      </c>
      <c r="H389" s="101">
        <f ca="1">TRUNC(PRODUCT(G$10:G388),15)</f>
        <v>1.07064295619828</v>
      </c>
      <c r="I389" s="101">
        <f t="shared" si="83"/>
        <v>1</v>
      </c>
      <c r="J389" s="101">
        <f t="shared" ca="1" si="76"/>
        <v>1.07064296</v>
      </c>
      <c r="K389" s="101">
        <f t="shared" ca="1" si="77"/>
        <v>353214.8</v>
      </c>
      <c r="L389" s="105">
        <f>IF(VLOOKUP(A389,$U$12:$AD$125,8)=VLOOKUP(A388,$U$12:$AD$125,8),0,VLOOKUP(A389,U$12:$AD$125,8))</f>
        <v>0</v>
      </c>
      <c r="M389" s="106">
        <f>IF(L389&gt;0,VLOOKUP(L389,T$12:$AC$125,7),0)</f>
        <v>0</v>
      </c>
      <c r="N389" s="101">
        <f t="shared" si="78"/>
        <v>0</v>
      </c>
      <c r="O389" s="101">
        <f t="shared" ca="1" si="79"/>
        <v>353214.8</v>
      </c>
      <c r="P389" s="107" t="str">
        <f t="shared" si="84"/>
        <v>J=</v>
      </c>
      <c r="Q389" s="108">
        <f t="shared" si="85"/>
        <v>43791</v>
      </c>
      <c r="R389" s="13"/>
      <c r="S389" s="13"/>
      <c r="T389" s="98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</row>
    <row r="390" spans="1:159" x14ac:dyDescent="0.2">
      <c r="A390" s="99">
        <f t="shared" si="80"/>
        <v>43443</v>
      </c>
      <c r="B390" s="100">
        <f t="shared" ca="1" si="86"/>
        <v>5353214.8</v>
      </c>
      <c r="C390" s="101">
        <f t="shared" si="81"/>
        <v>5000000</v>
      </c>
      <c r="D390" s="102">
        <f ca="1">IF(A390&lt;$B$1,VLOOKUP(A390,[1]DI!$A$4:$B$15000,2,FALSE),0)</f>
        <v>0</v>
      </c>
      <c r="E390" s="101">
        <f t="shared" ca="1" si="87"/>
        <v>0</v>
      </c>
      <c r="F390" s="103">
        <f t="shared" si="82"/>
        <v>1.0449999999999999</v>
      </c>
      <c r="G390" s="104">
        <f t="shared" ca="1" si="75"/>
        <v>1</v>
      </c>
      <c r="H390" s="101">
        <f ca="1">TRUNC(PRODUCT(G$10:G389),15)</f>
        <v>1.07064295619828</v>
      </c>
      <c r="I390" s="101">
        <f t="shared" si="83"/>
        <v>1</v>
      </c>
      <c r="J390" s="101">
        <f t="shared" ca="1" si="76"/>
        <v>1.07064296</v>
      </c>
      <c r="K390" s="101">
        <f t="shared" ca="1" si="77"/>
        <v>353214.8</v>
      </c>
      <c r="L390" s="105">
        <f>IF(VLOOKUP(A390,$U$12:$AD$125,8)=VLOOKUP(A389,$U$12:$AD$125,8),0,VLOOKUP(A390,U$12:$AD$125,8))</f>
        <v>0</v>
      </c>
      <c r="M390" s="106">
        <f>IF(L390&gt;0,VLOOKUP(L390,T$12:$AC$125,7),0)</f>
        <v>0</v>
      </c>
      <c r="N390" s="101">
        <f t="shared" si="78"/>
        <v>0</v>
      </c>
      <c r="O390" s="101">
        <f t="shared" ca="1" si="79"/>
        <v>353214.8</v>
      </c>
      <c r="P390" s="107" t="str">
        <f t="shared" si="84"/>
        <v>J=</v>
      </c>
      <c r="Q390" s="108">
        <f t="shared" si="85"/>
        <v>43791</v>
      </c>
      <c r="R390" s="13"/>
      <c r="S390" s="13"/>
      <c r="T390" s="98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</row>
    <row r="391" spans="1:159" x14ac:dyDescent="0.2">
      <c r="A391" s="99">
        <f t="shared" si="80"/>
        <v>43444</v>
      </c>
      <c r="B391" s="100">
        <f t="shared" ca="1" si="86"/>
        <v>5353214.8</v>
      </c>
      <c r="C391" s="101">
        <f t="shared" si="81"/>
        <v>5000000</v>
      </c>
      <c r="D391" s="102">
        <f ca="1">IF(A391&lt;$B$1,VLOOKUP(A391,[1]DI!$A$4:$B$15000,2,FALSE),0)</f>
        <v>6.4000000000000001E-2</v>
      </c>
      <c r="E391" s="101">
        <f t="shared" ca="1" si="87"/>
        <v>2.4620000000000002E-4</v>
      </c>
      <c r="F391" s="103">
        <f t="shared" si="82"/>
        <v>1.0449999999999999</v>
      </c>
      <c r="G391" s="104">
        <f t="shared" ca="1" si="75"/>
        <v>1.0002572789999999</v>
      </c>
      <c r="H391" s="101">
        <f ca="1">TRUNC(PRODUCT(G$10:G390),15)</f>
        <v>1.07064295619828</v>
      </c>
      <c r="I391" s="101">
        <f t="shared" si="83"/>
        <v>1</v>
      </c>
      <c r="J391" s="101">
        <f t="shared" ca="1" si="76"/>
        <v>1.07064296</v>
      </c>
      <c r="K391" s="101">
        <f t="shared" ca="1" si="77"/>
        <v>353214.8</v>
      </c>
      <c r="L391" s="105">
        <f>IF(VLOOKUP(A391,$U$12:$AD$125,8)=VLOOKUP(A390,$U$12:$AD$125,8),0,VLOOKUP(A391,U$12:$AD$125,8))</f>
        <v>0</v>
      </c>
      <c r="M391" s="106">
        <f>IF(L391&gt;0,VLOOKUP(L391,T$12:$AC$125,7),0)</f>
        <v>0</v>
      </c>
      <c r="N391" s="101">
        <f t="shared" si="78"/>
        <v>0</v>
      </c>
      <c r="O391" s="101">
        <f t="shared" ca="1" si="79"/>
        <v>353214.8</v>
      </c>
      <c r="P391" s="107" t="str">
        <f t="shared" si="84"/>
        <v>J=</v>
      </c>
      <c r="Q391" s="108">
        <f t="shared" si="85"/>
        <v>43791</v>
      </c>
      <c r="R391" s="13"/>
      <c r="S391" s="13"/>
      <c r="T391" s="98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</row>
    <row r="392" spans="1:159" x14ac:dyDescent="0.2">
      <c r="A392" s="99">
        <f t="shared" si="80"/>
        <v>43445</v>
      </c>
      <c r="B392" s="100">
        <f t="shared" ca="1" si="86"/>
        <v>5354592.05</v>
      </c>
      <c r="C392" s="101">
        <f t="shared" si="81"/>
        <v>5000000</v>
      </c>
      <c r="D392" s="102">
        <f ca="1">IF(A392&lt;$B$1,VLOOKUP(A392,[1]DI!$A$4:$B$15000,2,FALSE),0)</f>
        <v>6.4000000000000001E-2</v>
      </c>
      <c r="E392" s="101">
        <f t="shared" ca="1" si="87"/>
        <v>2.4620000000000002E-4</v>
      </c>
      <c r="F392" s="103">
        <f t="shared" si="82"/>
        <v>1.0449999999999999</v>
      </c>
      <c r="G392" s="104">
        <f t="shared" ca="1" si="75"/>
        <v>1.0002572789999999</v>
      </c>
      <c r="H392" s="101">
        <f ca="1">TRUNC(PRODUCT(G$10:G391),15)</f>
        <v>1.0709184101474001</v>
      </c>
      <c r="I392" s="101">
        <f t="shared" si="83"/>
        <v>1</v>
      </c>
      <c r="J392" s="101">
        <f t="shared" ca="1" si="76"/>
        <v>1.07091841</v>
      </c>
      <c r="K392" s="101">
        <f t="shared" ca="1" si="77"/>
        <v>354592.05</v>
      </c>
      <c r="L392" s="105">
        <f>IF(VLOOKUP(A392,$U$12:$AD$125,8)=VLOOKUP(A391,$U$12:$AD$125,8),0,VLOOKUP(A392,U$12:$AD$125,8))</f>
        <v>0</v>
      </c>
      <c r="M392" s="106">
        <f>IF(L392&gt;0,VLOOKUP(L392,T$12:$AC$125,7),0)</f>
        <v>0</v>
      </c>
      <c r="N392" s="101">
        <f t="shared" si="78"/>
        <v>0</v>
      </c>
      <c r="O392" s="101">
        <f t="shared" ca="1" si="79"/>
        <v>354592.05</v>
      </c>
      <c r="P392" s="107" t="str">
        <f t="shared" si="84"/>
        <v>J=</v>
      </c>
      <c r="Q392" s="108">
        <f t="shared" si="85"/>
        <v>43791</v>
      </c>
      <c r="R392" s="13"/>
      <c r="S392" s="13"/>
      <c r="T392" s="98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</row>
    <row r="393" spans="1:159" x14ac:dyDescent="0.2">
      <c r="A393" s="99">
        <f t="shared" si="80"/>
        <v>43446</v>
      </c>
      <c r="B393" s="100">
        <f t="shared" ca="1" si="86"/>
        <v>5355969.6500000004</v>
      </c>
      <c r="C393" s="101">
        <f t="shared" si="81"/>
        <v>5000000</v>
      </c>
      <c r="D393" s="102">
        <f ca="1">IF(A393&lt;$B$1,VLOOKUP(A393,[1]DI!$A$4:$B$15000,2,FALSE),0)</f>
        <v>6.4000000000000001E-2</v>
      </c>
      <c r="E393" s="101">
        <f t="shared" ca="1" si="87"/>
        <v>2.4620000000000002E-4</v>
      </c>
      <c r="F393" s="103">
        <f t="shared" si="82"/>
        <v>1.0449999999999999</v>
      </c>
      <c r="G393" s="104">
        <f t="shared" ca="1" si="75"/>
        <v>1.0002572789999999</v>
      </c>
      <c r="H393" s="101">
        <f ca="1">TRUNC(PRODUCT(G$10:G392),15)</f>
        <v>1.0711939349650501</v>
      </c>
      <c r="I393" s="101">
        <f t="shared" si="83"/>
        <v>1</v>
      </c>
      <c r="J393" s="101">
        <f t="shared" ca="1" si="76"/>
        <v>1.07119393</v>
      </c>
      <c r="K393" s="101">
        <f t="shared" ca="1" si="77"/>
        <v>355969.65</v>
      </c>
      <c r="L393" s="105">
        <f>IF(VLOOKUP(A393,$U$12:$AD$125,8)=VLOOKUP(A392,$U$12:$AD$125,8),0,VLOOKUP(A393,U$12:$AD$125,8))</f>
        <v>0</v>
      </c>
      <c r="M393" s="106">
        <f>IF(L393&gt;0,VLOOKUP(L393,T$12:$AC$125,7),0)</f>
        <v>0</v>
      </c>
      <c r="N393" s="101">
        <f t="shared" si="78"/>
        <v>0</v>
      </c>
      <c r="O393" s="101">
        <f t="shared" ca="1" si="79"/>
        <v>355969.65</v>
      </c>
      <c r="P393" s="107" t="str">
        <f t="shared" si="84"/>
        <v>J=</v>
      </c>
      <c r="Q393" s="108">
        <f t="shared" si="85"/>
        <v>43791</v>
      </c>
      <c r="R393" s="13"/>
      <c r="S393" s="13"/>
      <c r="T393" s="98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</row>
    <row r="394" spans="1:159" x14ac:dyDescent="0.2">
      <c r="A394" s="99">
        <f t="shared" si="80"/>
        <v>43447</v>
      </c>
      <c r="B394" s="100">
        <f t="shared" ca="1" si="86"/>
        <v>5357347.6499999901</v>
      </c>
      <c r="C394" s="101">
        <f t="shared" si="81"/>
        <v>5000000</v>
      </c>
      <c r="D394" s="102">
        <f ca="1">IF(A394&lt;$B$1,VLOOKUP(A394,[1]DI!$A$4:$B$15000,2,FALSE),0)</f>
        <v>6.4000000000000001E-2</v>
      </c>
      <c r="E394" s="101">
        <f t="shared" ca="1" si="87"/>
        <v>2.4620000000000002E-4</v>
      </c>
      <c r="F394" s="103">
        <f t="shared" si="82"/>
        <v>1.0449999999999999</v>
      </c>
      <c r="G394" s="104">
        <f t="shared" ref="G394:G457" ca="1" si="88">TRUNC((1+(E394*F394)),15)</f>
        <v>1.0002572789999999</v>
      </c>
      <c r="H394" s="101">
        <f ca="1">TRUNC(PRODUCT(G$10:G393),15)</f>
        <v>1.07146953066944</v>
      </c>
      <c r="I394" s="101">
        <f t="shared" si="83"/>
        <v>1</v>
      </c>
      <c r="J394" s="101">
        <f t="shared" ref="J394:J457" ca="1" si="89">ROUND(TRUNC(H394/I394,15),8)</f>
        <v>1.0714695299999999</v>
      </c>
      <c r="K394" s="101">
        <f t="shared" ref="K394:K457" ca="1" si="90">TRUNC((C394*(J394-1)),8)</f>
        <v>357347.64999999001</v>
      </c>
      <c r="L394" s="105">
        <f>IF(VLOOKUP(A394,$U$12:$AD$125,8)=VLOOKUP(A393,$U$12:$AD$125,8),0,VLOOKUP(A394,U$12:$AD$125,8))</f>
        <v>0</v>
      </c>
      <c r="M394" s="106">
        <f>IF(L394&gt;0,VLOOKUP(L394,T$12:$AC$125,7),0)</f>
        <v>0</v>
      </c>
      <c r="N394" s="101">
        <f t="shared" ref="N394:N457" si="91">IF(M394&gt;0,(C$10*M394),0)</f>
        <v>0</v>
      </c>
      <c r="O394" s="101">
        <f t="shared" ref="O394:O457" ca="1" si="92">(K394+N394)</f>
        <v>357347.64999999001</v>
      </c>
      <c r="P394" s="107" t="str">
        <f t="shared" si="84"/>
        <v>J=</v>
      </c>
      <c r="Q394" s="108">
        <f t="shared" si="85"/>
        <v>43791</v>
      </c>
      <c r="R394" s="13"/>
      <c r="S394" s="13"/>
      <c r="T394" s="98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</row>
    <row r="395" spans="1:159" x14ac:dyDescent="0.2">
      <c r="A395" s="99">
        <f t="shared" ref="A395:A458" si="93">(A394+1)</f>
        <v>43448</v>
      </c>
      <c r="B395" s="100">
        <f t="shared" ca="1" si="86"/>
        <v>5358726</v>
      </c>
      <c r="C395" s="101">
        <f t="shared" ref="C395:C458" si="94">TRUNC(C394-N394,8)</f>
        <v>5000000</v>
      </c>
      <c r="D395" s="102">
        <f ca="1">IF(A395&lt;$B$1,VLOOKUP(A395,[1]DI!$A$4:$B$15000,2,FALSE),0)</f>
        <v>6.4000000000000001E-2</v>
      </c>
      <c r="E395" s="101">
        <f t="shared" ca="1" si="87"/>
        <v>2.4620000000000002E-4</v>
      </c>
      <c r="F395" s="103">
        <f t="shared" ref="F395:F458" si="95">F394</f>
        <v>1.0449999999999999</v>
      </c>
      <c r="G395" s="104">
        <f t="shared" ca="1" si="88"/>
        <v>1.0002572789999999</v>
      </c>
      <c r="H395" s="101">
        <f ca="1">TRUNC(PRODUCT(G$10:G394),15)</f>
        <v>1.0717451972788199</v>
      </c>
      <c r="I395" s="101">
        <f t="shared" ref="I395:I458" si="96">IF(OR(L394&gt;0,L394="E"),H394,I394)</f>
        <v>1</v>
      </c>
      <c r="J395" s="101">
        <f t="shared" ca="1" si="89"/>
        <v>1.0717452000000001</v>
      </c>
      <c r="K395" s="101">
        <f t="shared" ca="1" si="90"/>
        <v>358726</v>
      </c>
      <c r="L395" s="105">
        <f>IF(VLOOKUP(A395,$U$12:$AD$125,8)=VLOOKUP(A394,$U$12:$AD$125,8),0,VLOOKUP(A395,U$12:$AD$125,8))</f>
        <v>0</v>
      </c>
      <c r="M395" s="106">
        <f>IF(L395&gt;0,VLOOKUP(L395,T$12:$AC$125,7),0)</f>
        <v>0</v>
      </c>
      <c r="N395" s="101">
        <f t="shared" si="91"/>
        <v>0</v>
      </c>
      <c r="O395" s="101">
        <f t="shared" ca="1" si="92"/>
        <v>358726</v>
      </c>
      <c r="P395" s="107" t="str">
        <f t="shared" ref="P395:P458" si="97">IF(L394&gt;0,VLOOKUP(A394,$U$12:$AD$125,9),P394)</f>
        <v>J=</v>
      </c>
      <c r="Q395" s="108">
        <f t="shared" ref="Q395:Q458" si="98">IF(L394&gt;0,VLOOKUP(A394,$U$12:$AD$125,10),Q394)</f>
        <v>43791</v>
      </c>
      <c r="R395" s="13"/>
      <c r="S395" s="13"/>
      <c r="T395" s="98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</row>
    <row r="396" spans="1:159" x14ac:dyDescent="0.2">
      <c r="A396" s="99">
        <f t="shared" si="93"/>
        <v>43449</v>
      </c>
      <c r="B396" s="100">
        <f t="shared" ref="B396:B459" ca="1" si="99">IF(A396&lt;=TODAY(),C396+K396,IF(AND(A396&gt;TODAY(),A396&lt;=$B$1),IF(VLOOKUP(TODAY(),$A$10:$D$5000,4,FALSE)=0,"n.d",C396+K396),"n.d"))</f>
        <v>5360104.6500000004</v>
      </c>
      <c r="C396" s="101">
        <f t="shared" si="94"/>
        <v>5000000</v>
      </c>
      <c r="D396" s="102">
        <f ca="1">IF(A396&lt;$B$1,VLOOKUP(A396,[1]DI!$A$4:$B$15000,2,FALSE),0)</f>
        <v>0</v>
      </c>
      <c r="E396" s="101">
        <f t="shared" ca="1" si="87"/>
        <v>0</v>
      </c>
      <c r="F396" s="103">
        <f t="shared" si="95"/>
        <v>1.0449999999999999</v>
      </c>
      <c r="G396" s="104">
        <f t="shared" ca="1" si="88"/>
        <v>1</v>
      </c>
      <c r="H396" s="101">
        <f ca="1">TRUNC(PRODUCT(G$10:G395),15)</f>
        <v>1.07202093481143</v>
      </c>
      <c r="I396" s="101">
        <f t="shared" si="96"/>
        <v>1</v>
      </c>
      <c r="J396" s="101">
        <f t="shared" ca="1" si="89"/>
        <v>1.0720209300000001</v>
      </c>
      <c r="K396" s="101">
        <f t="shared" ca="1" si="90"/>
        <v>360104.65</v>
      </c>
      <c r="L396" s="105">
        <f>IF(VLOOKUP(A396,$U$12:$AD$125,8)=VLOOKUP(A395,$U$12:$AD$125,8),0,VLOOKUP(A396,U$12:$AD$125,8))</f>
        <v>0</v>
      </c>
      <c r="M396" s="106">
        <f>IF(L396&gt;0,VLOOKUP(L396,T$12:$AC$125,7),0)</f>
        <v>0</v>
      </c>
      <c r="N396" s="101">
        <f t="shared" si="91"/>
        <v>0</v>
      </c>
      <c r="O396" s="101">
        <f t="shared" ca="1" si="92"/>
        <v>360104.65</v>
      </c>
      <c r="P396" s="107" t="str">
        <f t="shared" si="97"/>
        <v>J=</v>
      </c>
      <c r="Q396" s="108">
        <f t="shared" si="98"/>
        <v>43791</v>
      </c>
      <c r="R396" s="13"/>
      <c r="S396" s="13"/>
      <c r="T396" s="98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</row>
    <row r="397" spans="1:159" x14ac:dyDescent="0.2">
      <c r="A397" s="99">
        <f t="shared" si="93"/>
        <v>43450</v>
      </c>
      <c r="B397" s="100">
        <f t="shared" ca="1" si="99"/>
        <v>5360104.6500000004</v>
      </c>
      <c r="C397" s="101">
        <f t="shared" si="94"/>
        <v>5000000</v>
      </c>
      <c r="D397" s="102">
        <f ca="1">IF(A397&lt;$B$1,VLOOKUP(A397,[1]DI!$A$4:$B$15000,2,FALSE),0)</f>
        <v>0</v>
      </c>
      <c r="E397" s="101">
        <f t="shared" ref="E397:E460" ca="1" si="100">ROUND((((1+D397)^(1/252)-1)),8)</f>
        <v>0</v>
      </c>
      <c r="F397" s="103">
        <f t="shared" si="95"/>
        <v>1.0449999999999999</v>
      </c>
      <c r="G397" s="104">
        <f t="shared" ca="1" si="88"/>
        <v>1</v>
      </c>
      <c r="H397" s="101">
        <f ca="1">TRUNC(PRODUCT(G$10:G396),15)</f>
        <v>1.07202093481143</v>
      </c>
      <c r="I397" s="101">
        <f t="shared" si="96"/>
        <v>1</v>
      </c>
      <c r="J397" s="101">
        <f t="shared" ca="1" si="89"/>
        <v>1.0720209300000001</v>
      </c>
      <c r="K397" s="101">
        <f t="shared" ca="1" si="90"/>
        <v>360104.65</v>
      </c>
      <c r="L397" s="105">
        <f>IF(VLOOKUP(A397,$U$12:$AD$125,8)=VLOOKUP(A396,$U$12:$AD$125,8),0,VLOOKUP(A397,U$12:$AD$125,8))</f>
        <v>0</v>
      </c>
      <c r="M397" s="106">
        <f>IF(L397&gt;0,VLOOKUP(L397,T$12:$AC$125,7),0)</f>
        <v>0</v>
      </c>
      <c r="N397" s="101">
        <f t="shared" si="91"/>
        <v>0</v>
      </c>
      <c r="O397" s="101">
        <f t="shared" ca="1" si="92"/>
        <v>360104.65</v>
      </c>
      <c r="P397" s="107" t="str">
        <f t="shared" si="97"/>
        <v>J=</v>
      </c>
      <c r="Q397" s="108">
        <f t="shared" si="98"/>
        <v>43791</v>
      </c>
      <c r="R397" s="13"/>
      <c r="S397" s="13"/>
      <c r="T397" s="98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</row>
    <row r="398" spans="1:159" x14ac:dyDescent="0.2">
      <c r="A398" s="99">
        <f t="shared" si="93"/>
        <v>43451</v>
      </c>
      <c r="B398" s="100">
        <f t="shared" ca="1" si="99"/>
        <v>5360104.6500000004</v>
      </c>
      <c r="C398" s="101">
        <f t="shared" si="94"/>
        <v>5000000</v>
      </c>
      <c r="D398" s="102">
        <f ca="1">IF(A398&lt;$B$1,VLOOKUP(A398,[1]DI!$A$4:$B$15000,2,FALSE),0)</f>
        <v>6.4000000000000001E-2</v>
      </c>
      <c r="E398" s="101">
        <f t="shared" ca="1" si="100"/>
        <v>2.4620000000000002E-4</v>
      </c>
      <c r="F398" s="103">
        <f t="shared" si="95"/>
        <v>1.0449999999999999</v>
      </c>
      <c r="G398" s="104">
        <f t="shared" ca="1" si="88"/>
        <v>1.0002572789999999</v>
      </c>
      <c r="H398" s="101">
        <f ca="1">TRUNC(PRODUCT(G$10:G397),15)</f>
        <v>1.07202093481143</v>
      </c>
      <c r="I398" s="101">
        <f t="shared" si="96"/>
        <v>1</v>
      </c>
      <c r="J398" s="101">
        <f t="shared" ca="1" si="89"/>
        <v>1.0720209300000001</v>
      </c>
      <c r="K398" s="101">
        <f t="shared" ca="1" si="90"/>
        <v>360104.65</v>
      </c>
      <c r="L398" s="105">
        <f>IF(VLOOKUP(A398,$U$12:$AD$125,8)=VLOOKUP(A397,$U$12:$AD$125,8),0,VLOOKUP(A398,U$12:$AD$125,8))</f>
        <v>0</v>
      </c>
      <c r="M398" s="106">
        <f>IF(L398&gt;0,VLOOKUP(L398,T$12:$AC$125,7),0)</f>
        <v>0</v>
      </c>
      <c r="N398" s="101">
        <f t="shared" si="91"/>
        <v>0</v>
      </c>
      <c r="O398" s="101">
        <f t="shared" ca="1" si="92"/>
        <v>360104.65</v>
      </c>
      <c r="P398" s="107" t="str">
        <f t="shared" si="97"/>
        <v>J=</v>
      </c>
      <c r="Q398" s="108">
        <f t="shared" si="98"/>
        <v>43791</v>
      </c>
      <c r="R398" s="13"/>
      <c r="S398" s="13"/>
      <c r="T398" s="98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</row>
    <row r="399" spans="1:159" x14ac:dyDescent="0.2">
      <c r="A399" s="99">
        <f t="shared" si="93"/>
        <v>43452</v>
      </c>
      <c r="B399" s="100">
        <f t="shared" ca="1" si="99"/>
        <v>5361483.7</v>
      </c>
      <c r="C399" s="101">
        <f t="shared" si="94"/>
        <v>5000000</v>
      </c>
      <c r="D399" s="102">
        <f ca="1">IF(A399&lt;$B$1,VLOOKUP(A399,[1]DI!$A$4:$B$15000,2,FALSE),0)</f>
        <v>6.4000000000000001E-2</v>
      </c>
      <c r="E399" s="101">
        <f t="shared" ca="1" si="100"/>
        <v>2.4620000000000002E-4</v>
      </c>
      <c r="F399" s="103">
        <f t="shared" si="95"/>
        <v>1.0449999999999999</v>
      </c>
      <c r="G399" s="104">
        <f t="shared" ca="1" si="88"/>
        <v>1.0002572789999999</v>
      </c>
      <c r="H399" s="101">
        <f ca="1">TRUNC(PRODUCT(G$10:G398),15)</f>
        <v>1.0722967432855199</v>
      </c>
      <c r="I399" s="101">
        <f t="shared" si="96"/>
        <v>1</v>
      </c>
      <c r="J399" s="101">
        <f t="shared" ca="1" si="89"/>
        <v>1.0722967400000001</v>
      </c>
      <c r="K399" s="101">
        <f t="shared" ca="1" si="90"/>
        <v>361483.7</v>
      </c>
      <c r="L399" s="105">
        <f>IF(VLOOKUP(A399,$U$12:$AD$125,8)=VLOOKUP(A398,$U$12:$AD$125,8),0,VLOOKUP(A399,U$12:$AD$125,8))</f>
        <v>0</v>
      </c>
      <c r="M399" s="106">
        <f>IF(L399&gt;0,VLOOKUP(L399,T$12:$AC$125,7),0)</f>
        <v>0</v>
      </c>
      <c r="N399" s="101">
        <f t="shared" si="91"/>
        <v>0</v>
      </c>
      <c r="O399" s="101">
        <f t="shared" ca="1" si="92"/>
        <v>361483.7</v>
      </c>
      <c r="P399" s="107" t="str">
        <f t="shared" si="97"/>
        <v>J=</v>
      </c>
      <c r="Q399" s="108">
        <f t="shared" si="98"/>
        <v>43791</v>
      </c>
      <c r="R399" s="13"/>
      <c r="S399" s="13"/>
      <c r="T399" s="98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</row>
    <row r="400" spans="1:159" x14ac:dyDescent="0.2">
      <c r="A400" s="99">
        <f t="shared" si="93"/>
        <v>43453</v>
      </c>
      <c r="B400" s="100">
        <f t="shared" ca="1" si="99"/>
        <v>5362863.0999999996</v>
      </c>
      <c r="C400" s="101">
        <f t="shared" si="94"/>
        <v>5000000</v>
      </c>
      <c r="D400" s="102">
        <f ca="1">IF(A400&lt;$B$1,VLOOKUP(A400,[1]DI!$A$4:$B$15000,2,FALSE),0)</f>
        <v>6.4000000000000001E-2</v>
      </c>
      <c r="E400" s="101">
        <f t="shared" ca="1" si="100"/>
        <v>2.4620000000000002E-4</v>
      </c>
      <c r="F400" s="103">
        <f t="shared" si="95"/>
        <v>1.0449999999999999</v>
      </c>
      <c r="G400" s="104">
        <f t="shared" ca="1" si="88"/>
        <v>1.0002572789999999</v>
      </c>
      <c r="H400" s="101">
        <f ca="1">TRUNC(PRODUCT(G$10:G399),15)</f>
        <v>1.07257262271934</v>
      </c>
      <c r="I400" s="101">
        <f t="shared" si="96"/>
        <v>1</v>
      </c>
      <c r="J400" s="101">
        <f t="shared" ca="1" si="89"/>
        <v>1.0725726200000001</v>
      </c>
      <c r="K400" s="101">
        <f t="shared" ca="1" si="90"/>
        <v>362863.1</v>
      </c>
      <c r="L400" s="105">
        <f>IF(VLOOKUP(A400,$U$12:$AD$125,8)=VLOOKUP(A399,$U$12:$AD$125,8),0,VLOOKUP(A400,U$12:$AD$125,8))</f>
        <v>0</v>
      </c>
      <c r="M400" s="106">
        <f>IF(L400&gt;0,VLOOKUP(L400,T$12:$AC$125,7),0)</f>
        <v>0</v>
      </c>
      <c r="N400" s="101">
        <f t="shared" si="91"/>
        <v>0</v>
      </c>
      <c r="O400" s="101">
        <f t="shared" ca="1" si="92"/>
        <v>362863.1</v>
      </c>
      <c r="P400" s="107" t="str">
        <f t="shared" si="97"/>
        <v>J=</v>
      </c>
      <c r="Q400" s="108">
        <f t="shared" si="98"/>
        <v>43791</v>
      </c>
      <c r="R400" s="13"/>
      <c r="S400" s="13"/>
      <c r="T400" s="98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</row>
    <row r="401" spans="1:159" x14ac:dyDescent="0.2">
      <c r="A401" s="99">
        <f t="shared" si="93"/>
        <v>43454</v>
      </c>
      <c r="B401" s="100">
        <f t="shared" ca="1" si="99"/>
        <v>5364242.8499999903</v>
      </c>
      <c r="C401" s="101">
        <f t="shared" si="94"/>
        <v>5000000</v>
      </c>
      <c r="D401" s="102">
        <f ca="1">IF(A401&lt;$B$1,VLOOKUP(A401,[1]DI!$A$4:$B$15000,2,FALSE),0)</f>
        <v>6.4000000000000001E-2</v>
      </c>
      <c r="E401" s="101">
        <f t="shared" ca="1" si="100"/>
        <v>2.4620000000000002E-4</v>
      </c>
      <c r="F401" s="103">
        <f t="shared" si="95"/>
        <v>1.0449999999999999</v>
      </c>
      <c r="G401" s="104">
        <f t="shared" ca="1" si="88"/>
        <v>1.0002572789999999</v>
      </c>
      <c r="H401" s="101">
        <f ca="1">TRUNC(PRODUCT(G$10:G400),15)</f>
        <v>1.0728485731311399</v>
      </c>
      <c r="I401" s="101">
        <f t="shared" si="96"/>
        <v>1</v>
      </c>
      <c r="J401" s="101">
        <f t="shared" ca="1" si="89"/>
        <v>1.0728485699999999</v>
      </c>
      <c r="K401" s="101">
        <f t="shared" ca="1" si="90"/>
        <v>364242.84999999002</v>
      </c>
      <c r="L401" s="105">
        <f>IF(VLOOKUP(A401,$U$12:$AD$125,8)=VLOOKUP(A400,$U$12:$AD$125,8),0,VLOOKUP(A401,U$12:$AD$125,8))</f>
        <v>0</v>
      </c>
      <c r="M401" s="106">
        <f>IF(L401&gt;0,VLOOKUP(L401,T$12:$AC$125,7),0)</f>
        <v>0</v>
      </c>
      <c r="N401" s="101">
        <f t="shared" si="91"/>
        <v>0</v>
      </c>
      <c r="O401" s="101">
        <f t="shared" ca="1" si="92"/>
        <v>364242.84999999002</v>
      </c>
      <c r="P401" s="107" t="str">
        <f t="shared" si="97"/>
        <v>J=</v>
      </c>
      <c r="Q401" s="108">
        <f t="shared" si="98"/>
        <v>43791</v>
      </c>
      <c r="R401" s="13"/>
      <c r="S401" s="13"/>
      <c r="T401" s="98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</row>
    <row r="402" spans="1:159" x14ac:dyDescent="0.2">
      <c r="A402" s="99">
        <f t="shared" si="93"/>
        <v>43455</v>
      </c>
      <c r="B402" s="100">
        <f t="shared" ca="1" si="99"/>
        <v>5365622.95</v>
      </c>
      <c r="C402" s="101">
        <f t="shared" si="94"/>
        <v>5000000</v>
      </c>
      <c r="D402" s="102">
        <f ca="1">IF(A402&lt;$B$1,VLOOKUP(A402,[1]DI!$A$4:$B$15000,2,FALSE),0)</f>
        <v>6.4000000000000001E-2</v>
      </c>
      <c r="E402" s="101">
        <f t="shared" ca="1" si="100"/>
        <v>2.4620000000000002E-4</v>
      </c>
      <c r="F402" s="103">
        <f t="shared" si="95"/>
        <v>1.0449999999999999</v>
      </c>
      <c r="G402" s="104">
        <f t="shared" ca="1" si="88"/>
        <v>1.0002572789999999</v>
      </c>
      <c r="H402" s="101">
        <f ca="1">TRUNC(PRODUCT(G$10:G401),15)</f>
        <v>1.0731245945391801</v>
      </c>
      <c r="I402" s="101">
        <f t="shared" si="96"/>
        <v>1</v>
      </c>
      <c r="J402" s="101">
        <f t="shared" ca="1" si="89"/>
        <v>1.0731245899999999</v>
      </c>
      <c r="K402" s="101">
        <f t="shared" ca="1" si="90"/>
        <v>365622.95</v>
      </c>
      <c r="L402" s="105">
        <f>IF(VLOOKUP(A402,$U$12:$AD$125,8)=VLOOKUP(A401,$U$12:$AD$125,8),0,VLOOKUP(A402,U$12:$AD$125,8))</f>
        <v>0</v>
      </c>
      <c r="M402" s="106">
        <f>IF(L402&gt;0,VLOOKUP(L402,T$12:$AC$125,7),0)</f>
        <v>0</v>
      </c>
      <c r="N402" s="101">
        <f t="shared" si="91"/>
        <v>0</v>
      </c>
      <c r="O402" s="101">
        <f t="shared" ca="1" si="92"/>
        <v>365622.95</v>
      </c>
      <c r="P402" s="107" t="str">
        <f t="shared" si="97"/>
        <v>J=</v>
      </c>
      <c r="Q402" s="108">
        <f t="shared" si="98"/>
        <v>43791</v>
      </c>
      <c r="R402" s="13"/>
      <c r="S402" s="13"/>
      <c r="T402" s="98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</row>
    <row r="403" spans="1:159" x14ac:dyDescent="0.2">
      <c r="A403" s="99">
        <f t="shared" si="93"/>
        <v>43456</v>
      </c>
      <c r="B403" s="100">
        <f t="shared" ca="1" si="99"/>
        <v>5367003.45</v>
      </c>
      <c r="C403" s="101">
        <f t="shared" si="94"/>
        <v>5000000</v>
      </c>
      <c r="D403" s="102">
        <f ca="1">IF(A403&lt;$B$1,VLOOKUP(A403,[1]DI!$A$4:$B$15000,2,FALSE),0)</f>
        <v>0</v>
      </c>
      <c r="E403" s="101">
        <f t="shared" ca="1" si="100"/>
        <v>0</v>
      </c>
      <c r="F403" s="103">
        <f t="shared" si="95"/>
        <v>1.0449999999999999</v>
      </c>
      <c r="G403" s="104">
        <f t="shared" ca="1" si="88"/>
        <v>1</v>
      </c>
      <c r="H403" s="101">
        <f ca="1">TRUNC(PRODUCT(G$10:G402),15)</f>
        <v>1.0734006869617401</v>
      </c>
      <c r="I403" s="101">
        <f t="shared" si="96"/>
        <v>1</v>
      </c>
      <c r="J403" s="101">
        <f t="shared" ca="1" si="89"/>
        <v>1.0734006899999999</v>
      </c>
      <c r="K403" s="101">
        <f t="shared" ca="1" si="90"/>
        <v>367003.45</v>
      </c>
      <c r="L403" s="105">
        <f>IF(VLOOKUP(A403,$U$12:$AD$125,8)=VLOOKUP(A402,$U$12:$AD$125,8),0,VLOOKUP(A403,U$12:$AD$125,8))</f>
        <v>0</v>
      </c>
      <c r="M403" s="106">
        <f>IF(L403&gt;0,VLOOKUP(L403,T$12:$AC$125,7),0)</f>
        <v>0</v>
      </c>
      <c r="N403" s="101">
        <f t="shared" si="91"/>
        <v>0</v>
      </c>
      <c r="O403" s="101">
        <f t="shared" ca="1" si="92"/>
        <v>367003.45</v>
      </c>
      <c r="P403" s="107" t="str">
        <f t="shared" si="97"/>
        <v>J=</v>
      </c>
      <c r="Q403" s="108">
        <f t="shared" si="98"/>
        <v>43791</v>
      </c>
      <c r="R403" s="13"/>
      <c r="S403" s="13"/>
      <c r="T403" s="98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</row>
    <row r="404" spans="1:159" x14ac:dyDescent="0.2">
      <c r="A404" s="99">
        <f t="shared" si="93"/>
        <v>43457</v>
      </c>
      <c r="B404" s="100">
        <f t="shared" ca="1" si="99"/>
        <v>5367003.45</v>
      </c>
      <c r="C404" s="101">
        <f t="shared" si="94"/>
        <v>5000000</v>
      </c>
      <c r="D404" s="102">
        <f ca="1">IF(A404&lt;$B$1,VLOOKUP(A404,[1]DI!$A$4:$B$15000,2,FALSE),0)</f>
        <v>0</v>
      </c>
      <c r="E404" s="101">
        <f t="shared" ca="1" si="100"/>
        <v>0</v>
      </c>
      <c r="F404" s="103">
        <f t="shared" si="95"/>
        <v>1.0449999999999999</v>
      </c>
      <c r="G404" s="104">
        <f t="shared" ca="1" si="88"/>
        <v>1</v>
      </c>
      <c r="H404" s="101">
        <f ca="1">TRUNC(PRODUCT(G$10:G403),15)</f>
        <v>1.0734006869617401</v>
      </c>
      <c r="I404" s="101">
        <f t="shared" si="96"/>
        <v>1</v>
      </c>
      <c r="J404" s="101">
        <f t="shared" ca="1" si="89"/>
        <v>1.0734006899999999</v>
      </c>
      <c r="K404" s="101">
        <f t="shared" ca="1" si="90"/>
        <v>367003.45</v>
      </c>
      <c r="L404" s="105">
        <f>IF(VLOOKUP(A404,$U$12:$AD$125,8)=VLOOKUP(A403,$U$12:$AD$125,8),0,VLOOKUP(A404,U$12:$AD$125,8))</f>
        <v>0</v>
      </c>
      <c r="M404" s="106">
        <f>IF(L404&gt;0,VLOOKUP(L404,T$12:$AC$125,7),0)</f>
        <v>0</v>
      </c>
      <c r="N404" s="101">
        <f t="shared" si="91"/>
        <v>0</v>
      </c>
      <c r="O404" s="101">
        <f t="shared" ca="1" si="92"/>
        <v>367003.45</v>
      </c>
      <c r="P404" s="107" t="str">
        <f t="shared" si="97"/>
        <v>J=</v>
      </c>
      <c r="Q404" s="108">
        <f t="shared" si="98"/>
        <v>43791</v>
      </c>
      <c r="R404" s="13"/>
      <c r="S404" s="13"/>
      <c r="T404" s="98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</row>
    <row r="405" spans="1:159" x14ac:dyDescent="0.2">
      <c r="A405" s="99">
        <f t="shared" si="93"/>
        <v>43458</v>
      </c>
      <c r="B405" s="100">
        <f t="shared" ca="1" si="99"/>
        <v>5367003.45</v>
      </c>
      <c r="C405" s="101">
        <f t="shared" si="94"/>
        <v>5000000</v>
      </c>
      <c r="D405" s="102">
        <f ca="1">IF(A405&lt;$B$1,VLOOKUP(A405,[1]DI!$A$4:$B$15000,2,FALSE),0)</f>
        <v>6.4000000000000001E-2</v>
      </c>
      <c r="E405" s="101">
        <f t="shared" ca="1" si="100"/>
        <v>2.4620000000000002E-4</v>
      </c>
      <c r="F405" s="103">
        <f t="shared" si="95"/>
        <v>1.0449999999999999</v>
      </c>
      <c r="G405" s="104">
        <f t="shared" ca="1" si="88"/>
        <v>1.0002572789999999</v>
      </c>
      <c r="H405" s="101">
        <f ca="1">TRUNC(PRODUCT(G$10:G404),15)</f>
        <v>1.0734006869617401</v>
      </c>
      <c r="I405" s="101">
        <f t="shared" si="96"/>
        <v>1</v>
      </c>
      <c r="J405" s="101">
        <f t="shared" ca="1" si="89"/>
        <v>1.0734006899999999</v>
      </c>
      <c r="K405" s="101">
        <f t="shared" ca="1" si="90"/>
        <v>367003.45</v>
      </c>
      <c r="L405" s="105">
        <f>IF(VLOOKUP(A405,$U$12:$AD$125,8)=VLOOKUP(A404,$U$12:$AD$125,8),0,VLOOKUP(A405,U$12:$AD$125,8))</f>
        <v>0</v>
      </c>
      <c r="M405" s="106">
        <f>IF(L405&gt;0,VLOOKUP(L405,T$12:$AC$125,7),0)</f>
        <v>0</v>
      </c>
      <c r="N405" s="101">
        <f t="shared" si="91"/>
        <v>0</v>
      </c>
      <c r="O405" s="101">
        <f t="shared" ca="1" si="92"/>
        <v>367003.45</v>
      </c>
      <c r="P405" s="107" t="str">
        <f t="shared" si="97"/>
        <v>J=</v>
      </c>
      <c r="Q405" s="108">
        <f t="shared" si="98"/>
        <v>43791</v>
      </c>
      <c r="R405" s="13"/>
      <c r="S405" s="13"/>
      <c r="T405" s="98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</row>
    <row r="406" spans="1:159" x14ac:dyDescent="0.2">
      <c r="A406" s="99">
        <f t="shared" si="93"/>
        <v>43459</v>
      </c>
      <c r="B406" s="100">
        <f t="shared" ca="1" si="99"/>
        <v>5368384.25</v>
      </c>
      <c r="C406" s="101">
        <f t="shared" si="94"/>
        <v>5000000</v>
      </c>
      <c r="D406" s="102">
        <f ca="1">IF(A406&lt;$B$1,VLOOKUP(A406,[1]DI!$A$4:$B$15000,2,FALSE),0)</f>
        <v>0</v>
      </c>
      <c r="E406" s="101">
        <f t="shared" ca="1" si="100"/>
        <v>0</v>
      </c>
      <c r="F406" s="103">
        <f t="shared" si="95"/>
        <v>1.0449999999999999</v>
      </c>
      <c r="G406" s="104">
        <f t="shared" ca="1" si="88"/>
        <v>1</v>
      </c>
      <c r="H406" s="101">
        <f ca="1">TRUNC(PRODUCT(G$10:G405),15)</f>
        <v>1.0736768504170799</v>
      </c>
      <c r="I406" s="101">
        <f t="shared" si="96"/>
        <v>1</v>
      </c>
      <c r="J406" s="101">
        <f t="shared" ca="1" si="89"/>
        <v>1.07367685</v>
      </c>
      <c r="K406" s="101">
        <f t="shared" ca="1" si="90"/>
        <v>368384.25</v>
      </c>
      <c r="L406" s="105">
        <f>IF(VLOOKUP(A406,$U$12:$AD$125,8)=VLOOKUP(A405,$U$12:$AD$125,8),0,VLOOKUP(A406,U$12:$AD$125,8))</f>
        <v>0</v>
      </c>
      <c r="M406" s="106">
        <f>IF(L406&gt;0,VLOOKUP(L406,T$12:$AC$125,7),0)</f>
        <v>0</v>
      </c>
      <c r="N406" s="101">
        <f t="shared" si="91"/>
        <v>0</v>
      </c>
      <c r="O406" s="101">
        <f t="shared" ca="1" si="92"/>
        <v>368384.25</v>
      </c>
      <c r="P406" s="107" t="str">
        <f t="shared" si="97"/>
        <v>J=</v>
      </c>
      <c r="Q406" s="108">
        <f t="shared" si="98"/>
        <v>43791</v>
      </c>
      <c r="R406" s="13"/>
      <c r="S406" s="13"/>
      <c r="T406" s="98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</row>
    <row r="407" spans="1:159" x14ac:dyDescent="0.2">
      <c r="A407" s="99">
        <f t="shared" si="93"/>
        <v>43460</v>
      </c>
      <c r="B407" s="100">
        <f t="shared" ca="1" si="99"/>
        <v>5368384.25</v>
      </c>
      <c r="C407" s="101">
        <f t="shared" si="94"/>
        <v>5000000</v>
      </c>
      <c r="D407" s="102">
        <f ca="1">IF(A407&lt;$B$1,VLOOKUP(A407,[1]DI!$A$4:$B$15000,2,FALSE),0)</f>
        <v>6.4000000000000001E-2</v>
      </c>
      <c r="E407" s="101">
        <f t="shared" ca="1" si="100"/>
        <v>2.4620000000000002E-4</v>
      </c>
      <c r="F407" s="103">
        <f t="shared" si="95"/>
        <v>1.0449999999999999</v>
      </c>
      <c r="G407" s="104">
        <f t="shared" ca="1" si="88"/>
        <v>1.0002572789999999</v>
      </c>
      <c r="H407" s="101">
        <f ca="1">TRUNC(PRODUCT(G$10:G406),15)</f>
        <v>1.0736768504170799</v>
      </c>
      <c r="I407" s="101">
        <f t="shared" si="96"/>
        <v>1</v>
      </c>
      <c r="J407" s="101">
        <f t="shared" ca="1" si="89"/>
        <v>1.07367685</v>
      </c>
      <c r="K407" s="101">
        <f t="shared" ca="1" si="90"/>
        <v>368384.25</v>
      </c>
      <c r="L407" s="105">
        <f>IF(VLOOKUP(A407,$U$12:$AD$125,8)=VLOOKUP(A406,$U$12:$AD$125,8),0,VLOOKUP(A407,U$12:$AD$125,8))</f>
        <v>0</v>
      </c>
      <c r="M407" s="106">
        <f>IF(L407&gt;0,VLOOKUP(L407,T$12:$AC$125,7),0)</f>
        <v>0</v>
      </c>
      <c r="N407" s="101">
        <f t="shared" si="91"/>
        <v>0</v>
      </c>
      <c r="O407" s="101">
        <f t="shared" ca="1" si="92"/>
        <v>368384.25</v>
      </c>
      <c r="P407" s="107" t="str">
        <f t="shared" si="97"/>
        <v>J=</v>
      </c>
      <c r="Q407" s="108">
        <f t="shared" si="98"/>
        <v>43791</v>
      </c>
      <c r="R407" s="13"/>
      <c r="S407" s="13"/>
      <c r="T407" s="98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</row>
    <row r="408" spans="1:159" x14ac:dyDescent="0.2">
      <c r="A408" s="99">
        <f t="shared" si="93"/>
        <v>43461</v>
      </c>
      <c r="B408" s="100">
        <f t="shared" ca="1" si="99"/>
        <v>5369765.3999999901</v>
      </c>
      <c r="C408" s="101">
        <f t="shared" si="94"/>
        <v>5000000</v>
      </c>
      <c r="D408" s="102">
        <f ca="1">IF(A408&lt;$B$1,VLOOKUP(A408,[1]DI!$A$4:$B$15000,2,FALSE),0)</f>
        <v>6.4000000000000001E-2</v>
      </c>
      <c r="E408" s="101">
        <f t="shared" ca="1" si="100"/>
        <v>2.4620000000000002E-4</v>
      </c>
      <c r="F408" s="103">
        <f t="shared" si="95"/>
        <v>1.0449999999999999</v>
      </c>
      <c r="G408" s="104">
        <f t="shared" ca="1" si="88"/>
        <v>1.0002572789999999</v>
      </c>
      <c r="H408" s="101">
        <f ca="1">TRUNC(PRODUCT(G$10:G407),15)</f>
        <v>1.07395308492348</v>
      </c>
      <c r="I408" s="101">
        <f t="shared" si="96"/>
        <v>1</v>
      </c>
      <c r="J408" s="101">
        <f t="shared" ca="1" si="89"/>
        <v>1.0739530799999999</v>
      </c>
      <c r="K408" s="101">
        <f t="shared" ca="1" si="90"/>
        <v>369765.39999999001</v>
      </c>
      <c r="L408" s="105">
        <f>IF(VLOOKUP(A408,$U$12:$AD$125,8)=VLOOKUP(A407,$U$12:$AD$125,8),0,VLOOKUP(A408,U$12:$AD$125,8))</f>
        <v>0</v>
      </c>
      <c r="M408" s="106">
        <f>IF(L408&gt;0,VLOOKUP(L408,T$12:$AC$125,7),0)</f>
        <v>0</v>
      </c>
      <c r="N408" s="101">
        <f t="shared" si="91"/>
        <v>0</v>
      </c>
      <c r="O408" s="101">
        <f t="shared" ca="1" si="92"/>
        <v>369765.39999999001</v>
      </c>
      <c r="P408" s="107" t="str">
        <f t="shared" si="97"/>
        <v>J=</v>
      </c>
      <c r="Q408" s="108">
        <f t="shared" si="98"/>
        <v>43791</v>
      </c>
      <c r="R408" s="13"/>
      <c r="S408" s="13"/>
      <c r="T408" s="98">
        <v>48499</v>
      </c>
      <c r="U408" s="28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</row>
    <row r="409" spans="1:159" x14ac:dyDescent="0.2">
      <c r="A409" s="99">
        <f t="shared" si="93"/>
        <v>43462</v>
      </c>
      <c r="B409" s="100">
        <f t="shared" ca="1" si="99"/>
        <v>5371146.9500000002</v>
      </c>
      <c r="C409" s="101">
        <f t="shared" si="94"/>
        <v>5000000</v>
      </c>
      <c r="D409" s="102">
        <f ca="1">IF(A409&lt;$B$1,VLOOKUP(A409,[1]DI!$A$4:$B$15000,2,FALSE),0)</f>
        <v>6.4000000000000001E-2</v>
      </c>
      <c r="E409" s="101">
        <f t="shared" ca="1" si="100"/>
        <v>2.4620000000000002E-4</v>
      </c>
      <c r="F409" s="103">
        <f t="shared" si="95"/>
        <v>1.0449999999999999</v>
      </c>
      <c r="G409" s="104">
        <f t="shared" ca="1" si="88"/>
        <v>1.0002572789999999</v>
      </c>
      <c r="H409" s="101">
        <f ca="1">TRUNC(PRODUCT(G$10:G408),15)</f>
        <v>1.0742293904992199</v>
      </c>
      <c r="I409" s="101">
        <f t="shared" si="96"/>
        <v>1</v>
      </c>
      <c r="J409" s="101">
        <f t="shared" ca="1" si="89"/>
        <v>1.07422939</v>
      </c>
      <c r="K409" s="101">
        <f t="shared" ca="1" si="90"/>
        <v>371146.95</v>
      </c>
      <c r="L409" s="105">
        <f>IF(VLOOKUP(A409,$U$12:$AD$125,8)=VLOOKUP(A408,$U$12:$AD$125,8),0,VLOOKUP(A409,U$12:$AD$125,8))</f>
        <v>0</v>
      </c>
      <c r="M409" s="106">
        <f>IF(L409&gt;0,VLOOKUP(L409,T$12:$AC$125,7),0)</f>
        <v>0</v>
      </c>
      <c r="N409" s="101">
        <f t="shared" si="91"/>
        <v>0</v>
      </c>
      <c r="O409" s="101">
        <f t="shared" ca="1" si="92"/>
        <v>371146.95</v>
      </c>
      <c r="P409" s="107" t="str">
        <f t="shared" si="97"/>
        <v>J=</v>
      </c>
      <c r="Q409" s="108">
        <f t="shared" si="98"/>
        <v>43791</v>
      </c>
      <c r="R409" s="13"/>
      <c r="S409" s="13"/>
      <c r="T409" s="97">
        <v>48520</v>
      </c>
      <c r="U409" s="46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</row>
    <row r="410" spans="1:159" x14ac:dyDescent="0.2">
      <c r="A410" s="99">
        <f t="shared" si="93"/>
        <v>43463</v>
      </c>
      <c r="B410" s="100">
        <f t="shared" ca="1" si="99"/>
        <v>5372528.8499999996</v>
      </c>
      <c r="C410" s="101">
        <f t="shared" si="94"/>
        <v>5000000</v>
      </c>
      <c r="D410" s="102">
        <f ca="1">IF(A410&lt;$B$1,VLOOKUP(A410,[1]DI!$A$4:$B$15000,2,FALSE),0)</f>
        <v>0</v>
      </c>
      <c r="E410" s="101">
        <f t="shared" ca="1" si="100"/>
        <v>0</v>
      </c>
      <c r="F410" s="103">
        <f t="shared" si="95"/>
        <v>1.0449999999999999</v>
      </c>
      <c r="G410" s="104">
        <f t="shared" ca="1" si="88"/>
        <v>1</v>
      </c>
      <c r="H410" s="101">
        <f ca="1">TRUNC(PRODUCT(G$10:G409),15)</f>
        <v>1.07450576716258</v>
      </c>
      <c r="I410" s="101">
        <f t="shared" si="96"/>
        <v>1</v>
      </c>
      <c r="J410" s="101">
        <f t="shared" ca="1" si="89"/>
        <v>1.07450577</v>
      </c>
      <c r="K410" s="101">
        <f t="shared" ca="1" si="90"/>
        <v>372528.85</v>
      </c>
      <c r="L410" s="105">
        <f>IF(VLOOKUP(A410,$U$12:$AD$125,8)=VLOOKUP(A409,$U$12:$AD$125,8),0,VLOOKUP(A410,U$12:$AD$125,8))</f>
        <v>0</v>
      </c>
      <c r="M410" s="106">
        <f>IF(L410&gt;0,VLOOKUP(L410,T$12:$AC$125,7),0)</f>
        <v>0</v>
      </c>
      <c r="N410" s="101">
        <f t="shared" si="91"/>
        <v>0</v>
      </c>
      <c r="O410" s="101">
        <f t="shared" ca="1" si="92"/>
        <v>372528.85</v>
      </c>
      <c r="P410" s="107" t="str">
        <f t="shared" si="97"/>
        <v>J=</v>
      </c>
      <c r="Q410" s="108">
        <f t="shared" si="98"/>
        <v>43791</v>
      </c>
      <c r="R410" s="13"/>
      <c r="S410" s="13"/>
      <c r="T410" s="98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</row>
    <row r="411" spans="1:159" x14ac:dyDescent="0.2">
      <c r="A411" s="99">
        <f t="shared" si="93"/>
        <v>43464</v>
      </c>
      <c r="B411" s="100">
        <f t="shared" ca="1" si="99"/>
        <v>5372528.8499999996</v>
      </c>
      <c r="C411" s="101">
        <f t="shared" si="94"/>
        <v>5000000</v>
      </c>
      <c r="D411" s="102">
        <f ca="1">IF(A411&lt;$B$1,VLOOKUP(A411,[1]DI!$A$4:$B$15000,2,FALSE),0)</f>
        <v>0</v>
      </c>
      <c r="E411" s="101">
        <f t="shared" ca="1" si="100"/>
        <v>0</v>
      </c>
      <c r="F411" s="103">
        <f t="shared" si="95"/>
        <v>1.0449999999999999</v>
      </c>
      <c r="G411" s="104">
        <f t="shared" ca="1" si="88"/>
        <v>1</v>
      </c>
      <c r="H411" s="101">
        <f ca="1">TRUNC(PRODUCT(G$10:G410),15)</f>
        <v>1.07450576716258</v>
      </c>
      <c r="I411" s="101">
        <f t="shared" si="96"/>
        <v>1</v>
      </c>
      <c r="J411" s="101">
        <f t="shared" ca="1" si="89"/>
        <v>1.07450577</v>
      </c>
      <c r="K411" s="101">
        <f t="shared" ca="1" si="90"/>
        <v>372528.85</v>
      </c>
      <c r="L411" s="105">
        <f>IF(VLOOKUP(A411,$U$12:$AD$125,8)=VLOOKUP(A410,$U$12:$AD$125,8),0,VLOOKUP(A411,U$12:$AD$125,8))</f>
        <v>0</v>
      </c>
      <c r="M411" s="106">
        <f>IF(L411&gt;0,VLOOKUP(L411,T$12:$AC$125,7),0)</f>
        <v>0</v>
      </c>
      <c r="N411" s="101">
        <f t="shared" si="91"/>
        <v>0</v>
      </c>
      <c r="O411" s="101">
        <f t="shared" ca="1" si="92"/>
        <v>372528.85</v>
      </c>
      <c r="P411" s="107" t="str">
        <f t="shared" si="97"/>
        <v>J=</v>
      </c>
      <c r="Q411" s="108">
        <f t="shared" si="98"/>
        <v>43791</v>
      </c>
      <c r="R411" s="13"/>
      <c r="S411" s="13"/>
      <c r="T411" s="98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</row>
    <row r="412" spans="1:159" x14ac:dyDescent="0.2">
      <c r="A412" s="99">
        <f t="shared" si="93"/>
        <v>43465</v>
      </c>
      <c r="B412" s="100">
        <f t="shared" ca="1" si="99"/>
        <v>5372528.8499999996</v>
      </c>
      <c r="C412" s="101">
        <f t="shared" si="94"/>
        <v>5000000</v>
      </c>
      <c r="D412" s="102">
        <f ca="1">IF(A412&lt;$B$1,VLOOKUP(A412,[1]DI!$A$4:$B$15000,2,FALSE),0)</f>
        <v>6.4000000000000001E-2</v>
      </c>
      <c r="E412" s="101">
        <f t="shared" ca="1" si="100"/>
        <v>2.4620000000000002E-4</v>
      </c>
      <c r="F412" s="103">
        <f t="shared" si="95"/>
        <v>1.0449999999999999</v>
      </c>
      <c r="G412" s="104">
        <f t="shared" ca="1" si="88"/>
        <v>1.0002572789999999</v>
      </c>
      <c r="H412" s="101">
        <f ca="1">TRUNC(PRODUCT(G$10:G411),15)</f>
        <v>1.07450576716258</v>
      </c>
      <c r="I412" s="101">
        <f t="shared" si="96"/>
        <v>1</v>
      </c>
      <c r="J412" s="101">
        <f t="shared" ca="1" si="89"/>
        <v>1.07450577</v>
      </c>
      <c r="K412" s="101">
        <f t="shared" ca="1" si="90"/>
        <v>372528.85</v>
      </c>
      <c r="L412" s="105">
        <f>IF(VLOOKUP(A412,$U$12:$AD$125,8)=VLOOKUP(A411,$U$12:$AD$125,8),0,VLOOKUP(A412,U$12:$AD$125,8))</f>
        <v>0</v>
      </c>
      <c r="M412" s="106">
        <f>IF(L412&gt;0,VLOOKUP(L412,T$12:$AC$125,7),0)</f>
        <v>0</v>
      </c>
      <c r="N412" s="101">
        <f t="shared" si="91"/>
        <v>0</v>
      </c>
      <c r="O412" s="101">
        <f t="shared" ca="1" si="92"/>
        <v>372528.85</v>
      </c>
      <c r="P412" s="107" t="str">
        <f t="shared" si="97"/>
        <v>J=</v>
      </c>
      <c r="Q412" s="108">
        <f t="shared" si="98"/>
        <v>43791</v>
      </c>
      <c r="R412" s="13"/>
      <c r="S412" s="13"/>
      <c r="T412" s="98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</row>
    <row r="413" spans="1:159" x14ac:dyDescent="0.2">
      <c r="A413" s="99">
        <f t="shared" si="93"/>
        <v>43466</v>
      </c>
      <c r="B413" s="100">
        <f t="shared" ca="1" si="99"/>
        <v>5373911.0499999998</v>
      </c>
      <c r="C413" s="101">
        <f t="shared" si="94"/>
        <v>5000000</v>
      </c>
      <c r="D413" s="102">
        <f ca="1">IF(A413&lt;$B$1,VLOOKUP(A413,[1]DI!$A$4:$B$15000,2,FALSE),0)</f>
        <v>0</v>
      </c>
      <c r="E413" s="101">
        <f t="shared" ca="1" si="100"/>
        <v>0</v>
      </c>
      <c r="F413" s="103">
        <f t="shared" si="95"/>
        <v>1.0449999999999999</v>
      </c>
      <c r="G413" s="104">
        <f t="shared" ca="1" si="88"/>
        <v>1</v>
      </c>
      <c r="H413" s="101">
        <f ca="1">TRUNC(PRODUCT(G$10:G412),15)</f>
        <v>1.07478221493185</v>
      </c>
      <c r="I413" s="101">
        <f t="shared" si="96"/>
        <v>1</v>
      </c>
      <c r="J413" s="101">
        <f t="shared" ca="1" si="89"/>
        <v>1.07478221</v>
      </c>
      <c r="K413" s="101">
        <f t="shared" ca="1" si="90"/>
        <v>373911.05</v>
      </c>
      <c r="L413" s="105">
        <f>IF(VLOOKUP(A413,$U$12:$AD$125,8)=VLOOKUP(A412,$U$12:$AD$125,8),0,VLOOKUP(A413,U$12:$AD$125,8))</f>
        <v>0</v>
      </c>
      <c r="M413" s="106">
        <f>IF(L413&gt;0,VLOOKUP(L413,T$12:$AC$125,7),0)</f>
        <v>0</v>
      </c>
      <c r="N413" s="101">
        <f t="shared" si="91"/>
        <v>0</v>
      </c>
      <c r="O413" s="101">
        <f t="shared" ca="1" si="92"/>
        <v>373911.05</v>
      </c>
      <c r="P413" s="107" t="str">
        <f t="shared" si="97"/>
        <v>J=</v>
      </c>
      <c r="Q413" s="108">
        <f t="shared" si="98"/>
        <v>43791</v>
      </c>
      <c r="R413" s="13"/>
      <c r="S413" s="13"/>
      <c r="T413" s="98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</row>
    <row r="414" spans="1:159" x14ac:dyDescent="0.2">
      <c r="A414" s="99">
        <f t="shared" si="93"/>
        <v>43467</v>
      </c>
      <c r="B414" s="100">
        <f t="shared" ca="1" si="99"/>
        <v>5373911.0499999998</v>
      </c>
      <c r="C414" s="101">
        <f t="shared" si="94"/>
        <v>5000000</v>
      </c>
      <c r="D414" s="102">
        <f ca="1">IF(A414&lt;$B$1,VLOOKUP(A414,[1]DI!$A$4:$B$15000,2,FALSE),0)</f>
        <v>6.4000000000000001E-2</v>
      </c>
      <c r="E414" s="101">
        <f t="shared" ca="1" si="100"/>
        <v>2.4620000000000002E-4</v>
      </c>
      <c r="F414" s="103">
        <f t="shared" si="95"/>
        <v>1.0449999999999999</v>
      </c>
      <c r="G414" s="104">
        <f t="shared" ca="1" si="88"/>
        <v>1.0002572789999999</v>
      </c>
      <c r="H414" s="101">
        <f ca="1">TRUNC(PRODUCT(G$10:G413),15)</f>
        <v>1.07478221493185</v>
      </c>
      <c r="I414" s="101">
        <f t="shared" si="96"/>
        <v>1</v>
      </c>
      <c r="J414" s="101">
        <f t="shared" ca="1" si="89"/>
        <v>1.07478221</v>
      </c>
      <c r="K414" s="101">
        <f t="shared" ca="1" si="90"/>
        <v>373911.05</v>
      </c>
      <c r="L414" s="105">
        <f>IF(VLOOKUP(A414,$U$12:$AD$125,8)=VLOOKUP(A413,$U$12:$AD$125,8),0,VLOOKUP(A414,U$12:$AD$125,8))</f>
        <v>0</v>
      </c>
      <c r="M414" s="106">
        <f>IF(L414&gt;0,VLOOKUP(L414,T$12:$AC$125,7),0)</f>
        <v>0</v>
      </c>
      <c r="N414" s="101">
        <f t="shared" si="91"/>
        <v>0</v>
      </c>
      <c r="O414" s="101">
        <f t="shared" ca="1" si="92"/>
        <v>373911.05</v>
      </c>
      <c r="P414" s="107" t="str">
        <f t="shared" si="97"/>
        <v>J=</v>
      </c>
      <c r="Q414" s="108">
        <f t="shared" si="98"/>
        <v>43791</v>
      </c>
      <c r="R414" s="13"/>
      <c r="S414" s="13"/>
      <c r="T414" s="98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</row>
    <row r="415" spans="1:159" x14ac:dyDescent="0.2">
      <c r="A415" s="99">
        <f t="shared" si="93"/>
        <v>43468</v>
      </c>
      <c r="B415" s="100">
        <f t="shared" ca="1" si="99"/>
        <v>5375293.6500000004</v>
      </c>
      <c r="C415" s="101">
        <f t="shared" si="94"/>
        <v>5000000</v>
      </c>
      <c r="D415" s="102">
        <f ca="1">IF(A415&lt;$B$1,VLOOKUP(A415,[1]DI!$A$4:$B$15000,2,FALSE),0)</f>
        <v>6.4000000000000001E-2</v>
      </c>
      <c r="E415" s="101">
        <f t="shared" ca="1" si="100"/>
        <v>2.4620000000000002E-4</v>
      </c>
      <c r="F415" s="103">
        <f t="shared" si="95"/>
        <v>1.0449999999999999</v>
      </c>
      <c r="G415" s="104">
        <f t="shared" ca="1" si="88"/>
        <v>1.0002572789999999</v>
      </c>
      <c r="H415" s="101">
        <f ca="1">TRUNC(PRODUCT(G$10:G414),15)</f>
        <v>1.0750587338253199</v>
      </c>
      <c r="I415" s="101">
        <f t="shared" si="96"/>
        <v>1</v>
      </c>
      <c r="J415" s="101">
        <f t="shared" ca="1" si="89"/>
        <v>1.0750587300000001</v>
      </c>
      <c r="K415" s="101">
        <f t="shared" ca="1" si="90"/>
        <v>375293.65</v>
      </c>
      <c r="L415" s="105">
        <f>IF(VLOOKUP(A415,$U$12:$AD$125,8)=VLOOKUP(A414,$U$12:$AD$125,8),0,VLOOKUP(A415,U$12:$AD$125,8))</f>
        <v>0</v>
      </c>
      <c r="M415" s="106">
        <f>IF(L415&gt;0,VLOOKUP(L415,T$12:$AC$125,7),0)</f>
        <v>0</v>
      </c>
      <c r="N415" s="101">
        <f t="shared" si="91"/>
        <v>0</v>
      </c>
      <c r="O415" s="101">
        <f t="shared" ca="1" si="92"/>
        <v>375293.65</v>
      </c>
      <c r="P415" s="107" t="str">
        <f t="shared" si="97"/>
        <v>J=</v>
      </c>
      <c r="Q415" s="108">
        <f t="shared" si="98"/>
        <v>43791</v>
      </c>
      <c r="R415" s="13"/>
      <c r="S415" s="13"/>
      <c r="T415" s="98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</row>
    <row r="416" spans="1:159" x14ac:dyDescent="0.2">
      <c r="A416" s="99">
        <f t="shared" si="93"/>
        <v>43469</v>
      </c>
      <c r="B416" s="100">
        <f t="shared" ca="1" si="99"/>
        <v>5376676.5999999996</v>
      </c>
      <c r="C416" s="101">
        <f t="shared" si="94"/>
        <v>5000000</v>
      </c>
      <c r="D416" s="102">
        <f ca="1">IF(A416&lt;$B$1,VLOOKUP(A416,[1]DI!$A$4:$B$15000,2,FALSE),0)</f>
        <v>6.4000000000000001E-2</v>
      </c>
      <c r="E416" s="101">
        <f t="shared" ca="1" si="100"/>
        <v>2.4620000000000002E-4</v>
      </c>
      <c r="F416" s="103">
        <f t="shared" si="95"/>
        <v>1.0449999999999999</v>
      </c>
      <c r="G416" s="104">
        <f t="shared" ca="1" si="88"/>
        <v>1.0002572789999999</v>
      </c>
      <c r="H416" s="101">
        <f ca="1">TRUNC(PRODUCT(G$10:G415),15)</f>
        <v>1.0753353238612999</v>
      </c>
      <c r="I416" s="101">
        <f t="shared" si="96"/>
        <v>1</v>
      </c>
      <c r="J416" s="101">
        <f t="shared" ca="1" si="89"/>
        <v>1.07533532</v>
      </c>
      <c r="K416" s="101">
        <f t="shared" ca="1" si="90"/>
        <v>376676.6</v>
      </c>
      <c r="L416" s="105">
        <f>IF(VLOOKUP(A416,$U$12:$AD$125,8)=VLOOKUP(A415,$U$12:$AD$125,8),0,VLOOKUP(A416,U$12:$AD$125,8))</f>
        <v>0</v>
      </c>
      <c r="M416" s="106">
        <f>IF(L416&gt;0,VLOOKUP(L416,T$12:$AC$125,7),0)</f>
        <v>0</v>
      </c>
      <c r="N416" s="101">
        <f t="shared" si="91"/>
        <v>0</v>
      </c>
      <c r="O416" s="101">
        <f t="shared" ca="1" si="92"/>
        <v>376676.6</v>
      </c>
      <c r="P416" s="107" t="str">
        <f t="shared" si="97"/>
        <v>J=</v>
      </c>
      <c r="Q416" s="108">
        <f t="shared" si="98"/>
        <v>43791</v>
      </c>
      <c r="R416" s="13"/>
      <c r="S416" s="13"/>
      <c r="T416" s="98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</row>
    <row r="417" spans="1:162" x14ac:dyDescent="0.2">
      <c r="A417" s="99">
        <f t="shared" si="93"/>
        <v>43470</v>
      </c>
      <c r="B417" s="100">
        <f t="shared" ca="1" si="99"/>
        <v>5378059.9500000002</v>
      </c>
      <c r="C417" s="101">
        <f t="shared" si="94"/>
        <v>5000000</v>
      </c>
      <c r="D417" s="102">
        <f ca="1">IF(A417&lt;$B$1,VLOOKUP(A417,[1]DI!$A$4:$B$15000,2,FALSE),0)</f>
        <v>0</v>
      </c>
      <c r="E417" s="101">
        <f t="shared" ca="1" si="100"/>
        <v>0</v>
      </c>
      <c r="F417" s="103">
        <f t="shared" si="95"/>
        <v>1.0449999999999999</v>
      </c>
      <c r="G417" s="104">
        <f t="shared" ca="1" si="88"/>
        <v>1</v>
      </c>
      <c r="H417" s="101">
        <f ca="1">TRUNC(PRODUCT(G$10:G416),15)</f>
        <v>1.0756119850580901</v>
      </c>
      <c r="I417" s="101">
        <f t="shared" si="96"/>
        <v>1</v>
      </c>
      <c r="J417" s="101">
        <f t="shared" ca="1" si="89"/>
        <v>1.0756119900000001</v>
      </c>
      <c r="K417" s="101">
        <f t="shared" ca="1" si="90"/>
        <v>378059.95</v>
      </c>
      <c r="L417" s="105">
        <f>IF(VLOOKUP(A417,$U$12:$AD$125,8)=VLOOKUP(A416,$U$12:$AD$125,8),0,VLOOKUP(A417,U$12:$AD$125,8))</f>
        <v>0</v>
      </c>
      <c r="M417" s="106">
        <f>IF(L417&gt;0,VLOOKUP(L417,T$12:$AC$125,7),0)</f>
        <v>0</v>
      </c>
      <c r="N417" s="101">
        <f t="shared" si="91"/>
        <v>0</v>
      </c>
      <c r="O417" s="101">
        <f t="shared" ca="1" si="92"/>
        <v>378059.95</v>
      </c>
      <c r="P417" s="107" t="str">
        <f t="shared" si="97"/>
        <v>J=</v>
      </c>
      <c r="Q417" s="108">
        <f t="shared" si="98"/>
        <v>43791</v>
      </c>
      <c r="R417" s="13"/>
      <c r="S417" s="13"/>
      <c r="T417" s="98">
        <v>48864</v>
      </c>
      <c r="U417" s="28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</row>
    <row r="418" spans="1:162" x14ac:dyDescent="0.2">
      <c r="A418" s="99">
        <f t="shared" si="93"/>
        <v>43471</v>
      </c>
      <c r="B418" s="100">
        <f t="shared" ca="1" si="99"/>
        <v>5378059.9500000002</v>
      </c>
      <c r="C418" s="101">
        <f t="shared" si="94"/>
        <v>5000000</v>
      </c>
      <c r="D418" s="102">
        <f ca="1">IF(A418&lt;$B$1,VLOOKUP(A418,[1]DI!$A$4:$B$15000,2,FALSE),0)</f>
        <v>0</v>
      </c>
      <c r="E418" s="101">
        <f t="shared" ca="1" si="100"/>
        <v>0</v>
      </c>
      <c r="F418" s="103">
        <f t="shared" si="95"/>
        <v>1.0449999999999999</v>
      </c>
      <c r="G418" s="104">
        <f t="shared" ca="1" si="88"/>
        <v>1</v>
      </c>
      <c r="H418" s="101">
        <f ca="1">TRUNC(PRODUCT(G$10:G417),15)</f>
        <v>1.0756119850580901</v>
      </c>
      <c r="I418" s="101">
        <f t="shared" si="96"/>
        <v>1</v>
      </c>
      <c r="J418" s="101">
        <f t="shared" ca="1" si="89"/>
        <v>1.0756119900000001</v>
      </c>
      <c r="K418" s="101">
        <f t="shared" ca="1" si="90"/>
        <v>378059.95</v>
      </c>
      <c r="L418" s="105">
        <f>IF(VLOOKUP(A418,$U$12:$AD$125,8)=VLOOKUP(A417,$U$12:$AD$125,8),0,VLOOKUP(A418,U$12:$AD$125,8))</f>
        <v>0</v>
      </c>
      <c r="M418" s="106">
        <f>IF(L418&gt;0,VLOOKUP(L418,T$12:$AC$125,7),0)</f>
        <v>0</v>
      </c>
      <c r="N418" s="101">
        <f t="shared" si="91"/>
        <v>0</v>
      </c>
      <c r="O418" s="101">
        <f t="shared" ca="1" si="92"/>
        <v>378059.95</v>
      </c>
      <c r="P418" s="107" t="str">
        <f t="shared" si="97"/>
        <v>J=</v>
      </c>
      <c r="Q418" s="108">
        <f t="shared" si="98"/>
        <v>43791</v>
      </c>
      <c r="R418" s="13"/>
      <c r="S418" s="13"/>
      <c r="T418" s="98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</row>
    <row r="419" spans="1:162" x14ac:dyDescent="0.2">
      <c r="A419" s="99">
        <f t="shared" si="93"/>
        <v>43472</v>
      </c>
      <c r="B419" s="100">
        <f t="shared" ca="1" si="99"/>
        <v>5378059.9500000002</v>
      </c>
      <c r="C419" s="101">
        <f t="shared" si="94"/>
        <v>5000000</v>
      </c>
      <c r="D419" s="102">
        <f ca="1">IF(A419&lt;$B$1,VLOOKUP(A419,[1]DI!$A$4:$B$15000,2,FALSE),0)</f>
        <v>6.4000000000000001E-2</v>
      </c>
      <c r="E419" s="101">
        <f t="shared" ca="1" si="100"/>
        <v>2.4620000000000002E-4</v>
      </c>
      <c r="F419" s="103">
        <f t="shared" si="95"/>
        <v>1.0449999999999999</v>
      </c>
      <c r="G419" s="104">
        <f t="shared" ca="1" si="88"/>
        <v>1.0002572789999999</v>
      </c>
      <c r="H419" s="101">
        <f ca="1">TRUNC(PRODUCT(G$10:G418),15)</f>
        <v>1.0756119850580901</v>
      </c>
      <c r="I419" s="101">
        <f t="shared" si="96"/>
        <v>1</v>
      </c>
      <c r="J419" s="101">
        <f t="shared" ca="1" si="89"/>
        <v>1.0756119900000001</v>
      </c>
      <c r="K419" s="101">
        <f t="shared" ca="1" si="90"/>
        <v>378059.95</v>
      </c>
      <c r="L419" s="105">
        <f>IF(VLOOKUP(A419,$U$12:$AD$125,8)=VLOOKUP(A418,$U$12:$AD$125,8),0,VLOOKUP(A419,U$12:$AD$125,8))</f>
        <v>0</v>
      </c>
      <c r="M419" s="106">
        <f>IF(L419&gt;0,VLOOKUP(L419,T$12:$AC$125,7),0)</f>
        <v>0</v>
      </c>
      <c r="N419" s="101">
        <f t="shared" si="91"/>
        <v>0</v>
      </c>
      <c r="O419" s="101">
        <f t="shared" ca="1" si="92"/>
        <v>378059.95</v>
      </c>
      <c r="P419" s="107" t="str">
        <f t="shared" si="97"/>
        <v>J=</v>
      </c>
      <c r="Q419" s="108">
        <f t="shared" si="98"/>
        <v>43791</v>
      </c>
      <c r="R419" s="13"/>
      <c r="S419" s="13"/>
      <c r="T419" s="98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</row>
    <row r="420" spans="1:162" x14ac:dyDescent="0.2">
      <c r="A420" s="99">
        <f t="shared" si="93"/>
        <v>43473</v>
      </c>
      <c r="B420" s="100">
        <f t="shared" ca="1" si="99"/>
        <v>5379443.5999999996</v>
      </c>
      <c r="C420" s="101">
        <f t="shared" si="94"/>
        <v>5000000</v>
      </c>
      <c r="D420" s="102">
        <f ca="1">IF(A420&lt;$B$1,VLOOKUP(A420,[1]DI!$A$4:$B$15000,2,FALSE),0)</f>
        <v>6.4000000000000001E-2</v>
      </c>
      <c r="E420" s="101">
        <f t="shared" ca="1" si="100"/>
        <v>2.4620000000000002E-4</v>
      </c>
      <c r="F420" s="103">
        <f t="shared" si="95"/>
        <v>1.0449999999999999</v>
      </c>
      <c r="G420" s="104">
        <f t="shared" ca="1" si="88"/>
        <v>1.0002572789999999</v>
      </c>
      <c r="H420" s="101">
        <f ca="1">TRUNC(PRODUCT(G$10:G419),15)</f>
        <v>1.0758887174339899</v>
      </c>
      <c r="I420" s="101">
        <f t="shared" si="96"/>
        <v>1</v>
      </c>
      <c r="J420" s="101">
        <f t="shared" ca="1" si="89"/>
        <v>1.07588872</v>
      </c>
      <c r="K420" s="101">
        <f t="shared" ca="1" si="90"/>
        <v>379443.6</v>
      </c>
      <c r="L420" s="105">
        <f>IF(VLOOKUP(A420,$U$12:$AD$125,8)=VLOOKUP(A419,$U$12:$AD$125,8),0,VLOOKUP(A420,U$12:$AD$125,8))</f>
        <v>0</v>
      </c>
      <c r="M420" s="106">
        <f>IF(L420&gt;0,VLOOKUP(L420,T$12:$AC$125,7),0)</f>
        <v>0</v>
      </c>
      <c r="N420" s="101">
        <f t="shared" si="91"/>
        <v>0</v>
      </c>
      <c r="O420" s="101">
        <f t="shared" ca="1" si="92"/>
        <v>379443.6</v>
      </c>
      <c r="P420" s="107" t="str">
        <f t="shared" si="97"/>
        <v>J=</v>
      </c>
      <c r="Q420" s="108">
        <f t="shared" si="98"/>
        <v>43791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</row>
    <row r="421" spans="1:162" x14ac:dyDescent="0.2">
      <c r="A421" s="99">
        <f t="shared" si="93"/>
        <v>43474</v>
      </c>
      <c r="B421" s="100">
        <f t="shared" ca="1" si="99"/>
        <v>5380827.5999999996</v>
      </c>
      <c r="C421" s="101">
        <f t="shared" si="94"/>
        <v>5000000</v>
      </c>
      <c r="D421" s="102">
        <f ca="1">IF(A421&lt;$B$1,VLOOKUP(A421,[1]DI!$A$4:$B$15000,2,FALSE),0)</f>
        <v>6.4000000000000001E-2</v>
      </c>
      <c r="E421" s="101">
        <f t="shared" ca="1" si="100"/>
        <v>2.4620000000000002E-4</v>
      </c>
      <c r="F421" s="103">
        <f t="shared" si="95"/>
        <v>1.0449999999999999</v>
      </c>
      <c r="G421" s="104">
        <f t="shared" ca="1" si="88"/>
        <v>1.0002572789999999</v>
      </c>
      <c r="H421" s="101">
        <f ca="1">TRUNC(PRODUCT(G$10:G420),15)</f>
        <v>1.07616552100733</v>
      </c>
      <c r="I421" s="101">
        <f t="shared" si="96"/>
        <v>1</v>
      </c>
      <c r="J421" s="101">
        <f t="shared" ca="1" si="89"/>
        <v>1.07616552</v>
      </c>
      <c r="K421" s="101">
        <f t="shared" ca="1" si="90"/>
        <v>380827.6</v>
      </c>
      <c r="L421" s="105">
        <f>IF(VLOOKUP(A421,$U$12:$AD$125,8)=VLOOKUP(A420,$U$12:$AD$125,8),0,VLOOKUP(A421,U$12:$AD$125,8))</f>
        <v>0</v>
      </c>
      <c r="M421" s="106">
        <f>IF(L421&gt;0,VLOOKUP(L421,T$12:$AC$125,7),0)</f>
        <v>0</v>
      </c>
      <c r="N421" s="101">
        <f t="shared" si="91"/>
        <v>0</v>
      </c>
      <c r="O421" s="101">
        <f t="shared" ca="1" si="92"/>
        <v>380827.6</v>
      </c>
      <c r="P421" s="107" t="str">
        <f t="shared" si="97"/>
        <v>J=</v>
      </c>
      <c r="Q421" s="108">
        <f t="shared" si="98"/>
        <v>43791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</row>
    <row r="422" spans="1:162" x14ac:dyDescent="0.2">
      <c r="A422" s="99">
        <f t="shared" si="93"/>
        <v>43475</v>
      </c>
      <c r="B422" s="100">
        <f t="shared" ca="1" si="99"/>
        <v>5382212</v>
      </c>
      <c r="C422" s="101">
        <f t="shared" si="94"/>
        <v>5000000</v>
      </c>
      <c r="D422" s="102">
        <f ca="1">IF(A422&lt;$B$1,VLOOKUP(A422,[1]DI!$A$4:$B$15000,2,FALSE),0)</f>
        <v>6.4000000000000001E-2</v>
      </c>
      <c r="E422" s="101">
        <f t="shared" ca="1" si="100"/>
        <v>2.4620000000000002E-4</v>
      </c>
      <c r="F422" s="103">
        <f t="shared" si="95"/>
        <v>1.0449999999999999</v>
      </c>
      <c r="G422" s="104">
        <f t="shared" ca="1" si="88"/>
        <v>1.0002572789999999</v>
      </c>
      <c r="H422" s="101">
        <f ca="1">TRUNC(PRODUCT(G$10:G421),15)</f>
        <v>1.0764423957964</v>
      </c>
      <c r="I422" s="101">
        <f t="shared" si="96"/>
        <v>1</v>
      </c>
      <c r="J422" s="101">
        <f t="shared" ca="1" si="89"/>
        <v>1.0764423999999999</v>
      </c>
      <c r="K422" s="101">
        <f t="shared" ca="1" si="90"/>
        <v>382212</v>
      </c>
      <c r="L422" s="105">
        <f>IF(VLOOKUP(A422,$U$12:$AD$125,8)=VLOOKUP(A421,$U$12:$AD$125,8),0,VLOOKUP(A422,U$12:$AD$125,8))</f>
        <v>0</v>
      </c>
      <c r="M422" s="106">
        <f>IF(L422&gt;0,VLOOKUP(L422,T$12:$AC$125,7),0)</f>
        <v>0</v>
      </c>
      <c r="N422" s="101">
        <f t="shared" si="91"/>
        <v>0</v>
      </c>
      <c r="O422" s="101">
        <f t="shared" ca="1" si="92"/>
        <v>382212</v>
      </c>
      <c r="P422" s="107" t="str">
        <f t="shared" si="97"/>
        <v>J=</v>
      </c>
      <c r="Q422" s="108">
        <f t="shared" si="98"/>
        <v>43791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</row>
    <row r="423" spans="1:162" x14ac:dyDescent="0.2">
      <c r="A423" s="99">
        <f t="shared" si="93"/>
        <v>43476</v>
      </c>
      <c r="B423" s="100">
        <f t="shared" ca="1" si="99"/>
        <v>5383596.7000000002</v>
      </c>
      <c r="C423" s="101">
        <f t="shared" si="94"/>
        <v>5000000</v>
      </c>
      <c r="D423" s="102">
        <f ca="1">IF(A423&lt;$B$1,VLOOKUP(A423,[1]DI!$A$4:$B$15000,2,FALSE),0)</f>
        <v>6.4000000000000001E-2</v>
      </c>
      <c r="E423" s="101">
        <f t="shared" ca="1" si="100"/>
        <v>2.4620000000000002E-4</v>
      </c>
      <c r="F423" s="103">
        <f t="shared" si="95"/>
        <v>1.0449999999999999</v>
      </c>
      <c r="G423" s="104">
        <f t="shared" ca="1" si="88"/>
        <v>1.0002572789999999</v>
      </c>
      <c r="H423" s="101">
        <f ca="1">TRUNC(PRODUCT(G$10:G422),15)</f>
        <v>1.07671934181955</v>
      </c>
      <c r="I423" s="101">
        <f t="shared" si="96"/>
        <v>1</v>
      </c>
      <c r="J423" s="101">
        <f t="shared" ca="1" si="89"/>
        <v>1.0767193399999999</v>
      </c>
      <c r="K423" s="101">
        <f t="shared" ca="1" si="90"/>
        <v>383596.7</v>
      </c>
      <c r="L423" s="105">
        <f>IF(VLOOKUP(A423,$U$12:$AD$125,8)=VLOOKUP(A422,$U$12:$AD$125,8),0,VLOOKUP(A423,U$12:$AD$125,8))</f>
        <v>0</v>
      </c>
      <c r="M423" s="106">
        <f>IF(L423&gt;0,VLOOKUP(L423,T$12:$AC$125,7),0)</f>
        <v>0</v>
      </c>
      <c r="N423" s="101">
        <f t="shared" si="91"/>
        <v>0</v>
      </c>
      <c r="O423" s="101">
        <f t="shared" ca="1" si="92"/>
        <v>383596.7</v>
      </c>
      <c r="P423" s="107" t="str">
        <f t="shared" si="97"/>
        <v>J=</v>
      </c>
      <c r="Q423" s="108">
        <f t="shared" si="98"/>
        <v>43791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</row>
    <row r="424" spans="1:162" x14ac:dyDescent="0.2">
      <c r="A424" s="99">
        <f t="shared" si="93"/>
        <v>43477</v>
      </c>
      <c r="B424" s="100">
        <f t="shared" ca="1" si="99"/>
        <v>5384981.7999999998</v>
      </c>
      <c r="C424" s="101">
        <f t="shared" si="94"/>
        <v>5000000</v>
      </c>
      <c r="D424" s="102">
        <f ca="1">IF(A424&lt;$B$1,VLOOKUP(A424,[1]DI!$A$4:$B$15000,2,FALSE),0)</f>
        <v>0</v>
      </c>
      <c r="E424" s="101">
        <f t="shared" ca="1" si="100"/>
        <v>0</v>
      </c>
      <c r="F424" s="103">
        <f t="shared" si="95"/>
        <v>1.0449999999999999</v>
      </c>
      <c r="G424" s="104">
        <f t="shared" ca="1" si="88"/>
        <v>1</v>
      </c>
      <c r="H424" s="101">
        <f ca="1">TRUNC(PRODUCT(G$10:G423),15)</f>
        <v>1.0769963590950999</v>
      </c>
      <c r="I424" s="101">
        <f t="shared" si="96"/>
        <v>1</v>
      </c>
      <c r="J424" s="101">
        <f t="shared" ca="1" si="89"/>
        <v>1.0769963600000001</v>
      </c>
      <c r="K424" s="101">
        <f t="shared" ca="1" si="90"/>
        <v>384981.8</v>
      </c>
      <c r="L424" s="105">
        <f>IF(VLOOKUP(A424,$U$12:$AD$125,8)=VLOOKUP(A423,$U$12:$AD$125,8),0,VLOOKUP(A424,U$12:$AD$125,8))</f>
        <v>0</v>
      </c>
      <c r="M424" s="106">
        <f>IF(L424&gt;0,VLOOKUP(L424,T$12:$AC$125,7),0)</f>
        <v>0</v>
      </c>
      <c r="N424" s="101">
        <f t="shared" si="91"/>
        <v>0</v>
      </c>
      <c r="O424" s="101">
        <f t="shared" ca="1" si="92"/>
        <v>384981.8</v>
      </c>
      <c r="P424" s="107" t="str">
        <f t="shared" si="97"/>
        <v>J=</v>
      </c>
      <c r="Q424" s="108">
        <f t="shared" si="98"/>
        <v>43791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</row>
    <row r="425" spans="1:162" x14ac:dyDescent="0.2">
      <c r="A425" s="99">
        <f t="shared" si="93"/>
        <v>43478</v>
      </c>
      <c r="B425" s="100">
        <f t="shared" ca="1" si="99"/>
        <v>5384981.7999999998</v>
      </c>
      <c r="C425" s="101">
        <f t="shared" si="94"/>
        <v>5000000</v>
      </c>
      <c r="D425" s="102">
        <f ca="1">IF(A425&lt;$B$1,VLOOKUP(A425,[1]DI!$A$4:$B$15000,2,FALSE),0)</f>
        <v>0</v>
      </c>
      <c r="E425" s="101">
        <f t="shared" ca="1" si="100"/>
        <v>0</v>
      </c>
      <c r="F425" s="103">
        <f t="shared" si="95"/>
        <v>1.0449999999999999</v>
      </c>
      <c r="G425" s="104">
        <f t="shared" ca="1" si="88"/>
        <v>1</v>
      </c>
      <c r="H425" s="101">
        <f ca="1">TRUNC(PRODUCT(G$10:G424),15)</f>
        <v>1.0769963590950999</v>
      </c>
      <c r="I425" s="101">
        <f t="shared" si="96"/>
        <v>1</v>
      </c>
      <c r="J425" s="101">
        <f t="shared" ca="1" si="89"/>
        <v>1.0769963600000001</v>
      </c>
      <c r="K425" s="101">
        <f t="shared" ca="1" si="90"/>
        <v>384981.8</v>
      </c>
      <c r="L425" s="105">
        <f>IF(VLOOKUP(A425,$U$12:$AD$125,8)=VLOOKUP(A424,$U$12:$AD$125,8),0,VLOOKUP(A425,U$12:$AD$125,8))</f>
        <v>0</v>
      </c>
      <c r="M425" s="106">
        <f>IF(L425&gt;0,VLOOKUP(L425,T$12:$AC$125,7),0)</f>
        <v>0</v>
      </c>
      <c r="N425" s="101">
        <f t="shared" si="91"/>
        <v>0</v>
      </c>
      <c r="O425" s="101">
        <f t="shared" ca="1" si="92"/>
        <v>384981.8</v>
      </c>
      <c r="P425" s="107" t="str">
        <f t="shared" si="97"/>
        <v>J=</v>
      </c>
      <c r="Q425" s="108">
        <f t="shared" si="98"/>
        <v>43791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</row>
    <row r="426" spans="1:162" x14ac:dyDescent="0.2">
      <c r="A426" s="99">
        <f t="shared" si="93"/>
        <v>43479</v>
      </c>
      <c r="B426" s="100">
        <f t="shared" ca="1" si="99"/>
        <v>5384981.7999999998</v>
      </c>
      <c r="C426" s="101">
        <f t="shared" si="94"/>
        <v>5000000</v>
      </c>
      <c r="D426" s="102">
        <f ca="1">IF(A426&lt;$B$1,VLOOKUP(A426,[1]DI!$A$4:$B$15000,2,FALSE),0)</f>
        <v>6.4000000000000001E-2</v>
      </c>
      <c r="E426" s="101">
        <f t="shared" ca="1" si="100"/>
        <v>2.4620000000000002E-4</v>
      </c>
      <c r="F426" s="103">
        <f t="shared" si="95"/>
        <v>1.0449999999999999</v>
      </c>
      <c r="G426" s="104">
        <f t="shared" ca="1" si="88"/>
        <v>1.0002572789999999</v>
      </c>
      <c r="H426" s="101">
        <f ca="1">TRUNC(PRODUCT(G$10:G425),15)</f>
        <v>1.0769963590950999</v>
      </c>
      <c r="I426" s="101">
        <f t="shared" si="96"/>
        <v>1</v>
      </c>
      <c r="J426" s="101">
        <f t="shared" ca="1" si="89"/>
        <v>1.0769963600000001</v>
      </c>
      <c r="K426" s="101">
        <f t="shared" ca="1" si="90"/>
        <v>384981.8</v>
      </c>
      <c r="L426" s="105">
        <f>IF(VLOOKUP(A426,$U$12:$AD$125,8)=VLOOKUP(A425,$U$12:$AD$125,8),0,VLOOKUP(A426,U$12:$AD$125,8))</f>
        <v>0</v>
      </c>
      <c r="M426" s="106">
        <f>IF(L426&gt;0,VLOOKUP(L426,T$12:$AC$125,7),0)</f>
        <v>0</v>
      </c>
      <c r="N426" s="101">
        <f t="shared" si="91"/>
        <v>0</v>
      </c>
      <c r="O426" s="101">
        <f t="shared" ca="1" si="92"/>
        <v>384981.8</v>
      </c>
      <c r="P426" s="107" t="str">
        <f t="shared" si="97"/>
        <v>J=</v>
      </c>
      <c r="Q426" s="108">
        <f t="shared" si="98"/>
        <v>43791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</row>
    <row r="427" spans="1:162" x14ac:dyDescent="0.2">
      <c r="A427" s="99">
        <f t="shared" si="93"/>
        <v>43480</v>
      </c>
      <c r="B427" s="100">
        <f t="shared" ca="1" si="99"/>
        <v>5386367.25</v>
      </c>
      <c r="C427" s="101">
        <f t="shared" si="94"/>
        <v>5000000</v>
      </c>
      <c r="D427" s="102">
        <f ca="1">IF(A427&lt;$B$1,VLOOKUP(A427,[1]DI!$A$4:$B$15000,2,FALSE),0)</f>
        <v>6.4000000000000001E-2</v>
      </c>
      <c r="E427" s="101">
        <f t="shared" ca="1" si="100"/>
        <v>2.4620000000000002E-4</v>
      </c>
      <c r="F427" s="103">
        <f t="shared" si="95"/>
        <v>1.0449999999999999</v>
      </c>
      <c r="G427" s="104">
        <f t="shared" ca="1" si="88"/>
        <v>1.0002572789999999</v>
      </c>
      <c r="H427" s="101">
        <f ca="1">TRUNC(PRODUCT(G$10:G426),15)</f>
        <v>1.0772734476413699</v>
      </c>
      <c r="I427" s="101">
        <f t="shared" si="96"/>
        <v>1</v>
      </c>
      <c r="J427" s="101">
        <f t="shared" ca="1" si="89"/>
        <v>1.0772734500000001</v>
      </c>
      <c r="K427" s="101">
        <f t="shared" ca="1" si="90"/>
        <v>386367.25</v>
      </c>
      <c r="L427" s="105">
        <f>IF(VLOOKUP(A427,$U$12:$AD$125,8)=VLOOKUP(A426,$U$12:$AD$125,8),0,VLOOKUP(A427,U$12:$AD$125,8))</f>
        <v>0</v>
      </c>
      <c r="M427" s="106">
        <f>IF(L427&gt;0,VLOOKUP(L427,T$12:$AC$125,7),0)</f>
        <v>0</v>
      </c>
      <c r="N427" s="101">
        <f t="shared" si="91"/>
        <v>0</v>
      </c>
      <c r="O427" s="101">
        <f t="shared" ca="1" si="92"/>
        <v>386367.25</v>
      </c>
      <c r="P427" s="107" t="str">
        <f t="shared" si="97"/>
        <v>J=</v>
      </c>
      <c r="Q427" s="108">
        <f t="shared" si="98"/>
        <v>43791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</row>
    <row r="428" spans="1:162" x14ac:dyDescent="0.2">
      <c r="A428" s="99">
        <f t="shared" si="93"/>
        <v>43481</v>
      </c>
      <c r="B428" s="100">
        <f t="shared" ca="1" si="99"/>
        <v>5387753.0499999998</v>
      </c>
      <c r="C428" s="101">
        <f t="shared" si="94"/>
        <v>5000000</v>
      </c>
      <c r="D428" s="102">
        <f ca="1">IF(A428&lt;$B$1,VLOOKUP(A428,[1]DI!$A$4:$B$15000,2,FALSE),0)</f>
        <v>6.4000000000000001E-2</v>
      </c>
      <c r="E428" s="101">
        <f t="shared" ca="1" si="100"/>
        <v>2.4620000000000002E-4</v>
      </c>
      <c r="F428" s="103">
        <f t="shared" si="95"/>
        <v>1.0449999999999999</v>
      </c>
      <c r="G428" s="104">
        <f t="shared" ca="1" si="88"/>
        <v>1.0002572789999999</v>
      </c>
      <c r="H428" s="101">
        <f ca="1">TRUNC(PRODUCT(G$10:G427),15)</f>
        <v>1.0775506074767001</v>
      </c>
      <c r="I428" s="101">
        <f t="shared" si="96"/>
        <v>1</v>
      </c>
      <c r="J428" s="101">
        <f t="shared" ca="1" si="89"/>
        <v>1.0775506100000001</v>
      </c>
      <c r="K428" s="101">
        <f t="shared" ca="1" si="90"/>
        <v>387753.05</v>
      </c>
      <c r="L428" s="105">
        <f>IF(VLOOKUP(A428,$U$12:$AD$125,8)=VLOOKUP(A427,$U$12:$AD$125,8),0,VLOOKUP(A428,U$12:$AD$125,8))</f>
        <v>0</v>
      </c>
      <c r="M428" s="106">
        <f>IF(L428&gt;0,VLOOKUP(L428,T$12:$AC$125,7),0)</f>
        <v>0</v>
      </c>
      <c r="N428" s="101">
        <f t="shared" si="91"/>
        <v>0</v>
      </c>
      <c r="O428" s="101">
        <f t="shared" ca="1" si="92"/>
        <v>387753.05</v>
      </c>
      <c r="P428" s="107" t="str">
        <f t="shared" si="97"/>
        <v>J=</v>
      </c>
      <c r="Q428" s="108">
        <f t="shared" si="98"/>
        <v>43791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</row>
    <row r="429" spans="1:162" x14ac:dyDescent="0.2">
      <c r="A429" s="99">
        <f t="shared" si="93"/>
        <v>43482</v>
      </c>
      <c r="B429" s="100">
        <f t="shared" ca="1" si="99"/>
        <v>5389139.2000000002</v>
      </c>
      <c r="C429" s="101">
        <f t="shared" si="94"/>
        <v>5000000</v>
      </c>
      <c r="D429" s="102">
        <f ca="1">IF(A429&lt;$B$1,VLOOKUP(A429,[1]DI!$A$4:$B$15000,2,FALSE),0)</f>
        <v>6.4000000000000001E-2</v>
      </c>
      <c r="E429" s="101">
        <f t="shared" ca="1" si="100"/>
        <v>2.4620000000000002E-4</v>
      </c>
      <c r="F429" s="103">
        <f t="shared" si="95"/>
        <v>1.0449999999999999</v>
      </c>
      <c r="G429" s="104">
        <f t="shared" ca="1" si="88"/>
        <v>1.0002572789999999</v>
      </c>
      <c r="H429" s="101">
        <f ca="1">TRUNC(PRODUCT(G$10:G428),15)</f>
        <v>1.07782783861944</v>
      </c>
      <c r="I429" s="101">
        <f t="shared" si="96"/>
        <v>1</v>
      </c>
      <c r="J429" s="101">
        <f t="shared" ca="1" si="89"/>
        <v>1.0778278400000001</v>
      </c>
      <c r="K429" s="101">
        <f t="shared" ca="1" si="90"/>
        <v>389139.20000000001</v>
      </c>
      <c r="L429" s="105">
        <f>IF(VLOOKUP(A429,$U$12:$AD$125,8)=VLOOKUP(A428,$U$12:$AD$125,8),0,VLOOKUP(A429,U$12:$AD$125,8))</f>
        <v>0</v>
      </c>
      <c r="M429" s="106">
        <f>IF(L429&gt;0,VLOOKUP(L429,T$12:$AC$125,7),0)</f>
        <v>0</v>
      </c>
      <c r="N429" s="101">
        <f t="shared" si="91"/>
        <v>0</v>
      </c>
      <c r="O429" s="101">
        <f t="shared" ca="1" si="92"/>
        <v>389139.20000000001</v>
      </c>
      <c r="P429" s="107" t="str">
        <f t="shared" si="97"/>
        <v>J=</v>
      </c>
      <c r="Q429" s="108">
        <f t="shared" si="98"/>
        <v>43791</v>
      </c>
      <c r="R429" s="13"/>
      <c r="S429" s="39"/>
      <c r="V429" s="39"/>
      <c r="W429" s="39"/>
      <c r="X429" s="39"/>
      <c r="Y429" s="39"/>
      <c r="Z429" s="13"/>
      <c r="AA429" s="39"/>
      <c r="AB429" s="39"/>
      <c r="AC429" s="39"/>
      <c r="AD429" s="39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  <c r="BN429" s="40"/>
      <c r="BO429" s="40"/>
      <c r="BP429" s="40"/>
      <c r="BQ429" s="40"/>
      <c r="BR429" s="40"/>
      <c r="BS429" s="40"/>
      <c r="BT429" s="40"/>
      <c r="BU429" s="40"/>
      <c r="BV429" s="40"/>
      <c r="BW429" s="40"/>
      <c r="BX429" s="40"/>
      <c r="BY429" s="40"/>
      <c r="BZ429" s="40"/>
      <c r="CA429" s="40"/>
      <c r="CB429" s="40"/>
      <c r="CC429" s="40"/>
      <c r="CD429" s="40"/>
      <c r="CE429" s="40"/>
      <c r="CF429" s="40"/>
      <c r="CG429" s="40"/>
      <c r="CH429" s="40"/>
      <c r="CI429" s="40"/>
      <c r="CJ429" s="40"/>
      <c r="CK429" s="40"/>
      <c r="CL429" s="40"/>
      <c r="CM429" s="40"/>
      <c r="CN429" s="40"/>
      <c r="CO429" s="40"/>
      <c r="CP429" s="40"/>
      <c r="CQ429" s="40"/>
      <c r="CR429" s="40"/>
      <c r="CS429" s="40"/>
      <c r="CT429" s="40"/>
      <c r="CU429" s="40"/>
      <c r="CV429" s="40"/>
      <c r="CW429" s="40"/>
      <c r="CX429" s="40"/>
      <c r="CY429" s="40"/>
      <c r="CZ429" s="40"/>
      <c r="DA429" s="40"/>
      <c r="DB429" s="40"/>
      <c r="DC429" s="40"/>
      <c r="DD429" s="40"/>
      <c r="DE429" s="40"/>
      <c r="DF429" s="40"/>
      <c r="DG429" s="40"/>
      <c r="DH429" s="40"/>
      <c r="DI429" s="40"/>
      <c r="DJ429" s="40"/>
      <c r="DK429" s="40"/>
      <c r="DL429" s="40"/>
      <c r="DM429" s="40"/>
      <c r="DN429" s="40"/>
      <c r="DO429" s="40"/>
      <c r="DP429" s="40"/>
      <c r="DQ429" s="40"/>
      <c r="DR429" s="40"/>
      <c r="DS429" s="40"/>
      <c r="DT429" s="40"/>
      <c r="DU429" s="40"/>
      <c r="DV429" s="40"/>
      <c r="DW429" s="40"/>
      <c r="DX429" s="40"/>
      <c r="DY429" s="40"/>
      <c r="DZ429" s="40"/>
      <c r="EA429" s="40"/>
      <c r="EB429" s="40"/>
      <c r="EC429" s="40"/>
      <c r="ED429" s="40"/>
      <c r="EE429" s="40"/>
      <c r="EF429" s="40"/>
      <c r="EG429" s="40"/>
      <c r="EH429" s="40"/>
      <c r="EI429" s="40"/>
      <c r="EJ429" s="40"/>
      <c r="EK429" s="40"/>
      <c r="EL429" s="40"/>
      <c r="EM429" s="40"/>
      <c r="EN429" s="40"/>
      <c r="EO429" s="40"/>
      <c r="EP429" s="40"/>
      <c r="EQ429" s="40"/>
      <c r="ER429" s="40"/>
      <c r="ES429" s="40"/>
      <c r="ET429" s="40"/>
      <c r="EU429" s="40"/>
      <c r="EV429" s="40"/>
      <c r="EW429" s="40"/>
      <c r="EX429" s="40"/>
      <c r="EY429" s="40"/>
      <c r="EZ429" s="40"/>
      <c r="FA429" s="40"/>
      <c r="FB429" s="40"/>
      <c r="FC429" s="40"/>
      <c r="FD429" s="40"/>
      <c r="FE429" s="40"/>
      <c r="FF429" s="40"/>
    </row>
    <row r="430" spans="1:162" x14ac:dyDescent="0.2">
      <c r="A430" s="99">
        <f t="shared" si="93"/>
        <v>43483</v>
      </c>
      <c r="B430" s="100">
        <f t="shared" ca="1" si="99"/>
        <v>5390525.7000000002</v>
      </c>
      <c r="C430" s="101">
        <f t="shared" si="94"/>
        <v>5000000</v>
      </c>
      <c r="D430" s="102">
        <f ca="1">IF(A430&lt;$B$1,VLOOKUP(A430,[1]DI!$A$4:$B$15000,2,FALSE),0)</f>
        <v>6.4000000000000001E-2</v>
      </c>
      <c r="E430" s="101">
        <f t="shared" ca="1" si="100"/>
        <v>2.4620000000000002E-4</v>
      </c>
      <c r="F430" s="103">
        <f t="shared" si="95"/>
        <v>1.0449999999999999</v>
      </c>
      <c r="G430" s="104">
        <f t="shared" ca="1" si="88"/>
        <v>1.0002572789999999</v>
      </c>
      <c r="H430" s="101">
        <f ca="1">TRUNC(PRODUCT(G$10:G429),15)</f>
        <v>1.0781051410879401</v>
      </c>
      <c r="I430" s="101">
        <f t="shared" si="96"/>
        <v>1</v>
      </c>
      <c r="J430" s="101">
        <f t="shared" ca="1" si="89"/>
        <v>1.0781051399999999</v>
      </c>
      <c r="K430" s="101">
        <f t="shared" ca="1" si="90"/>
        <v>390525.7</v>
      </c>
      <c r="L430" s="105">
        <f>IF(VLOOKUP(A430,$U$12:$AD$125,8)=VLOOKUP(A429,$U$12:$AD$125,8),0,VLOOKUP(A430,U$12:$AD$125,8))</f>
        <v>0</v>
      </c>
      <c r="M430" s="106">
        <f>IF(L430&gt;0,VLOOKUP(L430,T$12:$AC$125,7),0)</f>
        <v>0</v>
      </c>
      <c r="N430" s="101">
        <f t="shared" si="91"/>
        <v>0</v>
      </c>
      <c r="O430" s="101">
        <f t="shared" ca="1" si="92"/>
        <v>390525.7</v>
      </c>
      <c r="P430" s="107" t="str">
        <f t="shared" si="97"/>
        <v>J=</v>
      </c>
      <c r="Q430" s="108">
        <f t="shared" si="98"/>
        <v>43791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</row>
    <row r="431" spans="1:162" x14ac:dyDescent="0.2">
      <c r="A431" s="99">
        <f t="shared" si="93"/>
        <v>43484</v>
      </c>
      <c r="B431" s="100">
        <f t="shared" ca="1" si="99"/>
        <v>5391912.5499999998</v>
      </c>
      <c r="C431" s="101">
        <f t="shared" si="94"/>
        <v>5000000</v>
      </c>
      <c r="D431" s="102">
        <f ca="1">IF(A431&lt;$B$1,VLOOKUP(A431,[1]DI!$A$4:$B$15000,2,FALSE),0)</f>
        <v>0</v>
      </c>
      <c r="E431" s="101">
        <f t="shared" ca="1" si="100"/>
        <v>0</v>
      </c>
      <c r="F431" s="103">
        <f t="shared" si="95"/>
        <v>1.0449999999999999</v>
      </c>
      <c r="G431" s="104">
        <f t="shared" ca="1" si="88"/>
        <v>1</v>
      </c>
      <c r="H431" s="101">
        <f ca="1">TRUNC(PRODUCT(G$10:G430),15)</f>
        <v>1.0783825149005299</v>
      </c>
      <c r="I431" s="101">
        <f t="shared" si="96"/>
        <v>1</v>
      </c>
      <c r="J431" s="101">
        <f t="shared" ca="1" si="89"/>
        <v>1.07838251</v>
      </c>
      <c r="K431" s="101">
        <f t="shared" ca="1" si="90"/>
        <v>391912.55</v>
      </c>
      <c r="L431" s="105">
        <f>IF(VLOOKUP(A431,$U$12:$AD$125,8)=VLOOKUP(A430,$U$12:$AD$125,8),0,VLOOKUP(A431,U$12:$AD$125,8))</f>
        <v>0</v>
      </c>
      <c r="M431" s="106">
        <f>IF(L431&gt;0,VLOOKUP(L431,T$12:$AC$125,7),0)</f>
        <v>0</v>
      </c>
      <c r="N431" s="101">
        <f t="shared" si="91"/>
        <v>0</v>
      </c>
      <c r="O431" s="101">
        <f t="shared" ca="1" si="92"/>
        <v>391912.55</v>
      </c>
      <c r="P431" s="107" t="str">
        <f t="shared" si="97"/>
        <v>J=</v>
      </c>
      <c r="Q431" s="108">
        <f t="shared" si="98"/>
        <v>43791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</row>
    <row r="432" spans="1:162" x14ac:dyDescent="0.2">
      <c r="A432" s="99">
        <f t="shared" si="93"/>
        <v>43485</v>
      </c>
      <c r="B432" s="100">
        <f t="shared" ca="1" si="99"/>
        <v>5391912.5499999998</v>
      </c>
      <c r="C432" s="101">
        <f t="shared" si="94"/>
        <v>5000000</v>
      </c>
      <c r="D432" s="102">
        <f ca="1">IF(A432&lt;$B$1,VLOOKUP(A432,[1]DI!$A$4:$B$15000,2,FALSE),0)</f>
        <v>0</v>
      </c>
      <c r="E432" s="101">
        <f t="shared" ca="1" si="100"/>
        <v>0</v>
      </c>
      <c r="F432" s="103">
        <f t="shared" si="95"/>
        <v>1.0449999999999999</v>
      </c>
      <c r="G432" s="104">
        <f t="shared" ca="1" si="88"/>
        <v>1</v>
      </c>
      <c r="H432" s="101">
        <f ca="1">TRUNC(PRODUCT(G$10:G431),15)</f>
        <v>1.0783825149005299</v>
      </c>
      <c r="I432" s="101">
        <f t="shared" si="96"/>
        <v>1</v>
      </c>
      <c r="J432" s="101">
        <f t="shared" ca="1" si="89"/>
        <v>1.07838251</v>
      </c>
      <c r="K432" s="101">
        <f t="shared" ca="1" si="90"/>
        <v>391912.55</v>
      </c>
      <c r="L432" s="105">
        <f>IF(VLOOKUP(A432,$U$12:$AD$125,8)=VLOOKUP(A431,$U$12:$AD$125,8),0,VLOOKUP(A432,U$12:$AD$125,8))</f>
        <v>0</v>
      </c>
      <c r="M432" s="106">
        <f>IF(L432&gt;0,VLOOKUP(L432,T$12:$AC$125,7),0)</f>
        <v>0</v>
      </c>
      <c r="N432" s="101">
        <f t="shared" si="91"/>
        <v>0</v>
      </c>
      <c r="O432" s="101">
        <f t="shared" ca="1" si="92"/>
        <v>391912.55</v>
      </c>
      <c r="P432" s="107" t="str">
        <f t="shared" si="97"/>
        <v>J=</v>
      </c>
      <c r="Q432" s="108">
        <f t="shared" si="98"/>
        <v>43791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</row>
    <row r="433" spans="1:159" x14ac:dyDescent="0.2">
      <c r="A433" s="99">
        <f t="shared" si="93"/>
        <v>43486</v>
      </c>
      <c r="B433" s="100">
        <f t="shared" ca="1" si="99"/>
        <v>5391912.5499999998</v>
      </c>
      <c r="C433" s="101">
        <f t="shared" si="94"/>
        <v>5000000</v>
      </c>
      <c r="D433" s="102">
        <f ca="1">IF(A433&lt;$B$1,VLOOKUP(A433,[1]DI!$A$4:$B$15000,2,FALSE),0)</f>
        <v>6.4000000000000001E-2</v>
      </c>
      <c r="E433" s="101">
        <f t="shared" ca="1" si="100"/>
        <v>2.4620000000000002E-4</v>
      </c>
      <c r="F433" s="103">
        <f t="shared" si="95"/>
        <v>1.0449999999999999</v>
      </c>
      <c r="G433" s="104">
        <f t="shared" ca="1" si="88"/>
        <v>1.0002572789999999</v>
      </c>
      <c r="H433" s="101">
        <f ca="1">TRUNC(PRODUCT(G$10:G432),15)</f>
        <v>1.0783825149005299</v>
      </c>
      <c r="I433" s="101">
        <f t="shared" si="96"/>
        <v>1</v>
      </c>
      <c r="J433" s="101">
        <f t="shared" ca="1" si="89"/>
        <v>1.07838251</v>
      </c>
      <c r="K433" s="101">
        <f t="shared" ca="1" si="90"/>
        <v>391912.55</v>
      </c>
      <c r="L433" s="105">
        <f>IF(VLOOKUP(A433,$U$12:$AD$125,8)=VLOOKUP(A432,$U$12:$AD$125,8),0,VLOOKUP(A433,U$12:$AD$125,8))</f>
        <v>0</v>
      </c>
      <c r="M433" s="106">
        <f>IF(L433&gt;0,VLOOKUP(L433,T$12:$AC$125,7),0)</f>
        <v>0</v>
      </c>
      <c r="N433" s="101">
        <f t="shared" si="91"/>
        <v>0</v>
      </c>
      <c r="O433" s="101">
        <f t="shared" ca="1" si="92"/>
        <v>391912.55</v>
      </c>
      <c r="P433" s="107" t="str">
        <f t="shared" si="97"/>
        <v>J=</v>
      </c>
      <c r="Q433" s="108">
        <f t="shared" si="98"/>
        <v>43791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</row>
    <row r="434" spans="1:159" x14ac:dyDescent="0.2">
      <c r="A434" s="99">
        <f t="shared" si="93"/>
        <v>43487</v>
      </c>
      <c r="B434" s="100">
        <f t="shared" ca="1" si="99"/>
        <v>5393299.7999999998</v>
      </c>
      <c r="C434" s="101">
        <f t="shared" si="94"/>
        <v>5000000</v>
      </c>
      <c r="D434" s="102">
        <f ca="1">IF(A434&lt;$B$1,VLOOKUP(A434,[1]DI!$A$4:$B$15000,2,FALSE),0)</f>
        <v>6.4000000000000001E-2</v>
      </c>
      <c r="E434" s="101">
        <f t="shared" ca="1" si="100"/>
        <v>2.4620000000000002E-4</v>
      </c>
      <c r="F434" s="103">
        <f t="shared" si="95"/>
        <v>1.0449999999999999</v>
      </c>
      <c r="G434" s="104">
        <f t="shared" ca="1" si="88"/>
        <v>1.0002572789999999</v>
      </c>
      <c r="H434" s="101">
        <f ca="1">TRUNC(PRODUCT(G$10:G433),15)</f>
        <v>1.07865996007558</v>
      </c>
      <c r="I434" s="101">
        <f t="shared" si="96"/>
        <v>1</v>
      </c>
      <c r="J434" s="101">
        <f t="shared" ca="1" si="89"/>
        <v>1.07865996</v>
      </c>
      <c r="K434" s="101">
        <f t="shared" ca="1" si="90"/>
        <v>393299.8</v>
      </c>
      <c r="L434" s="105">
        <f>IF(VLOOKUP(A434,$U$12:$AD$125,8)=VLOOKUP(A433,$U$12:$AD$125,8),0,VLOOKUP(A434,U$12:$AD$125,8))</f>
        <v>0</v>
      </c>
      <c r="M434" s="106">
        <f>IF(L434&gt;0,VLOOKUP(L434,T$12:$AC$125,7),0)</f>
        <v>0</v>
      </c>
      <c r="N434" s="101">
        <f t="shared" si="91"/>
        <v>0</v>
      </c>
      <c r="O434" s="101">
        <f t="shared" ca="1" si="92"/>
        <v>393299.8</v>
      </c>
      <c r="P434" s="107" t="str">
        <f t="shared" si="97"/>
        <v>J=</v>
      </c>
      <c r="Q434" s="108">
        <f t="shared" si="98"/>
        <v>43791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</row>
    <row r="435" spans="1:159" x14ac:dyDescent="0.2">
      <c r="A435" s="99">
        <f t="shared" si="93"/>
        <v>43488</v>
      </c>
      <c r="B435" s="100">
        <f t="shared" ca="1" si="99"/>
        <v>5394687.4000000004</v>
      </c>
      <c r="C435" s="101">
        <f t="shared" si="94"/>
        <v>5000000</v>
      </c>
      <c r="D435" s="102">
        <f ca="1">IF(A435&lt;$B$1,VLOOKUP(A435,[1]DI!$A$4:$B$15000,2,FALSE),0)</f>
        <v>6.4000000000000001E-2</v>
      </c>
      <c r="E435" s="101">
        <f t="shared" ca="1" si="100"/>
        <v>2.4620000000000002E-4</v>
      </c>
      <c r="F435" s="103">
        <f t="shared" si="95"/>
        <v>1.0449999999999999</v>
      </c>
      <c r="G435" s="104">
        <f t="shared" ca="1" si="88"/>
        <v>1.0002572789999999</v>
      </c>
      <c r="H435" s="101">
        <f ca="1">TRUNC(PRODUCT(G$10:G434),15)</f>
        <v>1.0789374766314499</v>
      </c>
      <c r="I435" s="101">
        <f t="shared" si="96"/>
        <v>1</v>
      </c>
      <c r="J435" s="101">
        <f t="shared" ca="1" si="89"/>
        <v>1.07893748</v>
      </c>
      <c r="K435" s="101">
        <f t="shared" ca="1" si="90"/>
        <v>394687.4</v>
      </c>
      <c r="L435" s="105">
        <f>IF(VLOOKUP(A435,$U$12:$AD$125,8)=VLOOKUP(A434,$U$12:$AD$125,8),0,VLOOKUP(A435,U$12:$AD$125,8))</f>
        <v>0</v>
      </c>
      <c r="M435" s="106">
        <f>IF(L435&gt;0,VLOOKUP(L435,T$12:$AC$125,7),0)</f>
        <v>0</v>
      </c>
      <c r="N435" s="101">
        <f t="shared" si="91"/>
        <v>0</v>
      </c>
      <c r="O435" s="101">
        <f t="shared" ca="1" si="92"/>
        <v>394687.4</v>
      </c>
      <c r="P435" s="107" t="str">
        <f t="shared" si="97"/>
        <v>J=</v>
      </c>
      <c r="Q435" s="108">
        <f t="shared" si="98"/>
        <v>43791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</row>
    <row r="436" spans="1:159" x14ac:dyDescent="0.2">
      <c r="A436" s="99">
        <f t="shared" si="93"/>
        <v>43489</v>
      </c>
      <c r="B436" s="100">
        <f t="shared" ca="1" si="99"/>
        <v>5396075.2999999896</v>
      </c>
      <c r="C436" s="101">
        <f t="shared" si="94"/>
        <v>5000000</v>
      </c>
      <c r="D436" s="102">
        <f ca="1">IF(A436&lt;$B$1,VLOOKUP(A436,[1]DI!$A$4:$B$15000,2,FALSE),0)</f>
        <v>6.4000000000000001E-2</v>
      </c>
      <c r="E436" s="101">
        <f t="shared" ca="1" si="100"/>
        <v>2.4620000000000002E-4</v>
      </c>
      <c r="F436" s="103">
        <f t="shared" si="95"/>
        <v>1.0449999999999999</v>
      </c>
      <c r="G436" s="104">
        <f t="shared" ca="1" si="88"/>
        <v>1.0002572789999999</v>
      </c>
      <c r="H436" s="101">
        <f ca="1">TRUNC(PRODUCT(G$10:G435),15)</f>
        <v>1.0792150645865</v>
      </c>
      <c r="I436" s="101">
        <f t="shared" si="96"/>
        <v>1</v>
      </c>
      <c r="J436" s="101">
        <f t="shared" ca="1" si="89"/>
        <v>1.0792150599999999</v>
      </c>
      <c r="K436" s="101">
        <f t="shared" ca="1" si="90"/>
        <v>396075.29999998998</v>
      </c>
      <c r="L436" s="105">
        <f>IF(VLOOKUP(A436,$U$12:$AD$125,8)=VLOOKUP(A435,$U$12:$AD$125,8),0,VLOOKUP(A436,U$12:$AD$125,8))</f>
        <v>0</v>
      </c>
      <c r="M436" s="106">
        <f>IF(L436&gt;0,VLOOKUP(L436,T$12:$AC$125,7),0)</f>
        <v>0</v>
      </c>
      <c r="N436" s="101">
        <f t="shared" si="91"/>
        <v>0</v>
      </c>
      <c r="O436" s="101">
        <f t="shared" ca="1" si="92"/>
        <v>396075.29999998998</v>
      </c>
      <c r="P436" s="107" t="str">
        <f t="shared" si="97"/>
        <v>J=</v>
      </c>
      <c r="Q436" s="108">
        <f t="shared" si="98"/>
        <v>43791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</row>
    <row r="437" spans="1:159" x14ac:dyDescent="0.2">
      <c r="A437" s="99">
        <f t="shared" si="93"/>
        <v>43490</v>
      </c>
      <c r="B437" s="100">
        <f t="shared" ca="1" si="99"/>
        <v>5397463.5999999996</v>
      </c>
      <c r="C437" s="101">
        <f t="shared" si="94"/>
        <v>5000000</v>
      </c>
      <c r="D437" s="102">
        <f ca="1">IF(A437&lt;$B$1,VLOOKUP(A437,[1]DI!$A$4:$B$15000,2,FALSE),0)</f>
        <v>6.4000000000000001E-2</v>
      </c>
      <c r="E437" s="101">
        <f t="shared" ca="1" si="100"/>
        <v>2.4620000000000002E-4</v>
      </c>
      <c r="F437" s="103">
        <f t="shared" si="95"/>
        <v>1.0449999999999999</v>
      </c>
      <c r="G437" s="104">
        <f t="shared" ca="1" si="88"/>
        <v>1.0002572789999999</v>
      </c>
      <c r="H437" s="101">
        <f ca="1">TRUNC(PRODUCT(G$10:G436),15)</f>
        <v>1.0794927239590999</v>
      </c>
      <c r="I437" s="101">
        <f t="shared" si="96"/>
        <v>1</v>
      </c>
      <c r="J437" s="101">
        <f t="shared" ca="1" si="89"/>
        <v>1.07949272</v>
      </c>
      <c r="K437" s="101">
        <f t="shared" ca="1" si="90"/>
        <v>397463.6</v>
      </c>
      <c r="L437" s="105">
        <f>IF(VLOOKUP(A437,$U$12:$AD$125,8)=VLOOKUP(A436,$U$12:$AD$125,8),0,VLOOKUP(A437,U$12:$AD$125,8))</f>
        <v>0</v>
      </c>
      <c r="M437" s="106">
        <f>IF(L437&gt;0,VLOOKUP(L437,T$12:$AC$125,7),0)</f>
        <v>0</v>
      </c>
      <c r="N437" s="101">
        <f t="shared" si="91"/>
        <v>0</v>
      </c>
      <c r="O437" s="101">
        <f t="shared" ca="1" si="92"/>
        <v>397463.6</v>
      </c>
      <c r="P437" s="107" t="str">
        <f t="shared" si="97"/>
        <v>J=</v>
      </c>
      <c r="Q437" s="108">
        <f t="shared" si="98"/>
        <v>43791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</row>
    <row r="438" spans="1:159" x14ac:dyDescent="0.2">
      <c r="A438" s="99">
        <f t="shared" si="93"/>
        <v>43491</v>
      </c>
      <c r="B438" s="100">
        <f t="shared" ca="1" si="99"/>
        <v>5398852.25</v>
      </c>
      <c r="C438" s="101">
        <f t="shared" si="94"/>
        <v>5000000</v>
      </c>
      <c r="D438" s="102">
        <f ca="1">IF(A438&lt;$B$1,VLOOKUP(A438,[1]DI!$A$4:$B$15000,2,FALSE),0)</f>
        <v>0</v>
      </c>
      <c r="E438" s="101">
        <f t="shared" ca="1" si="100"/>
        <v>0</v>
      </c>
      <c r="F438" s="103">
        <f t="shared" si="95"/>
        <v>1.0449999999999999</v>
      </c>
      <c r="G438" s="104">
        <f t="shared" ca="1" si="88"/>
        <v>1</v>
      </c>
      <c r="H438" s="101">
        <f ca="1">TRUNC(PRODUCT(G$10:G437),15)</f>
        <v>1.0797704547676299</v>
      </c>
      <c r="I438" s="101">
        <f t="shared" si="96"/>
        <v>1</v>
      </c>
      <c r="J438" s="101">
        <f t="shared" ca="1" si="89"/>
        <v>1.07977045</v>
      </c>
      <c r="K438" s="101">
        <f t="shared" ca="1" si="90"/>
        <v>398852.25</v>
      </c>
      <c r="L438" s="105">
        <f>IF(VLOOKUP(A438,$U$12:$AD$125,8)=VLOOKUP(A437,$U$12:$AD$125,8),0,VLOOKUP(A438,U$12:$AD$125,8))</f>
        <v>0</v>
      </c>
      <c r="M438" s="106">
        <f>IF(L438&gt;0,VLOOKUP(L438,T$12:$AC$125,7),0)</f>
        <v>0</v>
      </c>
      <c r="N438" s="101">
        <f t="shared" si="91"/>
        <v>0</v>
      </c>
      <c r="O438" s="101">
        <f t="shared" ca="1" si="92"/>
        <v>398852.25</v>
      </c>
      <c r="P438" s="107" t="str">
        <f t="shared" si="97"/>
        <v>J=</v>
      </c>
      <c r="Q438" s="108">
        <f t="shared" si="98"/>
        <v>43791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</row>
    <row r="439" spans="1:159" x14ac:dyDescent="0.2">
      <c r="A439" s="99">
        <f t="shared" si="93"/>
        <v>43492</v>
      </c>
      <c r="B439" s="100">
        <f t="shared" ca="1" si="99"/>
        <v>5398852.25</v>
      </c>
      <c r="C439" s="101">
        <f t="shared" si="94"/>
        <v>5000000</v>
      </c>
      <c r="D439" s="102">
        <f ca="1">IF(A439&lt;$B$1,VLOOKUP(A439,[1]DI!$A$4:$B$15000,2,FALSE),0)</f>
        <v>0</v>
      </c>
      <c r="E439" s="101">
        <f t="shared" ca="1" si="100"/>
        <v>0</v>
      </c>
      <c r="F439" s="103">
        <f t="shared" si="95"/>
        <v>1.0449999999999999</v>
      </c>
      <c r="G439" s="104">
        <f t="shared" ca="1" si="88"/>
        <v>1</v>
      </c>
      <c r="H439" s="101">
        <f ca="1">TRUNC(PRODUCT(G$10:G438),15)</f>
        <v>1.0797704547676299</v>
      </c>
      <c r="I439" s="101">
        <f t="shared" si="96"/>
        <v>1</v>
      </c>
      <c r="J439" s="101">
        <f t="shared" ca="1" si="89"/>
        <v>1.07977045</v>
      </c>
      <c r="K439" s="101">
        <f t="shared" ca="1" si="90"/>
        <v>398852.25</v>
      </c>
      <c r="L439" s="105">
        <f>IF(VLOOKUP(A439,$U$12:$AD$125,8)=VLOOKUP(A438,$U$12:$AD$125,8),0,VLOOKUP(A439,U$12:$AD$125,8))</f>
        <v>0</v>
      </c>
      <c r="M439" s="106">
        <f>IF(L439&gt;0,VLOOKUP(L439,T$12:$AC$125,7),0)</f>
        <v>0</v>
      </c>
      <c r="N439" s="101">
        <f t="shared" si="91"/>
        <v>0</v>
      </c>
      <c r="O439" s="101">
        <f t="shared" ca="1" si="92"/>
        <v>398852.25</v>
      </c>
      <c r="P439" s="107" t="str">
        <f t="shared" si="97"/>
        <v>J=</v>
      </c>
      <c r="Q439" s="108">
        <f t="shared" si="98"/>
        <v>43791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</row>
    <row r="440" spans="1:159" x14ac:dyDescent="0.2">
      <c r="A440" s="99">
        <f t="shared" si="93"/>
        <v>43493</v>
      </c>
      <c r="B440" s="100">
        <f t="shared" ca="1" si="99"/>
        <v>5398852.25</v>
      </c>
      <c r="C440" s="101">
        <f t="shared" si="94"/>
        <v>5000000</v>
      </c>
      <c r="D440" s="102">
        <f ca="1">IF(A440&lt;$B$1,VLOOKUP(A440,[1]DI!$A$4:$B$15000,2,FALSE),0)</f>
        <v>6.4000000000000001E-2</v>
      </c>
      <c r="E440" s="101">
        <f t="shared" ca="1" si="100"/>
        <v>2.4620000000000002E-4</v>
      </c>
      <c r="F440" s="103">
        <f t="shared" si="95"/>
        <v>1.0449999999999999</v>
      </c>
      <c r="G440" s="104">
        <f t="shared" ca="1" si="88"/>
        <v>1.0002572789999999</v>
      </c>
      <c r="H440" s="101">
        <f ca="1">TRUNC(PRODUCT(G$10:G439),15)</f>
        <v>1.0797704547676299</v>
      </c>
      <c r="I440" s="101">
        <f t="shared" si="96"/>
        <v>1</v>
      </c>
      <c r="J440" s="101">
        <f t="shared" ca="1" si="89"/>
        <v>1.07977045</v>
      </c>
      <c r="K440" s="101">
        <f t="shared" ca="1" si="90"/>
        <v>398852.25</v>
      </c>
      <c r="L440" s="105">
        <f>IF(VLOOKUP(A440,$U$12:$AD$125,8)=VLOOKUP(A439,$U$12:$AD$125,8),0,VLOOKUP(A440,U$12:$AD$125,8))</f>
        <v>0</v>
      </c>
      <c r="M440" s="106">
        <f>IF(L440&gt;0,VLOOKUP(L440,T$12:$AC$125,7),0)</f>
        <v>0</v>
      </c>
      <c r="N440" s="101">
        <f t="shared" si="91"/>
        <v>0</v>
      </c>
      <c r="O440" s="101">
        <f t="shared" ca="1" si="92"/>
        <v>398852.25</v>
      </c>
      <c r="P440" s="107" t="str">
        <f t="shared" si="97"/>
        <v>J=</v>
      </c>
      <c r="Q440" s="108">
        <f t="shared" si="98"/>
        <v>43791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</row>
    <row r="441" spans="1:159" x14ac:dyDescent="0.2">
      <c r="A441" s="99">
        <f t="shared" si="93"/>
        <v>43494</v>
      </c>
      <c r="B441" s="100">
        <f t="shared" ca="1" si="99"/>
        <v>5400241.2999999998</v>
      </c>
      <c r="C441" s="101">
        <f t="shared" si="94"/>
        <v>5000000</v>
      </c>
      <c r="D441" s="102">
        <f ca="1">IF(A441&lt;$B$1,VLOOKUP(A441,[1]DI!$A$4:$B$15000,2,FALSE),0)</f>
        <v>6.4000000000000001E-2</v>
      </c>
      <c r="E441" s="101">
        <f t="shared" ca="1" si="100"/>
        <v>2.4620000000000002E-4</v>
      </c>
      <c r="F441" s="103">
        <f t="shared" si="95"/>
        <v>1.0449999999999999</v>
      </c>
      <c r="G441" s="104">
        <f t="shared" ca="1" si="88"/>
        <v>1.0002572789999999</v>
      </c>
      <c r="H441" s="101">
        <f ca="1">TRUNC(PRODUCT(G$10:G440),15)</f>
        <v>1.0800482570304599</v>
      </c>
      <c r="I441" s="101">
        <f t="shared" si="96"/>
        <v>1</v>
      </c>
      <c r="J441" s="101">
        <f t="shared" ca="1" si="89"/>
        <v>1.0800482600000001</v>
      </c>
      <c r="K441" s="101">
        <f t="shared" ca="1" si="90"/>
        <v>400241.3</v>
      </c>
      <c r="L441" s="105">
        <f>IF(VLOOKUP(A441,$U$12:$AD$125,8)=VLOOKUP(A440,$U$12:$AD$125,8),0,VLOOKUP(A441,U$12:$AD$125,8))</f>
        <v>0</v>
      </c>
      <c r="M441" s="106">
        <f>IF(L441&gt;0,VLOOKUP(L441,T$12:$AC$125,7),0)</f>
        <v>0</v>
      </c>
      <c r="N441" s="101">
        <f t="shared" si="91"/>
        <v>0</v>
      </c>
      <c r="O441" s="101">
        <f t="shared" ca="1" si="92"/>
        <v>400241.3</v>
      </c>
      <c r="P441" s="107" t="str">
        <f t="shared" si="97"/>
        <v>J=</v>
      </c>
      <c r="Q441" s="108">
        <f t="shared" si="98"/>
        <v>43791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</row>
    <row r="442" spans="1:159" x14ac:dyDescent="0.2">
      <c r="A442" s="99">
        <f t="shared" si="93"/>
        <v>43495</v>
      </c>
      <c r="B442" s="100">
        <f t="shared" ca="1" si="99"/>
        <v>5401630.6500000004</v>
      </c>
      <c r="C442" s="101">
        <f t="shared" si="94"/>
        <v>5000000</v>
      </c>
      <c r="D442" s="102">
        <f ca="1">IF(A442&lt;$B$1,VLOOKUP(A442,[1]DI!$A$4:$B$15000,2,FALSE),0)</f>
        <v>6.4000000000000001E-2</v>
      </c>
      <c r="E442" s="101">
        <f t="shared" ca="1" si="100"/>
        <v>2.4620000000000002E-4</v>
      </c>
      <c r="F442" s="103">
        <f t="shared" si="95"/>
        <v>1.0449999999999999</v>
      </c>
      <c r="G442" s="104">
        <f t="shared" ca="1" si="88"/>
        <v>1.0002572789999999</v>
      </c>
      <c r="H442" s="101">
        <f ca="1">TRUNC(PRODUCT(G$10:G441),15)</f>
        <v>1.0803261307659799</v>
      </c>
      <c r="I442" s="101">
        <f t="shared" si="96"/>
        <v>1</v>
      </c>
      <c r="J442" s="101">
        <f t="shared" ca="1" si="89"/>
        <v>1.08032613</v>
      </c>
      <c r="K442" s="101">
        <f t="shared" ca="1" si="90"/>
        <v>401630.65</v>
      </c>
      <c r="L442" s="105">
        <f>IF(VLOOKUP(A442,$U$12:$AD$125,8)=VLOOKUP(A441,$U$12:$AD$125,8),0,VLOOKUP(A442,U$12:$AD$125,8))</f>
        <v>0</v>
      </c>
      <c r="M442" s="106">
        <f>IF(L442&gt;0,VLOOKUP(L442,T$12:$AC$125,7),0)</f>
        <v>0</v>
      </c>
      <c r="N442" s="101">
        <f t="shared" si="91"/>
        <v>0</v>
      </c>
      <c r="O442" s="101">
        <f t="shared" ca="1" si="92"/>
        <v>401630.65</v>
      </c>
      <c r="P442" s="107" t="str">
        <f t="shared" si="97"/>
        <v>J=</v>
      </c>
      <c r="Q442" s="108">
        <f t="shared" si="98"/>
        <v>43791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</row>
    <row r="443" spans="1:159" x14ac:dyDescent="0.2">
      <c r="A443" s="99">
        <f t="shared" si="93"/>
        <v>43496</v>
      </c>
      <c r="B443" s="100">
        <f t="shared" ca="1" si="99"/>
        <v>5403020.4000000004</v>
      </c>
      <c r="C443" s="101">
        <f t="shared" si="94"/>
        <v>5000000</v>
      </c>
      <c r="D443" s="102">
        <f ca="1">IF(A443&lt;$B$1,VLOOKUP(A443,[1]DI!$A$4:$B$15000,2,FALSE),0)</f>
        <v>6.4000000000000001E-2</v>
      </c>
      <c r="E443" s="101">
        <f t="shared" ca="1" si="100"/>
        <v>2.4620000000000002E-4</v>
      </c>
      <c r="F443" s="103">
        <f t="shared" si="95"/>
        <v>1.0449999999999999</v>
      </c>
      <c r="G443" s="104">
        <f t="shared" ca="1" si="88"/>
        <v>1.0002572789999999</v>
      </c>
      <c r="H443" s="101">
        <f ca="1">TRUNC(PRODUCT(G$10:G442),15)</f>
        <v>1.0806040759925799</v>
      </c>
      <c r="I443" s="101">
        <f t="shared" si="96"/>
        <v>1</v>
      </c>
      <c r="J443" s="101">
        <f t="shared" ca="1" si="89"/>
        <v>1.0806040800000001</v>
      </c>
      <c r="K443" s="101">
        <f t="shared" ca="1" si="90"/>
        <v>403020.4</v>
      </c>
      <c r="L443" s="105">
        <f>IF(VLOOKUP(A443,$U$12:$AD$125,8)=VLOOKUP(A442,$U$12:$AD$125,8),0,VLOOKUP(A443,U$12:$AD$125,8))</f>
        <v>0</v>
      </c>
      <c r="M443" s="106">
        <f>IF(L443&gt;0,VLOOKUP(L443,T$12:$AC$125,7),0)</f>
        <v>0</v>
      </c>
      <c r="N443" s="101">
        <f t="shared" si="91"/>
        <v>0</v>
      </c>
      <c r="O443" s="101">
        <f t="shared" ca="1" si="92"/>
        <v>403020.4</v>
      </c>
      <c r="P443" s="107" t="str">
        <f t="shared" si="97"/>
        <v>J=</v>
      </c>
      <c r="Q443" s="108">
        <f t="shared" si="98"/>
        <v>43791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</row>
    <row r="444" spans="1:159" x14ac:dyDescent="0.2">
      <c r="A444" s="99">
        <f t="shared" si="93"/>
        <v>43497</v>
      </c>
      <c r="B444" s="100">
        <f t="shared" ca="1" si="99"/>
        <v>5404410.4500000002</v>
      </c>
      <c r="C444" s="101">
        <f t="shared" si="94"/>
        <v>5000000</v>
      </c>
      <c r="D444" s="102">
        <f ca="1">IF(A444&lt;$B$1,VLOOKUP(A444,[1]DI!$A$4:$B$15000,2,FALSE),0)</f>
        <v>6.4000000000000001E-2</v>
      </c>
      <c r="E444" s="101">
        <f t="shared" ca="1" si="100"/>
        <v>2.4620000000000002E-4</v>
      </c>
      <c r="F444" s="103">
        <f t="shared" si="95"/>
        <v>1.0449999999999999</v>
      </c>
      <c r="G444" s="104">
        <f t="shared" ca="1" si="88"/>
        <v>1.0002572789999999</v>
      </c>
      <c r="H444" s="101">
        <f ca="1">TRUNC(PRODUCT(G$10:G443),15)</f>
        <v>1.08088209272865</v>
      </c>
      <c r="I444" s="101">
        <f t="shared" si="96"/>
        <v>1</v>
      </c>
      <c r="J444" s="101">
        <f t="shared" ca="1" si="89"/>
        <v>1.08088209</v>
      </c>
      <c r="K444" s="101">
        <f t="shared" ca="1" si="90"/>
        <v>404410.45</v>
      </c>
      <c r="L444" s="105">
        <f>IF(VLOOKUP(A444,$U$12:$AD$125,8)=VLOOKUP(A443,$U$12:$AD$125,8),0,VLOOKUP(A444,U$12:$AD$125,8))</f>
        <v>0</v>
      </c>
      <c r="M444" s="106">
        <f>IF(L444&gt;0,VLOOKUP(L444,T$12:$AC$125,7),0)</f>
        <v>0</v>
      </c>
      <c r="N444" s="101">
        <f t="shared" si="91"/>
        <v>0</v>
      </c>
      <c r="O444" s="101">
        <f t="shared" ca="1" si="92"/>
        <v>404410.45</v>
      </c>
      <c r="P444" s="107" t="str">
        <f t="shared" si="97"/>
        <v>J=</v>
      </c>
      <c r="Q444" s="108">
        <f t="shared" si="98"/>
        <v>43791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</row>
    <row r="445" spans="1:159" x14ac:dyDescent="0.2">
      <c r="A445" s="99">
        <f t="shared" si="93"/>
        <v>43498</v>
      </c>
      <c r="B445" s="100">
        <f t="shared" ca="1" si="99"/>
        <v>5405800.9000000004</v>
      </c>
      <c r="C445" s="101">
        <f t="shared" si="94"/>
        <v>5000000</v>
      </c>
      <c r="D445" s="102">
        <f ca="1">IF(A445&lt;$B$1,VLOOKUP(A445,[1]DI!$A$4:$B$15000,2,FALSE),0)</f>
        <v>0</v>
      </c>
      <c r="E445" s="101">
        <f t="shared" ca="1" si="100"/>
        <v>0</v>
      </c>
      <c r="F445" s="103">
        <f t="shared" si="95"/>
        <v>1.0449999999999999</v>
      </c>
      <c r="G445" s="104">
        <f t="shared" ca="1" si="88"/>
        <v>1</v>
      </c>
      <c r="H445" s="101">
        <f ca="1">TRUNC(PRODUCT(G$10:G444),15)</f>
        <v>1.0811601809925799</v>
      </c>
      <c r="I445" s="101">
        <f t="shared" si="96"/>
        <v>1</v>
      </c>
      <c r="J445" s="101">
        <f t="shared" ca="1" si="89"/>
        <v>1.0811601799999999</v>
      </c>
      <c r="K445" s="101">
        <f t="shared" ca="1" si="90"/>
        <v>405800.9</v>
      </c>
      <c r="L445" s="105">
        <f>IF(VLOOKUP(A445,$U$12:$AD$125,8)=VLOOKUP(A444,$U$12:$AD$125,8),0,VLOOKUP(A445,U$12:$AD$125,8))</f>
        <v>0</v>
      </c>
      <c r="M445" s="106">
        <f>IF(L445&gt;0,VLOOKUP(L445,T$12:$AC$125,7),0)</f>
        <v>0</v>
      </c>
      <c r="N445" s="101">
        <f t="shared" si="91"/>
        <v>0</v>
      </c>
      <c r="O445" s="101">
        <f t="shared" ca="1" si="92"/>
        <v>405800.9</v>
      </c>
      <c r="P445" s="107" t="str">
        <f t="shared" si="97"/>
        <v>J=</v>
      </c>
      <c r="Q445" s="108">
        <f t="shared" si="98"/>
        <v>43791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</row>
    <row r="446" spans="1:159" x14ac:dyDescent="0.2">
      <c r="A446" s="99">
        <f t="shared" si="93"/>
        <v>43499</v>
      </c>
      <c r="B446" s="100">
        <f t="shared" ca="1" si="99"/>
        <v>5405800.9000000004</v>
      </c>
      <c r="C446" s="101">
        <f t="shared" si="94"/>
        <v>5000000</v>
      </c>
      <c r="D446" s="102">
        <f ca="1">IF(A446&lt;$B$1,VLOOKUP(A446,[1]DI!$A$4:$B$15000,2,FALSE),0)</f>
        <v>0</v>
      </c>
      <c r="E446" s="101">
        <f t="shared" ca="1" si="100"/>
        <v>0</v>
      </c>
      <c r="F446" s="103">
        <f t="shared" si="95"/>
        <v>1.0449999999999999</v>
      </c>
      <c r="G446" s="104">
        <f t="shared" ca="1" si="88"/>
        <v>1</v>
      </c>
      <c r="H446" s="101">
        <f ca="1">TRUNC(PRODUCT(G$10:G445),15)</f>
        <v>1.0811601809925799</v>
      </c>
      <c r="I446" s="101">
        <f t="shared" si="96"/>
        <v>1</v>
      </c>
      <c r="J446" s="101">
        <f t="shared" ca="1" si="89"/>
        <v>1.0811601799999999</v>
      </c>
      <c r="K446" s="101">
        <f t="shared" ca="1" si="90"/>
        <v>405800.9</v>
      </c>
      <c r="L446" s="105">
        <f>IF(VLOOKUP(A446,$U$12:$AD$125,8)=VLOOKUP(A445,$U$12:$AD$125,8),0,VLOOKUP(A446,U$12:$AD$125,8))</f>
        <v>0</v>
      </c>
      <c r="M446" s="106">
        <f>IF(L446&gt;0,VLOOKUP(L446,T$12:$AC$125,7),0)</f>
        <v>0</v>
      </c>
      <c r="N446" s="101">
        <f t="shared" si="91"/>
        <v>0</v>
      </c>
      <c r="O446" s="101">
        <f t="shared" ca="1" si="92"/>
        <v>405800.9</v>
      </c>
      <c r="P446" s="107" t="str">
        <f t="shared" si="97"/>
        <v>J=</v>
      </c>
      <c r="Q446" s="108">
        <f t="shared" si="98"/>
        <v>43791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</row>
    <row r="447" spans="1:159" x14ac:dyDescent="0.2">
      <c r="A447" s="99">
        <f t="shared" si="93"/>
        <v>43500</v>
      </c>
      <c r="B447" s="100">
        <f t="shared" ca="1" si="99"/>
        <v>5405800.9000000004</v>
      </c>
      <c r="C447" s="101">
        <f t="shared" si="94"/>
        <v>5000000</v>
      </c>
      <c r="D447" s="102">
        <f ca="1">IF(A447&lt;$B$1,VLOOKUP(A447,[1]DI!$A$4:$B$15000,2,FALSE),0)</f>
        <v>6.4000000000000001E-2</v>
      </c>
      <c r="E447" s="101">
        <f t="shared" ca="1" si="100"/>
        <v>2.4620000000000002E-4</v>
      </c>
      <c r="F447" s="103">
        <f t="shared" si="95"/>
        <v>1.0449999999999999</v>
      </c>
      <c r="G447" s="104">
        <f t="shared" ca="1" si="88"/>
        <v>1.0002572789999999</v>
      </c>
      <c r="H447" s="101">
        <f ca="1">TRUNC(PRODUCT(G$10:G446),15)</f>
        <v>1.0811601809925799</v>
      </c>
      <c r="I447" s="101">
        <f t="shared" si="96"/>
        <v>1</v>
      </c>
      <c r="J447" s="101">
        <f t="shared" ca="1" si="89"/>
        <v>1.0811601799999999</v>
      </c>
      <c r="K447" s="101">
        <f t="shared" ca="1" si="90"/>
        <v>405800.9</v>
      </c>
      <c r="L447" s="105">
        <f>IF(VLOOKUP(A447,$U$12:$AD$125,8)=VLOOKUP(A446,$U$12:$AD$125,8),0,VLOOKUP(A447,U$12:$AD$125,8))</f>
        <v>0</v>
      </c>
      <c r="M447" s="106">
        <f>IF(L447&gt;0,VLOOKUP(L447,T$12:$AC$125,7),0)</f>
        <v>0</v>
      </c>
      <c r="N447" s="101">
        <f t="shared" si="91"/>
        <v>0</v>
      </c>
      <c r="O447" s="101">
        <f t="shared" ca="1" si="92"/>
        <v>405800.9</v>
      </c>
      <c r="P447" s="107" t="str">
        <f t="shared" si="97"/>
        <v>J=</v>
      </c>
      <c r="Q447" s="108">
        <f t="shared" si="98"/>
        <v>43791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</row>
    <row r="448" spans="1:159" x14ac:dyDescent="0.2">
      <c r="A448" s="99">
        <f t="shared" si="93"/>
        <v>43501</v>
      </c>
      <c r="B448" s="100">
        <f t="shared" ca="1" si="99"/>
        <v>5407191.7000000002</v>
      </c>
      <c r="C448" s="101">
        <f t="shared" si="94"/>
        <v>5000000</v>
      </c>
      <c r="D448" s="102">
        <f ca="1">IF(A448&lt;$B$1,VLOOKUP(A448,[1]DI!$A$4:$B$15000,2,FALSE),0)</f>
        <v>6.4000000000000001E-2</v>
      </c>
      <c r="E448" s="101">
        <f t="shared" ca="1" si="100"/>
        <v>2.4620000000000002E-4</v>
      </c>
      <c r="F448" s="103">
        <f t="shared" si="95"/>
        <v>1.0449999999999999</v>
      </c>
      <c r="G448" s="104">
        <f t="shared" ca="1" si="88"/>
        <v>1.0002572789999999</v>
      </c>
      <c r="H448" s="101">
        <f ca="1">TRUNC(PRODUCT(G$10:G447),15)</f>
        <v>1.0814383408027901</v>
      </c>
      <c r="I448" s="101">
        <f t="shared" si="96"/>
        <v>1</v>
      </c>
      <c r="J448" s="101">
        <f t="shared" ca="1" si="89"/>
        <v>1.0814383400000001</v>
      </c>
      <c r="K448" s="101">
        <f t="shared" ca="1" si="90"/>
        <v>407191.7</v>
      </c>
      <c r="L448" s="105">
        <f>IF(VLOOKUP(A448,$U$12:$AD$125,8)=VLOOKUP(A447,$U$12:$AD$125,8),0,VLOOKUP(A448,U$12:$AD$125,8))</f>
        <v>0</v>
      </c>
      <c r="M448" s="106">
        <f>IF(L448&gt;0,VLOOKUP(L448,T$12:$AC$125,7),0)</f>
        <v>0</v>
      </c>
      <c r="N448" s="101">
        <f t="shared" si="91"/>
        <v>0</v>
      </c>
      <c r="O448" s="101">
        <f t="shared" ca="1" si="92"/>
        <v>407191.7</v>
      </c>
      <c r="P448" s="107" t="str">
        <f t="shared" si="97"/>
        <v>J=</v>
      </c>
      <c r="Q448" s="108">
        <f t="shared" si="98"/>
        <v>43791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</row>
    <row r="449" spans="1:159" x14ac:dyDescent="0.2">
      <c r="A449" s="99">
        <f t="shared" si="93"/>
        <v>43502</v>
      </c>
      <c r="B449" s="100">
        <f t="shared" ca="1" si="99"/>
        <v>5408582.8499999996</v>
      </c>
      <c r="C449" s="101">
        <f t="shared" si="94"/>
        <v>5000000</v>
      </c>
      <c r="D449" s="102">
        <f ca="1">IF(A449&lt;$B$1,VLOOKUP(A449,[1]DI!$A$4:$B$15000,2,FALSE),0)</f>
        <v>6.4000000000000001E-2</v>
      </c>
      <c r="E449" s="101">
        <f t="shared" ca="1" si="100"/>
        <v>2.4620000000000002E-4</v>
      </c>
      <c r="F449" s="103">
        <f t="shared" si="95"/>
        <v>1.0449999999999999</v>
      </c>
      <c r="G449" s="104">
        <f t="shared" ca="1" si="88"/>
        <v>1.0002572789999999</v>
      </c>
      <c r="H449" s="101">
        <f ca="1">TRUNC(PRODUCT(G$10:G448),15)</f>
        <v>1.08171657217767</v>
      </c>
      <c r="I449" s="101">
        <f t="shared" si="96"/>
        <v>1</v>
      </c>
      <c r="J449" s="101">
        <f t="shared" ca="1" si="89"/>
        <v>1.08171657</v>
      </c>
      <c r="K449" s="101">
        <f t="shared" ca="1" si="90"/>
        <v>408582.85</v>
      </c>
      <c r="L449" s="105">
        <f>IF(VLOOKUP(A449,$U$12:$AD$125,8)=VLOOKUP(A448,$U$12:$AD$125,8),0,VLOOKUP(A449,U$12:$AD$125,8))</f>
        <v>0</v>
      </c>
      <c r="M449" s="106">
        <f>IF(L449&gt;0,VLOOKUP(L449,T$12:$AC$125,7),0)</f>
        <v>0</v>
      </c>
      <c r="N449" s="101">
        <f t="shared" si="91"/>
        <v>0</v>
      </c>
      <c r="O449" s="101">
        <f t="shared" ca="1" si="92"/>
        <v>408582.85</v>
      </c>
      <c r="P449" s="107" t="str">
        <f t="shared" si="97"/>
        <v>J=</v>
      </c>
      <c r="Q449" s="108">
        <f t="shared" si="98"/>
        <v>43791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</row>
    <row r="450" spans="1:159" x14ac:dyDescent="0.2">
      <c r="A450" s="99">
        <f t="shared" si="93"/>
        <v>43503</v>
      </c>
      <c r="B450" s="100">
        <f t="shared" ca="1" si="99"/>
        <v>5409974.4000000004</v>
      </c>
      <c r="C450" s="101">
        <f t="shared" si="94"/>
        <v>5000000</v>
      </c>
      <c r="D450" s="102">
        <f ca="1">IF(A450&lt;$B$1,VLOOKUP(A450,[1]DI!$A$4:$B$15000,2,FALSE),0)</f>
        <v>6.4000000000000001E-2</v>
      </c>
      <c r="E450" s="101">
        <f t="shared" ca="1" si="100"/>
        <v>2.4620000000000002E-4</v>
      </c>
      <c r="F450" s="103">
        <f t="shared" si="95"/>
        <v>1.0449999999999999</v>
      </c>
      <c r="G450" s="104">
        <f t="shared" ca="1" si="88"/>
        <v>1.0002572789999999</v>
      </c>
      <c r="H450" s="101">
        <f ca="1">TRUNC(PRODUCT(G$10:G449),15)</f>
        <v>1.0819948751356401</v>
      </c>
      <c r="I450" s="101">
        <f t="shared" si="96"/>
        <v>1</v>
      </c>
      <c r="J450" s="101">
        <f t="shared" ca="1" si="89"/>
        <v>1.0819948800000001</v>
      </c>
      <c r="K450" s="101">
        <f t="shared" ca="1" si="90"/>
        <v>409974.4</v>
      </c>
      <c r="L450" s="105">
        <f>IF(VLOOKUP(A450,$U$12:$AD$125,8)=VLOOKUP(A449,$U$12:$AD$125,8),0,VLOOKUP(A450,U$12:$AD$125,8))</f>
        <v>0</v>
      </c>
      <c r="M450" s="106">
        <f>IF(L450&gt;0,VLOOKUP(L450,T$12:$AC$125,7),0)</f>
        <v>0</v>
      </c>
      <c r="N450" s="101">
        <f t="shared" si="91"/>
        <v>0</v>
      </c>
      <c r="O450" s="101">
        <f t="shared" ca="1" si="92"/>
        <v>409974.4</v>
      </c>
      <c r="P450" s="107" t="str">
        <f t="shared" si="97"/>
        <v>J=</v>
      </c>
      <c r="Q450" s="108">
        <f t="shared" si="98"/>
        <v>43791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</row>
    <row r="451" spans="1:159" x14ac:dyDescent="0.2">
      <c r="A451" s="99">
        <f t="shared" si="93"/>
        <v>43504</v>
      </c>
      <c r="B451" s="100">
        <f t="shared" ca="1" si="99"/>
        <v>5411366.25</v>
      </c>
      <c r="C451" s="101">
        <f t="shared" si="94"/>
        <v>5000000</v>
      </c>
      <c r="D451" s="102">
        <f ca="1">IF(A451&lt;$B$1,VLOOKUP(A451,[1]DI!$A$4:$B$15000,2,FALSE),0)</f>
        <v>6.4000000000000001E-2</v>
      </c>
      <c r="E451" s="101">
        <f t="shared" ca="1" si="100"/>
        <v>2.4620000000000002E-4</v>
      </c>
      <c r="F451" s="103">
        <f t="shared" si="95"/>
        <v>1.0449999999999999</v>
      </c>
      <c r="G451" s="104">
        <f t="shared" ca="1" si="88"/>
        <v>1.0002572789999999</v>
      </c>
      <c r="H451" s="101">
        <f ca="1">TRUNC(PRODUCT(G$10:G450),15)</f>
        <v>1.08227324969512</v>
      </c>
      <c r="I451" s="101">
        <f t="shared" si="96"/>
        <v>1</v>
      </c>
      <c r="J451" s="101">
        <f t="shared" ca="1" si="89"/>
        <v>1.0822732500000001</v>
      </c>
      <c r="K451" s="101">
        <f t="shared" ca="1" si="90"/>
        <v>411366.25</v>
      </c>
      <c r="L451" s="105">
        <f>IF(VLOOKUP(A451,$U$12:$AD$125,8)=VLOOKUP(A450,$U$12:$AD$125,8),0,VLOOKUP(A451,U$12:$AD$125,8))</f>
        <v>0</v>
      </c>
      <c r="M451" s="106">
        <f>IF(L451&gt;0,VLOOKUP(L451,T$12:$AC$125,7),0)</f>
        <v>0</v>
      </c>
      <c r="N451" s="101">
        <f t="shared" si="91"/>
        <v>0</v>
      </c>
      <c r="O451" s="101">
        <f t="shared" ca="1" si="92"/>
        <v>411366.25</v>
      </c>
      <c r="P451" s="107" t="str">
        <f t="shared" si="97"/>
        <v>J=</v>
      </c>
      <c r="Q451" s="108">
        <f t="shared" si="98"/>
        <v>43791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</row>
    <row r="452" spans="1:159" x14ac:dyDescent="0.2">
      <c r="A452" s="99">
        <f t="shared" si="93"/>
        <v>43505</v>
      </c>
      <c r="B452" s="100">
        <f t="shared" ca="1" si="99"/>
        <v>5412758.5</v>
      </c>
      <c r="C452" s="101">
        <f t="shared" si="94"/>
        <v>5000000</v>
      </c>
      <c r="D452" s="102">
        <f ca="1">IF(A452&lt;$B$1,VLOOKUP(A452,[1]DI!$A$4:$B$15000,2,FALSE),0)</f>
        <v>0</v>
      </c>
      <c r="E452" s="101">
        <f t="shared" ca="1" si="100"/>
        <v>0</v>
      </c>
      <c r="F452" s="103">
        <f t="shared" si="95"/>
        <v>1.0449999999999999</v>
      </c>
      <c r="G452" s="104">
        <f t="shared" ca="1" si="88"/>
        <v>1</v>
      </c>
      <c r="H452" s="101">
        <f ca="1">TRUNC(PRODUCT(G$10:G451),15)</f>
        <v>1.08255169587453</v>
      </c>
      <c r="I452" s="101">
        <f t="shared" si="96"/>
        <v>1</v>
      </c>
      <c r="J452" s="101">
        <f t="shared" ca="1" si="89"/>
        <v>1.0825517</v>
      </c>
      <c r="K452" s="101">
        <f t="shared" ca="1" si="90"/>
        <v>412758.5</v>
      </c>
      <c r="L452" s="105">
        <f>IF(VLOOKUP(A452,$U$12:$AD$125,8)=VLOOKUP(A451,$U$12:$AD$125,8),0,VLOOKUP(A452,U$12:$AD$125,8))</f>
        <v>0</v>
      </c>
      <c r="M452" s="106">
        <f>IF(L452&gt;0,VLOOKUP(L452,T$12:$AC$125,7),0)</f>
        <v>0</v>
      </c>
      <c r="N452" s="101">
        <f t="shared" si="91"/>
        <v>0</v>
      </c>
      <c r="O452" s="101">
        <f t="shared" ca="1" si="92"/>
        <v>412758.5</v>
      </c>
      <c r="P452" s="107" t="str">
        <f t="shared" si="97"/>
        <v>J=</v>
      </c>
      <c r="Q452" s="108">
        <f t="shared" si="98"/>
        <v>43791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</row>
    <row r="453" spans="1:159" x14ac:dyDescent="0.2">
      <c r="A453" s="99">
        <f t="shared" si="93"/>
        <v>43506</v>
      </c>
      <c r="B453" s="100">
        <f t="shared" ca="1" si="99"/>
        <v>5412758.5</v>
      </c>
      <c r="C453" s="101">
        <f t="shared" si="94"/>
        <v>5000000</v>
      </c>
      <c r="D453" s="102">
        <f ca="1">IF(A453&lt;$B$1,VLOOKUP(A453,[1]DI!$A$4:$B$15000,2,FALSE),0)</f>
        <v>0</v>
      </c>
      <c r="E453" s="101">
        <f t="shared" ca="1" si="100"/>
        <v>0</v>
      </c>
      <c r="F453" s="103">
        <f t="shared" si="95"/>
        <v>1.0449999999999999</v>
      </c>
      <c r="G453" s="104">
        <f t="shared" ca="1" si="88"/>
        <v>1</v>
      </c>
      <c r="H453" s="101">
        <f ca="1">TRUNC(PRODUCT(G$10:G452),15)</f>
        <v>1.08255169587453</v>
      </c>
      <c r="I453" s="101">
        <f t="shared" si="96"/>
        <v>1</v>
      </c>
      <c r="J453" s="101">
        <f t="shared" ca="1" si="89"/>
        <v>1.0825517</v>
      </c>
      <c r="K453" s="101">
        <f t="shared" ca="1" si="90"/>
        <v>412758.5</v>
      </c>
      <c r="L453" s="105">
        <f>IF(VLOOKUP(A453,$U$12:$AD$125,8)=VLOOKUP(A452,$U$12:$AD$125,8),0,VLOOKUP(A453,U$12:$AD$125,8))</f>
        <v>0</v>
      </c>
      <c r="M453" s="106">
        <f>IF(L453&gt;0,VLOOKUP(L453,T$12:$AC$125,7),0)</f>
        <v>0</v>
      </c>
      <c r="N453" s="101">
        <f t="shared" si="91"/>
        <v>0</v>
      </c>
      <c r="O453" s="101">
        <f t="shared" ca="1" si="92"/>
        <v>412758.5</v>
      </c>
      <c r="P453" s="107" t="str">
        <f t="shared" si="97"/>
        <v>J=</v>
      </c>
      <c r="Q453" s="108">
        <f t="shared" si="98"/>
        <v>43791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</row>
    <row r="454" spans="1:159" x14ac:dyDescent="0.2">
      <c r="A454" s="99">
        <f t="shared" si="93"/>
        <v>43507</v>
      </c>
      <c r="B454" s="100">
        <f t="shared" ca="1" si="99"/>
        <v>5412758.5</v>
      </c>
      <c r="C454" s="101">
        <f t="shared" si="94"/>
        <v>5000000</v>
      </c>
      <c r="D454" s="102">
        <f ca="1">IF(A454&lt;$B$1,VLOOKUP(A454,[1]DI!$A$4:$B$15000,2,FALSE),0)</f>
        <v>6.4000000000000001E-2</v>
      </c>
      <c r="E454" s="101">
        <f t="shared" ca="1" si="100"/>
        <v>2.4620000000000002E-4</v>
      </c>
      <c r="F454" s="103">
        <f t="shared" si="95"/>
        <v>1.0449999999999999</v>
      </c>
      <c r="G454" s="104">
        <f t="shared" ca="1" si="88"/>
        <v>1.0002572789999999</v>
      </c>
      <c r="H454" s="101">
        <f ca="1">TRUNC(PRODUCT(G$10:G453),15)</f>
        <v>1.08255169587453</v>
      </c>
      <c r="I454" s="101">
        <f t="shared" si="96"/>
        <v>1</v>
      </c>
      <c r="J454" s="101">
        <f t="shared" ca="1" si="89"/>
        <v>1.0825517</v>
      </c>
      <c r="K454" s="101">
        <f t="shared" ca="1" si="90"/>
        <v>412758.5</v>
      </c>
      <c r="L454" s="105">
        <f>IF(VLOOKUP(A454,$U$12:$AD$125,8)=VLOOKUP(A453,$U$12:$AD$125,8),0,VLOOKUP(A454,U$12:$AD$125,8))</f>
        <v>0</v>
      </c>
      <c r="M454" s="106">
        <f>IF(L454&gt;0,VLOOKUP(L454,T$12:$AC$125,7),0)</f>
        <v>0</v>
      </c>
      <c r="N454" s="101">
        <f t="shared" si="91"/>
        <v>0</v>
      </c>
      <c r="O454" s="101">
        <f t="shared" ca="1" si="92"/>
        <v>412758.5</v>
      </c>
      <c r="P454" s="107" t="str">
        <f t="shared" si="97"/>
        <v>J=</v>
      </c>
      <c r="Q454" s="108">
        <f t="shared" si="98"/>
        <v>43791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</row>
    <row r="455" spans="1:159" x14ac:dyDescent="0.2">
      <c r="A455" s="99">
        <f t="shared" si="93"/>
        <v>43508</v>
      </c>
      <c r="B455" s="100">
        <f t="shared" ca="1" si="99"/>
        <v>5414151.0499999998</v>
      </c>
      <c r="C455" s="101">
        <f t="shared" si="94"/>
        <v>5000000</v>
      </c>
      <c r="D455" s="102">
        <f ca="1">IF(A455&lt;$B$1,VLOOKUP(A455,[1]DI!$A$4:$B$15000,2,FALSE),0)</f>
        <v>6.4000000000000001E-2</v>
      </c>
      <c r="E455" s="101">
        <f t="shared" ca="1" si="100"/>
        <v>2.4620000000000002E-4</v>
      </c>
      <c r="F455" s="103">
        <f t="shared" si="95"/>
        <v>1.0449999999999999</v>
      </c>
      <c r="G455" s="104">
        <f t="shared" ca="1" si="88"/>
        <v>1.0002572789999999</v>
      </c>
      <c r="H455" s="101">
        <f ca="1">TRUNC(PRODUCT(G$10:G454),15)</f>
        <v>1.08283021369229</v>
      </c>
      <c r="I455" s="101">
        <f t="shared" si="96"/>
        <v>1</v>
      </c>
      <c r="J455" s="101">
        <f t="shared" ca="1" si="89"/>
        <v>1.08283021</v>
      </c>
      <c r="K455" s="101">
        <f t="shared" ca="1" si="90"/>
        <v>414151.05</v>
      </c>
      <c r="L455" s="105">
        <f>IF(VLOOKUP(A455,$U$12:$AD$125,8)=VLOOKUP(A454,$U$12:$AD$125,8),0,VLOOKUP(A455,U$12:$AD$125,8))</f>
        <v>0</v>
      </c>
      <c r="M455" s="106">
        <f>IF(L455&gt;0,VLOOKUP(L455,T$12:$AC$125,7),0)</f>
        <v>0</v>
      </c>
      <c r="N455" s="101">
        <f t="shared" si="91"/>
        <v>0</v>
      </c>
      <c r="O455" s="101">
        <f t="shared" ca="1" si="92"/>
        <v>414151.05</v>
      </c>
      <c r="P455" s="107" t="str">
        <f t="shared" si="97"/>
        <v>J=</v>
      </c>
      <c r="Q455" s="108">
        <f t="shared" si="98"/>
        <v>43791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</row>
    <row r="456" spans="1:159" x14ac:dyDescent="0.2">
      <c r="A456" s="99">
        <f t="shared" si="93"/>
        <v>43509</v>
      </c>
      <c r="B456" s="100">
        <f t="shared" ca="1" si="99"/>
        <v>5415544</v>
      </c>
      <c r="C456" s="101">
        <f t="shared" si="94"/>
        <v>5000000</v>
      </c>
      <c r="D456" s="102">
        <f ca="1">IF(A456&lt;$B$1,VLOOKUP(A456,[1]DI!$A$4:$B$15000,2,FALSE),0)</f>
        <v>6.4000000000000001E-2</v>
      </c>
      <c r="E456" s="101">
        <f t="shared" ca="1" si="100"/>
        <v>2.4620000000000002E-4</v>
      </c>
      <c r="F456" s="103">
        <f t="shared" si="95"/>
        <v>1.0449999999999999</v>
      </c>
      <c r="G456" s="104">
        <f t="shared" ca="1" si="88"/>
        <v>1.0002572789999999</v>
      </c>
      <c r="H456" s="101">
        <f ca="1">TRUNC(PRODUCT(G$10:G455),15)</f>
        <v>1.0831088031668401</v>
      </c>
      <c r="I456" s="101">
        <f t="shared" si="96"/>
        <v>1</v>
      </c>
      <c r="J456" s="101">
        <f t="shared" ca="1" si="89"/>
        <v>1.0831088</v>
      </c>
      <c r="K456" s="101">
        <f t="shared" ca="1" si="90"/>
        <v>415544</v>
      </c>
      <c r="L456" s="105">
        <f>IF(VLOOKUP(A456,$U$12:$AD$125,8)=VLOOKUP(A455,$U$12:$AD$125,8),0,VLOOKUP(A456,U$12:$AD$125,8))</f>
        <v>0</v>
      </c>
      <c r="M456" s="106">
        <f>IF(L456&gt;0,VLOOKUP(L456,T$12:$AC$125,7),0)</f>
        <v>0</v>
      </c>
      <c r="N456" s="101">
        <f t="shared" si="91"/>
        <v>0</v>
      </c>
      <c r="O456" s="101">
        <f t="shared" ca="1" si="92"/>
        <v>415544</v>
      </c>
      <c r="P456" s="107" t="str">
        <f t="shared" si="97"/>
        <v>J=</v>
      </c>
      <c r="Q456" s="108">
        <f t="shared" si="98"/>
        <v>43791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</row>
    <row r="457" spans="1:159" x14ac:dyDescent="0.2">
      <c r="A457" s="99">
        <f t="shared" si="93"/>
        <v>43510</v>
      </c>
      <c r="B457" s="100">
        <f t="shared" ca="1" si="99"/>
        <v>5416937.2999999998</v>
      </c>
      <c r="C457" s="101">
        <f t="shared" si="94"/>
        <v>5000000</v>
      </c>
      <c r="D457" s="102">
        <f ca="1">IF(A457&lt;$B$1,VLOOKUP(A457,[1]DI!$A$4:$B$15000,2,FALSE),0)</f>
        <v>6.4000000000000001E-2</v>
      </c>
      <c r="E457" s="101">
        <f t="shared" ca="1" si="100"/>
        <v>2.4620000000000002E-4</v>
      </c>
      <c r="F457" s="103">
        <f t="shared" si="95"/>
        <v>1.0449999999999999</v>
      </c>
      <c r="G457" s="104">
        <f t="shared" ca="1" si="88"/>
        <v>1.0002572789999999</v>
      </c>
      <c r="H457" s="101">
        <f ca="1">TRUNC(PRODUCT(G$10:G456),15)</f>
        <v>1.0833874643166099</v>
      </c>
      <c r="I457" s="101">
        <f t="shared" si="96"/>
        <v>1</v>
      </c>
      <c r="J457" s="101">
        <f t="shared" ca="1" si="89"/>
        <v>1.08338746</v>
      </c>
      <c r="K457" s="101">
        <f t="shared" ca="1" si="90"/>
        <v>416937.3</v>
      </c>
      <c r="L457" s="105">
        <f>IF(VLOOKUP(A457,$U$12:$AD$125,8)=VLOOKUP(A456,$U$12:$AD$125,8),0,VLOOKUP(A457,U$12:$AD$125,8))</f>
        <v>0</v>
      </c>
      <c r="M457" s="106">
        <f>IF(L457&gt;0,VLOOKUP(L457,T$12:$AC$125,7),0)</f>
        <v>0</v>
      </c>
      <c r="N457" s="101">
        <f t="shared" si="91"/>
        <v>0</v>
      </c>
      <c r="O457" s="101">
        <f t="shared" ca="1" si="92"/>
        <v>416937.3</v>
      </c>
      <c r="P457" s="107" t="str">
        <f t="shared" si="97"/>
        <v>J=</v>
      </c>
      <c r="Q457" s="108">
        <f t="shared" si="98"/>
        <v>43791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</row>
    <row r="458" spans="1:159" x14ac:dyDescent="0.2">
      <c r="A458" s="99">
        <f t="shared" si="93"/>
        <v>43511</v>
      </c>
      <c r="B458" s="100">
        <f t="shared" ca="1" si="99"/>
        <v>5418331</v>
      </c>
      <c r="C458" s="101">
        <f t="shared" si="94"/>
        <v>5000000</v>
      </c>
      <c r="D458" s="102">
        <f ca="1">IF(A458&lt;$B$1,VLOOKUP(A458,[1]DI!$A$4:$B$15000,2,FALSE),0)</f>
        <v>6.4000000000000001E-2</v>
      </c>
      <c r="E458" s="101">
        <f t="shared" ca="1" si="100"/>
        <v>2.4620000000000002E-4</v>
      </c>
      <c r="F458" s="103">
        <f t="shared" si="95"/>
        <v>1.0449999999999999</v>
      </c>
      <c r="G458" s="104">
        <f t="shared" ref="G458:G521" ca="1" si="101">TRUNC((1+(E458*F458)),15)</f>
        <v>1.0002572789999999</v>
      </c>
      <c r="H458" s="101">
        <f ca="1">TRUNC(PRODUCT(G$10:G457),15)</f>
        <v>1.0836661971600401</v>
      </c>
      <c r="I458" s="101">
        <f t="shared" si="96"/>
        <v>1</v>
      </c>
      <c r="J458" s="101">
        <f t="shared" ref="J458:J521" ca="1" si="102">ROUND(TRUNC(H458/I458,15),8)</f>
        <v>1.0836661999999999</v>
      </c>
      <c r="K458" s="101">
        <f t="shared" ref="K458:K521" ca="1" si="103">TRUNC((C458*(J458-1)),8)</f>
        <v>418331</v>
      </c>
      <c r="L458" s="105">
        <f>IF(VLOOKUP(A458,$U$12:$AD$125,8)=VLOOKUP(A457,$U$12:$AD$125,8),0,VLOOKUP(A458,U$12:$AD$125,8))</f>
        <v>0</v>
      </c>
      <c r="M458" s="106">
        <f>IF(L458&gt;0,VLOOKUP(L458,T$12:$AC$125,7),0)</f>
        <v>0</v>
      </c>
      <c r="N458" s="101">
        <f t="shared" ref="N458:N521" si="104">IF(M458&gt;0,(C$10*M458),0)</f>
        <v>0</v>
      </c>
      <c r="O458" s="101">
        <f t="shared" ref="O458:O521" ca="1" si="105">(K458+N458)</f>
        <v>418331</v>
      </c>
      <c r="P458" s="107" t="str">
        <f t="shared" si="97"/>
        <v>J=</v>
      </c>
      <c r="Q458" s="108">
        <f t="shared" si="98"/>
        <v>43791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</row>
    <row r="459" spans="1:159" x14ac:dyDescent="0.2">
      <c r="A459" s="99">
        <f t="shared" ref="A459:A522" si="106">(A458+1)</f>
        <v>43512</v>
      </c>
      <c r="B459" s="100">
        <f t="shared" ca="1" si="99"/>
        <v>5419725</v>
      </c>
      <c r="C459" s="101">
        <f t="shared" ref="C459:C522" si="107">TRUNC(C458-N458,8)</f>
        <v>5000000</v>
      </c>
      <c r="D459" s="102">
        <f ca="1">IF(A459&lt;$B$1,VLOOKUP(A459,[1]DI!$A$4:$B$15000,2,FALSE),0)</f>
        <v>0</v>
      </c>
      <c r="E459" s="101">
        <f t="shared" ca="1" si="100"/>
        <v>0</v>
      </c>
      <c r="F459" s="103">
        <f t="shared" ref="F459:F522" si="108">F458</f>
        <v>1.0449999999999999</v>
      </c>
      <c r="G459" s="104">
        <f t="shared" ca="1" si="101"/>
        <v>1</v>
      </c>
      <c r="H459" s="101">
        <f ca="1">TRUNC(PRODUCT(G$10:G458),15)</f>
        <v>1.0839450017155801</v>
      </c>
      <c r="I459" s="101">
        <f t="shared" ref="I459:I522" si="109">IF(OR(L458&gt;0,L458="E"),H458,I458)</f>
        <v>1</v>
      </c>
      <c r="J459" s="101">
        <f t="shared" ca="1" si="102"/>
        <v>1.0839449999999999</v>
      </c>
      <c r="K459" s="101">
        <f t="shared" ca="1" si="103"/>
        <v>419725</v>
      </c>
      <c r="L459" s="105">
        <f>IF(VLOOKUP(A459,$U$12:$AD$125,8)=VLOOKUP(A458,$U$12:$AD$125,8),0,VLOOKUP(A459,U$12:$AD$125,8))</f>
        <v>0</v>
      </c>
      <c r="M459" s="106">
        <f>IF(L459&gt;0,VLOOKUP(L459,T$12:$AC$125,7),0)</f>
        <v>0</v>
      </c>
      <c r="N459" s="101">
        <f t="shared" si="104"/>
        <v>0</v>
      </c>
      <c r="O459" s="101">
        <f t="shared" ca="1" si="105"/>
        <v>419725</v>
      </c>
      <c r="P459" s="107" t="str">
        <f t="shared" ref="P459:P522" si="110">IF(L458&gt;0,VLOOKUP(A458,$U$12:$AD$125,9),P458)</f>
        <v>J=</v>
      </c>
      <c r="Q459" s="108">
        <f t="shared" ref="Q459:Q522" si="111">IF(L458&gt;0,VLOOKUP(A458,$U$12:$AD$125,10),Q458)</f>
        <v>43791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</row>
    <row r="460" spans="1:159" x14ac:dyDescent="0.2">
      <c r="A460" s="99">
        <f t="shared" si="106"/>
        <v>43513</v>
      </c>
      <c r="B460" s="100">
        <f t="shared" ref="B460:B523" ca="1" si="112">IF(A460&lt;=TODAY(),C460+K460,IF(AND(A460&gt;TODAY(),A460&lt;=$B$1),IF(VLOOKUP(TODAY(),$A$10:$D$5000,4,FALSE)=0,"n.d",C460+K460),"n.d"))</f>
        <v>5419725</v>
      </c>
      <c r="C460" s="101">
        <f t="shared" si="107"/>
        <v>5000000</v>
      </c>
      <c r="D460" s="102">
        <f ca="1">IF(A460&lt;$B$1,VLOOKUP(A460,[1]DI!$A$4:$B$15000,2,FALSE),0)</f>
        <v>0</v>
      </c>
      <c r="E460" s="101">
        <f t="shared" ca="1" si="100"/>
        <v>0</v>
      </c>
      <c r="F460" s="103">
        <f t="shared" si="108"/>
        <v>1.0449999999999999</v>
      </c>
      <c r="G460" s="104">
        <f t="shared" ca="1" si="101"/>
        <v>1</v>
      </c>
      <c r="H460" s="101">
        <f ca="1">TRUNC(PRODUCT(G$10:G459),15)</f>
        <v>1.0839450017155801</v>
      </c>
      <c r="I460" s="101">
        <f t="shared" si="109"/>
        <v>1</v>
      </c>
      <c r="J460" s="101">
        <f t="shared" ca="1" si="102"/>
        <v>1.0839449999999999</v>
      </c>
      <c r="K460" s="101">
        <f t="shared" ca="1" si="103"/>
        <v>419725</v>
      </c>
      <c r="L460" s="105">
        <f>IF(VLOOKUP(A460,$U$12:$AD$125,8)=VLOOKUP(A459,$U$12:$AD$125,8),0,VLOOKUP(A460,U$12:$AD$125,8))</f>
        <v>0</v>
      </c>
      <c r="M460" s="106">
        <f>IF(L460&gt;0,VLOOKUP(L460,T$12:$AC$125,7),0)</f>
        <v>0</v>
      </c>
      <c r="N460" s="101">
        <f t="shared" si="104"/>
        <v>0</v>
      </c>
      <c r="O460" s="101">
        <f t="shared" ca="1" si="105"/>
        <v>419725</v>
      </c>
      <c r="P460" s="107" t="str">
        <f t="shared" si="110"/>
        <v>J=</v>
      </c>
      <c r="Q460" s="108">
        <f t="shared" si="111"/>
        <v>43791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</row>
    <row r="461" spans="1:159" x14ac:dyDescent="0.2">
      <c r="A461" s="99">
        <f t="shared" si="106"/>
        <v>43514</v>
      </c>
      <c r="B461" s="100">
        <f t="shared" ca="1" si="112"/>
        <v>5419725</v>
      </c>
      <c r="C461" s="101">
        <f t="shared" si="107"/>
        <v>5000000</v>
      </c>
      <c r="D461" s="102">
        <f ca="1">IF(A461&lt;$B$1,VLOOKUP(A461,[1]DI!$A$4:$B$15000,2,FALSE),0)</f>
        <v>6.4000000000000001E-2</v>
      </c>
      <c r="E461" s="101">
        <f t="shared" ref="E461:E524" ca="1" si="113">ROUND((((1+D461)^(1/252)-1)),8)</f>
        <v>2.4620000000000002E-4</v>
      </c>
      <c r="F461" s="103">
        <f t="shared" si="108"/>
        <v>1.0449999999999999</v>
      </c>
      <c r="G461" s="104">
        <f t="shared" ca="1" si="101"/>
        <v>1.0002572789999999</v>
      </c>
      <c r="H461" s="101">
        <f ca="1">TRUNC(PRODUCT(G$10:G460),15)</f>
        <v>1.0839450017155801</v>
      </c>
      <c r="I461" s="101">
        <f t="shared" si="109"/>
        <v>1</v>
      </c>
      <c r="J461" s="101">
        <f t="shared" ca="1" si="102"/>
        <v>1.0839449999999999</v>
      </c>
      <c r="K461" s="101">
        <f t="shared" ca="1" si="103"/>
        <v>419725</v>
      </c>
      <c r="L461" s="105">
        <f>IF(VLOOKUP(A461,$U$12:$AD$125,8)=VLOOKUP(A460,$U$12:$AD$125,8),0,VLOOKUP(A461,U$12:$AD$125,8))</f>
        <v>0</v>
      </c>
      <c r="M461" s="106">
        <f>IF(L461&gt;0,VLOOKUP(L461,T$12:$AC$125,7),0)</f>
        <v>0</v>
      </c>
      <c r="N461" s="101">
        <f t="shared" si="104"/>
        <v>0</v>
      </c>
      <c r="O461" s="101">
        <f t="shared" ca="1" si="105"/>
        <v>419725</v>
      </c>
      <c r="P461" s="107" t="str">
        <f t="shared" si="110"/>
        <v>J=</v>
      </c>
      <c r="Q461" s="108">
        <f t="shared" si="111"/>
        <v>43791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</row>
    <row r="462" spans="1:159" x14ac:dyDescent="0.2">
      <c r="A462" s="99">
        <f t="shared" si="106"/>
        <v>43515</v>
      </c>
      <c r="B462" s="100">
        <f t="shared" ca="1" si="112"/>
        <v>5421119.4000000004</v>
      </c>
      <c r="C462" s="101">
        <f t="shared" si="107"/>
        <v>5000000</v>
      </c>
      <c r="D462" s="102">
        <f ca="1">IF(A462&lt;$B$1,VLOOKUP(A462,[1]DI!$A$4:$B$15000,2,FALSE),0)</f>
        <v>6.4000000000000001E-2</v>
      </c>
      <c r="E462" s="101">
        <f t="shared" ca="1" si="113"/>
        <v>2.4620000000000002E-4</v>
      </c>
      <c r="F462" s="103">
        <f t="shared" si="108"/>
        <v>1.0449999999999999</v>
      </c>
      <c r="G462" s="104">
        <f t="shared" ca="1" si="101"/>
        <v>1.0002572789999999</v>
      </c>
      <c r="H462" s="101">
        <f ca="1">TRUNC(PRODUCT(G$10:G461),15)</f>
        <v>1.08422387800168</v>
      </c>
      <c r="I462" s="101">
        <f t="shared" si="109"/>
        <v>1</v>
      </c>
      <c r="J462" s="101">
        <f t="shared" ca="1" si="102"/>
        <v>1.0842238799999999</v>
      </c>
      <c r="K462" s="101">
        <f t="shared" ca="1" si="103"/>
        <v>421119.4</v>
      </c>
      <c r="L462" s="105">
        <f>IF(VLOOKUP(A462,$U$12:$AD$125,8)=VLOOKUP(A461,$U$12:$AD$125,8),0,VLOOKUP(A462,U$12:$AD$125,8))</f>
        <v>0</v>
      </c>
      <c r="M462" s="106">
        <f>IF(L462&gt;0,VLOOKUP(L462,T$12:$AC$125,7),0)</f>
        <v>0</v>
      </c>
      <c r="N462" s="101">
        <f t="shared" si="104"/>
        <v>0</v>
      </c>
      <c r="O462" s="101">
        <f t="shared" ca="1" si="105"/>
        <v>421119.4</v>
      </c>
      <c r="P462" s="107" t="str">
        <f t="shared" si="110"/>
        <v>J=</v>
      </c>
      <c r="Q462" s="108">
        <f t="shared" si="111"/>
        <v>43791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</row>
    <row r="463" spans="1:159" x14ac:dyDescent="0.2">
      <c r="A463" s="99">
        <f t="shared" si="106"/>
        <v>43516</v>
      </c>
      <c r="B463" s="100">
        <f t="shared" ca="1" si="112"/>
        <v>5422514.1500000004</v>
      </c>
      <c r="C463" s="101">
        <f t="shared" si="107"/>
        <v>5000000</v>
      </c>
      <c r="D463" s="102">
        <f ca="1">IF(A463&lt;$B$1,VLOOKUP(A463,[1]DI!$A$4:$B$15000,2,FALSE),0)</f>
        <v>6.4000000000000001E-2</v>
      </c>
      <c r="E463" s="101">
        <f t="shared" ca="1" si="113"/>
        <v>2.4620000000000002E-4</v>
      </c>
      <c r="F463" s="103">
        <f t="shared" si="108"/>
        <v>1.0449999999999999</v>
      </c>
      <c r="G463" s="104">
        <f t="shared" ca="1" si="101"/>
        <v>1.0002572789999999</v>
      </c>
      <c r="H463" s="101">
        <f ca="1">TRUNC(PRODUCT(G$10:G462),15)</f>
        <v>1.0845028260367899</v>
      </c>
      <c r="I463" s="101">
        <f t="shared" si="109"/>
        <v>1</v>
      </c>
      <c r="J463" s="101">
        <f t="shared" ca="1" si="102"/>
        <v>1.0845028299999999</v>
      </c>
      <c r="K463" s="101">
        <f t="shared" ca="1" si="103"/>
        <v>422514.15</v>
      </c>
      <c r="L463" s="105">
        <f>IF(VLOOKUP(A463,$U$12:$AD$125,8)=VLOOKUP(A462,$U$12:$AD$125,8),0,VLOOKUP(A463,U$12:$AD$125,8))</f>
        <v>0</v>
      </c>
      <c r="M463" s="106">
        <f>IF(L463&gt;0,VLOOKUP(L463,T$12:$AC$125,7),0)</f>
        <v>0</v>
      </c>
      <c r="N463" s="101">
        <f t="shared" si="104"/>
        <v>0</v>
      </c>
      <c r="O463" s="101">
        <f t="shared" ca="1" si="105"/>
        <v>422514.15</v>
      </c>
      <c r="P463" s="107" t="str">
        <f t="shared" si="110"/>
        <v>J=</v>
      </c>
      <c r="Q463" s="108">
        <f t="shared" si="111"/>
        <v>43791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</row>
    <row r="464" spans="1:159" x14ac:dyDescent="0.2">
      <c r="A464" s="99">
        <f t="shared" si="106"/>
        <v>43517</v>
      </c>
      <c r="B464" s="100">
        <f t="shared" ca="1" si="112"/>
        <v>5423909.25</v>
      </c>
      <c r="C464" s="101">
        <f t="shared" si="107"/>
        <v>5000000</v>
      </c>
      <c r="D464" s="102">
        <f ca="1">IF(A464&lt;$B$1,VLOOKUP(A464,[1]DI!$A$4:$B$15000,2,FALSE),0)</f>
        <v>6.4000000000000001E-2</v>
      </c>
      <c r="E464" s="101">
        <f t="shared" ca="1" si="113"/>
        <v>2.4620000000000002E-4</v>
      </c>
      <c r="F464" s="103">
        <f t="shared" si="108"/>
        <v>1.0449999999999999</v>
      </c>
      <c r="G464" s="104">
        <f t="shared" ca="1" si="101"/>
        <v>1.0002572789999999</v>
      </c>
      <c r="H464" s="101">
        <f ca="1">TRUNC(PRODUCT(G$10:G463),15)</f>
        <v>1.0847818458393701</v>
      </c>
      <c r="I464" s="101">
        <f t="shared" si="109"/>
        <v>1</v>
      </c>
      <c r="J464" s="101">
        <f t="shared" ca="1" si="102"/>
        <v>1.0847818499999999</v>
      </c>
      <c r="K464" s="101">
        <f t="shared" ca="1" si="103"/>
        <v>423909.25</v>
      </c>
      <c r="L464" s="105">
        <f>IF(VLOOKUP(A464,$U$12:$AD$125,8)=VLOOKUP(A463,$U$12:$AD$125,8),0,VLOOKUP(A464,U$12:$AD$125,8))</f>
        <v>0</v>
      </c>
      <c r="M464" s="106">
        <f>IF(L464&gt;0,VLOOKUP(L464,T$12:$AC$125,7),0)</f>
        <v>0</v>
      </c>
      <c r="N464" s="101">
        <f t="shared" si="104"/>
        <v>0</v>
      </c>
      <c r="O464" s="101">
        <f t="shared" ca="1" si="105"/>
        <v>423909.25</v>
      </c>
      <c r="P464" s="107" t="str">
        <f t="shared" si="110"/>
        <v>J=</v>
      </c>
      <c r="Q464" s="108">
        <f t="shared" si="111"/>
        <v>43791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</row>
    <row r="465" spans="1:162" x14ac:dyDescent="0.2">
      <c r="A465" s="99">
        <f t="shared" si="106"/>
        <v>43518</v>
      </c>
      <c r="B465" s="100">
        <f t="shared" ca="1" si="112"/>
        <v>5425304.7000000002</v>
      </c>
      <c r="C465" s="101">
        <f t="shared" si="107"/>
        <v>5000000</v>
      </c>
      <c r="D465" s="102">
        <f ca="1">IF(A465&lt;$B$1,VLOOKUP(A465,[1]DI!$A$4:$B$15000,2,FALSE),0)</f>
        <v>6.4000000000000001E-2</v>
      </c>
      <c r="E465" s="101">
        <f t="shared" ca="1" si="113"/>
        <v>2.4620000000000002E-4</v>
      </c>
      <c r="F465" s="103">
        <f t="shared" si="108"/>
        <v>1.0449999999999999</v>
      </c>
      <c r="G465" s="104">
        <f t="shared" ca="1" si="101"/>
        <v>1.0002572789999999</v>
      </c>
      <c r="H465" s="101">
        <f ca="1">TRUNC(PRODUCT(G$10:G464),15)</f>
        <v>1.0850609374278799</v>
      </c>
      <c r="I465" s="101">
        <f t="shared" si="109"/>
        <v>1</v>
      </c>
      <c r="J465" s="101">
        <f t="shared" ca="1" si="102"/>
        <v>1.08506094</v>
      </c>
      <c r="K465" s="101">
        <f t="shared" ca="1" si="103"/>
        <v>425304.7</v>
      </c>
      <c r="L465" s="105">
        <f>IF(VLOOKUP(A465,$U$12:$AD$125,8)=VLOOKUP(A464,$U$12:$AD$125,8),0,VLOOKUP(A465,U$12:$AD$125,8))</f>
        <v>0</v>
      </c>
      <c r="M465" s="106">
        <f>IF(L465&gt;0,VLOOKUP(L465,T$12:$AC$125,7),0)</f>
        <v>0</v>
      </c>
      <c r="N465" s="101">
        <f t="shared" si="104"/>
        <v>0</v>
      </c>
      <c r="O465" s="101">
        <f t="shared" ca="1" si="105"/>
        <v>425304.7</v>
      </c>
      <c r="P465" s="107" t="str">
        <f t="shared" si="110"/>
        <v>J=</v>
      </c>
      <c r="Q465" s="108">
        <f t="shared" si="111"/>
        <v>43791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</row>
    <row r="466" spans="1:162" x14ac:dyDescent="0.2">
      <c r="A466" s="99">
        <f t="shared" si="106"/>
        <v>43519</v>
      </c>
      <c r="B466" s="100">
        <f t="shared" ca="1" si="112"/>
        <v>5426700.5</v>
      </c>
      <c r="C466" s="101">
        <f t="shared" si="107"/>
        <v>5000000</v>
      </c>
      <c r="D466" s="102">
        <f ca="1">IF(A466&lt;$B$1,VLOOKUP(A466,[1]DI!$A$4:$B$15000,2,FALSE),0)</f>
        <v>0</v>
      </c>
      <c r="E466" s="101">
        <f t="shared" ca="1" si="113"/>
        <v>0</v>
      </c>
      <c r="F466" s="103">
        <f t="shared" si="108"/>
        <v>1.0449999999999999</v>
      </c>
      <c r="G466" s="104">
        <f t="shared" ca="1" si="101"/>
        <v>1</v>
      </c>
      <c r="H466" s="101">
        <f ca="1">TRUNC(PRODUCT(G$10:G465),15)</f>
        <v>1.0853401008207999</v>
      </c>
      <c r="I466" s="101">
        <f t="shared" si="109"/>
        <v>1</v>
      </c>
      <c r="J466" s="101">
        <f t="shared" ca="1" si="102"/>
        <v>1.0853401</v>
      </c>
      <c r="K466" s="101">
        <f t="shared" ca="1" si="103"/>
        <v>426700.5</v>
      </c>
      <c r="L466" s="105">
        <f>IF(VLOOKUP(A466,$U$12:$AD$125,8)=VLOOKUP(A465,$U$12:$AD$125,8),0,VLOOKUP(A466,U$12:$AD$125,8))</f>
        <v>0</v>
      </c>
      <c r="M466" s="106">
        <f>IF(L466&gt;0,VLOOKUP(L466,T$12:$AC$125,7),0)</f>
        <v>0</v>
      </c>
      <c r="N466" s="101">
        <f t="shared" si="104"/>
        <v>0</v>
      </c>
      <c r="O466" s="101">
        <f t="shared" ca="1" si="105"/>
        <v>426700.5</v>
      </c>
      <c r="P466" s="107" t="str">
        <f t="shared" si="110"/>
        <v>J=</v>
      </c>
      <c r="Q466" s="108">
        <f t="shared" si="111"/>
        <v>43791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</row>
    <row r="467" spans="1:162" x14ac:dyDescent="0.2">
      <c r="A467" s="99">
        <f t="shared" si="106"/>
        <v>43520</v>
      </c>
      <c r="B467" s="100">
        <f t="shared" ca="1" si="112"/>
        <v>5426700.5</v>
      </c>
      <c r="C467" s="101">
        <f t="shared" si="107"/>
        <v>5000000</v>
      </c>
      <c r="D467" s="102">
        <f ca="1">IF(A467&lt;$B$1,VLOOKUP(A467,[1]DI!$A$4:$B$15000,2,FALSE),0)</f>
        <v>0</v>
      </c>
      <c r="E467" s="101">
        <f t="shared" ca="1" si="113"/>
        <v>0</v>
      </c>
      <c r="F467" s="103">
        <f t="shared" si="108"/>
        <v>1.0449999999999999</v>
      </c>
      <c r="G467" s="104">
        <f t="shared" ca="1" si="101"/>
        <v>1</v>
      </c>
      <c r="H467" s="101">
        <f ca="1">TRUNC(PRODUCT(G$10:G466),15)</f>
        <v>1.0853401008207999</v>
      </c>
      <c r="I467" s="101">
        <f t="shared" si="109"/>
        <v>1</v>
      </c>
      <c r="J467" s="101">
        <f t="shared" ca="1" si="102"/>
        <v>1.0853401</v>
      </c>
      <c r="K467" s="101">
        <f t="shared" ca="1" si="103"/>
        <v>426700.5</v>
      </c>
      <c r="L467" s="105">
        <f>IF(VLOOKUP(A467,$U$12:$AD$125,8)=VLOOKUP(A466,$U$12:$AD$125,8),0,VLOOKUP(A467,U$12:$AD$125,8))</f>
        <v>0</v>
      </c>
      <c r="M467" s="106">
        <f>IF(L467&gt;0,VLOOKUP(L467,T$12:$AC$125,7),0)</f>
        <v>0</v>
      </c>
      <c r="N467" s="101">
        <f t="shared" si="104"/>
        <v>0</v>
      </c>
      <c r="O467" s="101">
        <f t="shared" ca="1" si="105"/>
        <v>426700.5</v>
      </c>
      <c r="P467" s="107" t="str">
        <f t="shared" si="110"/>
        <v>J=</v>
      </c>
      <c r="Q467" s="108">
        <f t="shared" si="111"/>
        <v>43791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</row>
    <row r="468" spans="1:162" x14ac:dyDescent="0.2">
      <c r="A468" s="99">
        <f t="shared" si="106"/>
        <v>43521</v>
      </c>
      <c r="B468" s="100">
        <f t="shared" ca="1" si="112"/>
        <v>5426700.5</v>
      </c>
      <c r="C468" s="101">
        <f t="shared" si="107"/>
        <v>5000000</v>
      </c>
      <c r="D468" s="102">
        <f ca="1">IF(A468&lt;$B$1,VLOOKUP(A468,[1]DI!$A$4:$B$15000,2,FALSE),0)</f>
        <v>6.4000000000000001E-2</v>
      </c>
      <c r="E468" s="101">
        <f t="shared" ca="1" si="113"/>
        <v>2.4620000000000002E-4</v>
      </c>
      <c r="F468" s="103">
        <f t="shared" si="108"/>
        <v>1.0449999999999999</v>
      </c>
      <c r="G468" s="104">
        <f t="shared" ca="1" si="101"/>
        <v>1.0002572789999999</v>
      </c>
      <c r="H468" s="101">
        <f ca="1">TRUNC(PRODUCT(G$10:G467),15)</f>
        <v>1.0853401008207999</v>
      </c>
      <c r="I468" s="101">
        <f t="shared" si="109"/>
        <v>1</v>
      </c>
      <c r="J468" s="101">
        <f t="shared" ca="1" si="102"/>
        <v>1.0853401</v>
      </c>
      <c r="K468" s="101">
        <f t="shared" ca="1" si="103"/>
        <v>426700.5</v>
      </c>
      <c r="L468" s="105">
        <f>IF(VLOOKUP(A468,$U$12:$AD$125,8)=VLOOKUP(A467,$U$12:$AD$125,8),0,VLOOKUP(A468,U$12:$AD$125,8))</f>
        <v>0</v>
      </c>
      <c r="M468" s="106">
        <f>IF(L468&gt;0,VLOOKUP(L468,T$12:$AC$125,7),0)</f>
        <v>0</v>
      </c>
      <c r="N468" s="101">
        <f t="shared" si="104"/>
        <v>0</v>
      </c>
      <c r="O468" s="101">
        <f t="shared" ca="1" si="105"/>
        <v>426700.5</v>
      </c>
      <c r="P468" s="107" t="str">
        <f t="shared" si="110"/>
        <v>J=</v>
      </c>
      <c r="Q468" s="108">
        <f t="shared" si="111"/>
        <v>43791</v>
      </c>
      <c r="R468" s="13"/>
      <c r="S468" s="39"/>
      <c r="V468" s="39"/>
      <c r="W468" s="39"/>
      <c r="X468" s="39"/>
      <c r="Y468" s="39"/>
      <c r="Z468" s="13"/>
      <c r="AA468" s="39"/>
      <c r="AB468" s="39"/>
      <c r="AC468" s="39"/>
      <c r="AD468" s="39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  <c r="BN468" s="40"/>
      <c r="BO468" s="40"/>
      <c r="BP468" s="40"/>
      <c r="BQ468" s="40"/>
      <c r="BR468" s="40"/>
      <c r="BS468" s="40"/>
      <c r="BT468" s="40"/>
      <c r="BU468" s="40"/>
      <c r="BV468" s="40"/>
      <c r="BW468" s="40"/>
      <c r="BX468" s="40"/>
      <c r="BY468" s="40"/>
      <c r="BZ468" s="40"/>
      <c r="CA468" s="40"/>
      <c r="CB468" s="40"/>
      <c r="CC468" s="40"/>
      <c r="CD468" s="40"/>
      <c r="CE468" s="40"/>
      <c r="CF468" s="40"/>
      <c r="CG468" s="40"/>
      <c r="CH468" s="40"/>
      <c r="CI468" s="40"/>
      <c r="CJ468" s="40"/>
      <c r="CK468" s="40"/>
      <c r="CL468" s="40"/>
      <c r="CM468" s="40"/>
      <c r="CN468" s="40"/>
      <c r="CO468" s="40"/>
      <c r="CP468" s="40"/>
      <c r="CQ468" s="40"/>
      <c r="CR468" s="40"/>
      <c r="CS468" s="40"/>
      <c r="CT468" s="40"/>
      <c r="CU468" s="40"/>
      <c r="CV468" s="40"/>
      <c r="CW468" s="40"/>
      <c r="CX468" s="40"/>
      <c r="CY468" s="40"/>
      <c r="CZ468" s="40"/>
      <c r="DA468" s="40"/>
      <c r="DB468" s="40"/>
      <c r="DC468" s="40"/>
      <c r="DD468" s="40"/>
      <c r="DE468" s="40"/>
      <c r="DF468" s="40"/>
      <c r="DG468" s="40"/>
      <c r="DH468" s="40"/>
      <c r="DI468" s="40"/>
      <c r="DJ468" s="40"/>
      <c r="DK468" s="40"/>
      <c r="DL468" s="40"/>
      <c r="DM468" s="40"/>
      <c r="DN468" s="40"/>
      <c r="DO468" s="40"/>
      <c r="DP468" s="40"/>
      <c r="DQ468" s="40"/>
      <c r="DR468" s="40"/>
      <c r="DS468" s="40"/>
      <c r="DT468" s="40"/>
      <c r="DU468" s="40"/>
      <c r="DV468" s="40"/>
      <c r="DW468" s="40"/>
      <c r="DX468" s="40"/>
      <c r="DY468" s="40"/>
      <c r="DZ468" s="40"/>
      <c r="EA468" s="40"/>
      <c r="EB468" s="40"/>
      <c r="EC468" s="40"/>
      <c r="ED468" s="40"/>
      <c r="EE468" s="40"/>
      <c r="EF468" s="40"/>
      <c r="EG468" s="40"/>
      <c r="EH468" s="40"/>
      <c r="EI468" s="40"/>
      <c r="EJ468" s="40"/>
      <c r="EK468" s="40"/>
      <c r="EL468" s="40"/>
      <c r="EM468" s="40"/>
      <c r="EN468" s="40"/>
      <c r="EO468" s="40"/>
      <c r="EP468" s="40"/>
      <c r="EQ468" s="40"/>
      <c r="ER468" s="40"/>
      <c r="ES468" s="40"/>
      <c r="ET468" s="40"/>
      <c r="EU468" s="40"/>
      <c r="EV468" s="40"/>
      <c r="EW468" s="40"/>
      <c r="EX468" s="40"/>
      <c r="EY468" s="40"/>
      <c r="EZ468" s="40"/>
      <c r="FA468" s="40"/>
      <c r="FB468" s="40"/>
      <c r="FC468" s="40"/>
      <c r="FD468" s="40"/>
      <c r="FE468" s="40"/>
      <c r="FF468" s="40"/>
    </row>
    <row r="469" spans="1:162" x14ac:dyDescent="0.2">
      <c r="A469" s="99">
        <f t="shared" si="106"/>
        <v>43522</v>
      </c>
      <c r="B469" s="100">
        <f t="shared" ca="1" si="112"/>
        <v>5428096.7000000002</v>
      </c>
      <c r="C469" s="101">
        <f t="shared" si="107"/>
        <v>5000000</v>
      </c>
      <c r="D469" s="102">
        <f ca="1">IF(A469&lt;$B$1,VLOOKUP(A469,[1]DI!$A$4:$B$15000,2,FALSE),0)</f>
        <v>6.4000000000000001E-2</v>
      </c>
      <c r="E469" s="101">
        <f t="shared" ca="1" si="113"/>
        <v>2.4620000000000002E-4</v>
      </c>
      <c r="F469" s="103">
        <f t="shared" si="108"/>
        <v>1.0449999999999999</v>
      </c>
      <c r="G469" s="104">
        <f t="shared" ca="1" si="101"/>
        <v>1.0002572789999999</v>
      </c>
      <c r="H469" s="101">
        <f ca="1">TRUNC(PRODUCT(G$10:G468),15)</f>
        <v>1.0856193360366</v>
      </c>
      <c r="I469" s="101">
        <f t="shared" si="109"/>
        <v>1</v>
      </c>
      <c r="J469" s="101">
        <f t="shared" ca="1" si="102"/>
        <v>1.08561934</v>
      </c>
      <c r="K469" s="101">
        <f t="shared" ca="1" si="103"/>
        <v>428096.7</v>
      </c>
      <c r="L469" s="105">
        <f>IF(VLOOKUP(A469,$U$12:$AD$125,8)=VLOOKUP(A468,$U$12:$AD$125,8),0,VLOOKUP(A469,U$12:$AD$125,8))</f>
        <v>0</v>
      </c>
      <c r="M469" s="106">
        <f>IF(L469&gt;0,VLOOKUP(L469,T$12:$AC$125,7),0)</f>
        <v>0</v>
      </c>
      <c r="N469" s="101">
        <f t="shared" si="104"/>
        <v>0</v>
      </c>
      <c r="O469" s="101">
        <f t="shared" ca="1" si="105"/>
        <v>428096.7</v>
      </c>
      <c r="P469" s="107" t="str">
        <f t="shared" si="110"/>
        <v>J=</v>
      </c>
      <c r="Q469" s="108">
        <f t="shared" si="111"/>
        <v>43791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</row>
    <row r="470" spans="1:162" x14ac:dyDescent="0.2">
      <c r="A470" s="99">
        <f t="shared" si="106"/>
        <v>43523</v>
      </c>
      <c r="B470" s="100">
        <f t="shared" ca="1" si="112"/>
        <v>5429493.2000000002</v>
      </c>
      <c r="C470" s="101">
        <f t="shared" si="107"/>
        <v>5000000</v>
      </c>
      <c r="D470" s="102">
        <f ca="1">IF(A470&lt;$B$1,VLOOKUP(A470,[1]DI!$A$4:$B$15000,2,FALSE),0)</f>
        <v>6.4000000000000001E-2</v>
      </c>
      <c r="E470" s="101">
        <f t="shared" ca="1" si="113"/>
        <v>2.4620000000000002E-4</v>
      </c>
      <c r="F470" s="103">
        <f t="shared" si="108"/>
        <v>1.0449999999999999</v>
      </c>
      <c r="G470" s="104">
        <f t="shared" ca="1" si="101"/>
        <v>1.0002572789999999</v>
      </c>
      <c r="H470" s="101">
        <f ca="1">TRUNC(PRODUCT(G$10:G469),15)</f>
        <v>1.0858986430937601</v>
      </c>
      <c r="I470" s="101">
        <f t="shared" si="109"/>
        <v>1</v>
      </c>
      <c r="J470" s="101">
        <f t="shared" ca="1" si="102"/>
        <v>1.0858986399999999</v>
      </c>
      <c r="K470" s="101">
        <f t="shared" ca="1" si="103"/>
        <v>429493.2</v>
      </c>
      <c r="L470" s="105">
        <f>IF(VLOOKUP(A470,$U$12:$AD$125,8)=VLOOKUP(A469,$U$12:$AD$125,8),0,VLOOKUP(A470,U$12:$AD$125,8))</f>
        <v>0</v>
      </c>
      <c r="M470" s="106">
        <f>IF(L470&gt;0,VLOOKUP(L470,T$12:$AC$125,7),0)</f>
        <v>0</v>
      </c>
      <c r="N470" s="101">
        <f t="shared" si="104"/>
        <v>0</v>
      </c>
      <c r="O470" s="101">
        <f t="shared" ca="1" si="105"/>
        <v>429493.2</v>
      </c>
      <c r="P470" s="107" t="str">
        <f t="shared" si="110"/>
        <v>J=</v>
      </c>
      <c r="Q470" s="108">
        <f t="shared" si="111"/>
        <v>43791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</row>
    <row r="471" spans="1:162" x14ac:dyDescent="0.2">
      <c r="A471" s="99">
        <f t="shared" si="106"/>
        <v>43524</v>
      </c>
      <c r="B471" s="100">
        <f t="shared" ca="1" si="112"/>
        <v>5430890.0999999996</v>
      </c>
      <c r="C471" s="101">
        <f t="shared" si="107"/>
        <v>5000000</v>
      </c>
      <c r="D471" s="102">
        <f ca="1">IF(A471&lt;$B$1,VLOOKUP(A471,[1]DI!$A$4:$B$15000,2,FALSE),0)</f>
        <v>6.4000000000000001E-2</v>
      </c>
      <c r="E471" s="101">
        <f t="shared" ca="1" si="113"/>
        <v>2.4620000000000002E-4</v>
      </c>
      <c r="F471" s="103">
        <f t="shared" si="108"/>
        <v>1.0449999999999999</v>
      </c>
      <c r="G471" s="104">
        <f t="shared" ca="1" si="101"/>
        <v>1.0002572789999999</v>
      </c>
      <c r="H471" s="101">
        <f ca="1">TRUNC(PRODUCT(G$10:G470),15)</f>
        <v>1.08617802201076</v>
      </c>
      <c r="I471" s="101">
        <f t="shared" si="109"/>
        <v>1</v>
      </c>
      <c r="J471" s="101">
        <f t="shared" ca="1" si="102"/>
        <v>1.08617802</v>
      </c>
      <c r="K471" s="101">
        <f t="shared" ca="1" si="103"/>
        <v>430890.1</v>
      </c>
      <c r="L471" s="105">
        <f>IF(VLOOKUP(A471,$U$12:$AD$125,8)=VLOOKUP(A470,$U$12:$AD$125,8),0,VLOOKUP(A471,U$12:$AD$125,8))</f>
        <v>0</v>
      </c>
      <c r="M471" s="106">
        <f>IF(L471&gt;0,VLOOKUP(L471,T$12:$AC$125,7),0)</f>
        <v>0</v>
      </c>
      <c r="N471" s="101">
        <f t="shared" si="104"/>
        <v>0</v>
      </c>
      <c r="O471" s="101">
        <f t="shared" ca="1" si="105"/>
        <v>430890.1</v>
      </c>
      <c r="P471" s="107" t="str">
        <f t="shared" si="110"/>
        <v>J=</v>
      </c>
      <c r="Q471" s="108">
        <f t="shared" si="111"/>
        <v>43791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</row>
    <row r="472" spans="1:162" x14ac:dyDescent="0.2">
      <c r="A472" s="99">
        <f t="shared" si="106"/>
        <v>43525</v>
      </c>
      <c r="B472" s="100">
        <f t="shared" ca="1" si="112"/>
        <v>5432287.3499999996</v>
      </c>
      <c r="C472" s="101">
        <f t="shared" si="107"/>
        <v>5000000</v>
      </c>
      <c r="D472" s="102">
        <f ca="1">IF(A472&lt;$B$1,VLOOKUP(A472,[1]DI!$A$4:$B$15000,2,FALSE),0)</f>
        <v>6.4000000000000001E-2</v>
      </c>
      <c r="E472" s="101">
        <f t="shared" ca="1" si="113"/>
        <v>2.4620000000000002E-4</v>
      </c>
      <c r="F472" s="103">
        <f t="shared" si="108"/>
        <v>1.0449999999999999</v>
      </c>
      <c r="G472" s="104">
        <f t="shared" ca="1" si="101"/>
        <v>1.0002572789999999</v>
      </c>
      <c r="H472" s="101">
        <f ca="1">TRUNC(PRODUCT(G$10:G471),15)</f>
        <v>1.0864574728060801</v>
      </c>
      <c r="I472" s="101">
        <f t="shared" si="109"/>
        <v>1</v>
      </c>
      <c r="J472" s="101">
        <f t="shared" ca="1" si="102"/>
        <v>1.08645747</v>
      </c>
      <c r="K472" s="101">
        <f t="shared" ca="1" si="103"/>
        <v>432287.35</v>
      </c>
      <c r="L472" s="105">
        <f>IF(VLOOKUP(A472,$U$12:$AD$125,8)=VLOOKUP(A471,$U$12:$AD$125,8),0,VLOOKUP(A472,U$12:$AD$125,8))</f>
        <v>0</v>
      </c>
      <c r="M472" s="106">
        <f>IF(L472&gt;0,VLOOKUP(L472,T$12:$AC$125,7),0)</f>
        <v>0</v>
      </c>
      <c r="N472" s="101">
        <f t="shared" si="104"/>
        <v>0</v>
      </c>
      <c r="O472" s="101">
        <f t="shared" ca="1" si="105"/>
        <v>432287.35</v>
      </c>
      <c r="P472" s="107" t="str">
        <f t="shared" si="110"/>
        <v>J=</v>
      </c>
      <c r="Q472" s="108">
        <f t="shared" si="111"/>
        <v>43791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</row>
    <row r="473" spans="1:162" x14ac:dyDescent="0.2">
      <c r="A473" s="99">
        <f t="shared" si="106"/>
        <v>43526</v>
      </c>
      <c r="B473" s="100">
        <f t="shared" ca="1" si="112"/>
        <v>5433685</v>
      </c>
      <c r="C473" s="101">
        <f t="shared" si="107"/>
        <v>5000000</v>
      </c>
      <c r="D473" s="102">
        <f ca="1">IF(A473&lt;$B$1,VLOOKUP(A473,[1]DI!$A$4:$B$15000,2,FALSE),0)</f>
        <v>0</v>
      </c>
      <c r="E473" s="101">
        <f t="shared" ca="1" si="113"/>
        <v>0</v>
      </c>
      <c r="F473" s="103">
        <f t="shared" si="108"/>
        <v>1.0449999999999999</v>
      </c>
      <c r="G473" s="104">
        <f t="shared" ca="1" si="101"/>
        <v>1</v>
      </c>
      <c r="H473" s="101">
        <f ca="1">TRUNC(PRODUCT(G$10:G472),15)</f>
        <v>1.08673699549823</v>
      </c>
      <c r="I473" s="101">
        <f t="shared" si="109"/>
        <v>1</v>
      </c>
      <c r="J473" s="101">
        <f t="shared" ca="1" si="102"/>
        <v>1.0867370000000001</v>
      </c>
      <c r="K473" s="101">
        <f t="shared" ca="1" si="103"/>
        <v>433685</v>
      </c>
      <c r="L473" s="105">
        <f>IF(VLOOKUP(A473,$U$12:$AD$125,8)=VLOOKUP(A472,$U$12:$AD$125,8),0,VLOOKUP(A473,U$12:$AD$125,8))</f>
        <v>0</v>
      </c>
      <c r="M473" s="106">
        <f>IF(L473&gt;0,VLOOKUP(L473,T$12:$AC$125,7),0)</f>
        <v>0</v>
      </c>
      <c r="N473" s="101">
        <f t="shared" si="104"/>
        <v>0</v>
      </c>
      <c r="O473" s="101">
        <f t="shared" ca="1" si="105"/>
        <v>433685</v>
      </c>
      <c r="P473" s="107" t="str">
        <f t="shared" si="110"/>
        <v>J=</v>
      </c>
      <c r="Q473" s="108">
        <f t="shared" si="111"/>
        <v>43791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</row>
    <row r="474" spans="1:162" x14ac:dyDescent="0.2">
      <c r="A474" s="99">
        <f t="shared" si="106"/>
        <v>43527</v>
      </c>
      <c r="B474" s="100">
        <f t="shared" ca="1" si="112"/>
        <v>5433685</v>
      </c>
      <c r="C474" s="101">
        <f t="shared" si="107"/>
        <v>5000000</v>
      </c>
      <c r="D474" s="102">
        <f ca="1">IF(A474&lt;$B$1,VLOOKUP(A474,[1]DI!$A$4:$B$15000,2,FALSE),0)</f>
        <v>0</v>
      </c>
      <c r="E474" s="101">
        <f t="shared" ca="1" si="113"/>
        <v>0</v>
      </c>
      <c r="F474" s="103">
        <f t="shared" si="108"/>
        <v>1.0449999999999999</v>
      </c>
      <c r="G474" s="104">
        <f t="shared" ca="1" si="101"/>
        <v>1</v>
      </c>
      <c r="H474" s="101">
        <f ca="1">TRUNC(PRODUCT(G$10:G473),15)</f>
        <v>1.08673699549823</v>
      </c>
      <c r="I474" s="101">
        <f t="shared" si="109"/>
        <v>1</v>
      </c>
      <c r="J474" s="101">
        <f t="shared" ca="1" si="102"/>
        <v>1.0867370000000001</v>
      </c>
      <c r="K474" s="101">
        <f t="shared" ca="1" si="103"/>
        <v>433685</v>
      </c>
      <c r="L474" s="105">
        <f>IF(VLOOKUP(A474,$U$12:$AD$125,8)=VLOOKUP(A473,$U$12:$AD$125,8),0,VLOOKUP(A474,U$12:$AD$125,8))</f>
        <v>0</v>
      </c>
      <c r="M474" s="106">
        <f>IF(L474&gt;0,VLOOKUP(L474,T$12:$AC$125,7),0)</f>
        <v>0</v>
      </c>
      <c r="N474" s="101">
        <f t="shared" si="104"/>
        <v>0</v>
      </c>
      <c r="O474" s="101">
        <f t="shared" ca="1" si="105"/>
        <v>433685</v>
      </c>
      <c r="P474" s="107" t="str">
        <f t="shared" si="110"/>
        <v>J=</v>
      </c>
      <c r="Q474" s="108">
        <f t="shared" si="111"/>
        <v>43791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</row>
    <row r="475" spans="1:162" x14ac:dyDescent="0.2">
      <c r="A475" s="99">
        <f t="shared" si="106"/>
        <v>43528</v>
      </c>
      <c r="B475" s="100">
        <f t="shared" ca="1" si="112"/>
        <v>5433685</v>
      </c>
      <c r="C475" s="101">
        <f t="shared" si="107"/>
        <v>5000000</v>
      </c>
      <c r="D475" s="102">
        <f ca="1">IF(A475&lt;$B$1,VLOOKUP(A475,[1]DI!$A$4:$B$15000,2,FALSE),0)</f>
        <v>0</v>
      </c>
      <c r="E475" s="101">
        <f t="shared" ca="1" si="113"/>
        <v>0</v>
      </c>
      <c r="F475" s="103">
        <f t="shared" si="108"/>
        <v>1.0449999999999999</v>
      </c>
      <c r="G475" s="104">
        <f t="shared" ca="1" si="101"/>
        <v>1</v>
      </c>
      <c r="H475" s="101">
        <f ca="1">TRUNC(PRODUCT(G$10:G474),15)</f>
        <v>1.08673699549823</v>
      </c>
      <c r="I475" s="101">
        <f t="shared" si="109"/>
        <v>1</v>
      </c>
      <c r="J475" s="101">
        <f t="shared" ca="1" si="102"/>
        <v>1.0867370000000001</v>
      </c>
      <c r="K475" s="101">
        <f t="shared" ca="1" si="103"/>
        <v>433685</v>
      </c>
      <c r="L475" s="105">
        <f>IF(VLOOKUP(A475,$U$12:$AD$125,8)=VLOOKUP(A474,$U$12:$AD$125,8),0,VLOOKUP(A475,U$12:$AD$125,8))</f>
        <v>0</v>
      </c>
      <c r="M475" s="106">
        <f>IF(L475&gt;0,VLOOKUP(L475,T$12:$AC$125,7),0)</f>
        <v>0</v>
      </c>
      <c r="N475" s="101">
        <f t="shared" si="104"/>
        <v>0</v>
      </c>
      <c r="O475" s="101">
        <f t="shared" ca="1" si="105"/>
        <v>433685</v>
      </c>
      <c r="P475" s="107" t="str">
        <f t="shared" si="110"/>
        <v>J=</v>
      </c>
      <c r="Q475" s="108">
        <f t="shared" si="111"/>
        <v>43791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</row>
    <row r="476" spans="1:162" x14ac:dyDescent="0.2">
      <c r="A476" s="99">
        <f t="shared" si="106"/>
        <v>43529</v>
      </c>
      <c r="B476" s="100">
        <f t="shared" ca="1" si="112"/>
        <v>5433685</v>
      </c>
      <c r="C476" s="101">
        <f t="shared" si="107"/>
        <v>5000000</v>
      </c>
      <c r="D476" s="102">
        <f ca="1">IF(A476&lt;$B$1,VLOOKUP(A476,[1]DI!$A$4:$B$15000,2,FALSE),0)</f>
        <v>0</v>
      </c>
      <c r="E476" s="101">
        <f t="shared" ca="1" si="113"/>
        <v>0</v>
      </c>
      <c r="F476" s="103">
        <f t="shared" si="108"/>
        <v>1.0449999999999999</v>
      </c>
      <c r="G476" s="104">
        <f t="shared" ca="1" si="101"/>
        <v>1</v>
      </c>
      <c r="H476" s="101">
        <f ca="1">TRUNC(PRODUCT(G$10:G475),15)</f>
        <v>1.08673699549823</v>
      </c>
      <c r="I476" s="101">
        <f t="shared" si="109"/>
        <v>1</v>
      </c>
      <c r="J476" s="101">
        <f t="shared" ca="1" si="102"/>
        <v>1.0867370000000001</v>
      </c>
      <c r="K476" s="101">
        <f t="shared" ca="1" si="103"/>
        <v>433685</v>
      </c>
      <c r="L476" s="105">
        <f>IF(VLOOKUP(A476,$U$12:$AD$125,8)=VLOOKUP(A475,$U$12:$AD$125,8),0,VLOOKUP(A476,U$12:$AD$125,8))</f>
        <v>0</v>
      </c>
      <c r="M476" s="106">
        <f>IF(L476&gt;0,VLOOKUP(L476,T$12:$AC$125,7),0)</f>
        <v>0</v>
      </c>
      <c r="N476" s="101">
        <f t="shared" si="104"/>
        <v>0</v>
      </c>
      <c r="O476" s="101">
        <f t="shared" ca="1" si="105"/>
        <v>433685</v>
      </c>
      <c r="P476" s="107" t="str">
        <f t="shared" si="110"/>
        <v>J=</v>
      </c>
      <c r="Q476" s="108">
        <f t="shared" si="111"/>
        <v>43791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</row>
    <row r="477" spans="1:162" x14ac:dyDescent="0.2">
      <c r="A477" s="99">
        <f t="shared" si="106"/>
        <v>43530</v>
      </c>
      <c r="B477" s="100">
        <f t="shared" ca="1" si="112"/>
        <v>5433685</v>
      </c>
      <c r="C477" s="101">
        <f t="shared" si="107"/>
        <v>5000000</v>
      </c>
      <c r="D477" s="102">
        <f ca="1">IF(A477&lt;$B$1,VLOOKUP(A477,[1]DI!$A$4:$B$15000,2,FALSE),0)</f>
        <v>6.4000000000000001E-2</v>
      </c>
      <c r="E477" s="101">
        <f t="shared" ca="1" si="113"/>
        <v>2.4620000000000002E-4</v>
      </c>
      <c r="F477" s="103">
        <f t="shared" si="108"/>
        <v>1.0449999999999999</v>
      </c>
      <c r="G477" s="104">
        <f t="shared" ca="1" si="101"/>
        <v>1.0002572789999999</v>
      </c>
      <c r="H477" s="101">
        <f ca="1">TRUNC(PRODUCT(G$10:G476),15)</f>
        <v>1.08673699549823</v>
      </c>
      <c r="I477" s="101">
        <f t="shared" si="109"/>
        <v>1</v>
      </c>
      <c r="J477" s="101">
        <f t="shared" ca="1" si="102"/>
        <v>1.0867370000000001</v>
      </c>
      <c r="K477" s="101">
        <f t="shared" ca="1" si="103"/>
        <v>433685</v>
      </c>
      <c r="L477" s="105">
        <f>IF(VLOOKUP(A477,$U$12:$AD$125,8)=VLOOKUP(A476,$U$12:$AD$125,8),0,VLOOKUP(A477,U$12:$AD$125,8))</f>
        <v>0</v>
      </c>
      <c r="M477" s="106">
        <f>IF(L477&gt;0,VLOOKUP(L477,T$12:$AC$125,7),0)</f>
        <v>0</v>
      </c>
      <c r="N477" s="101">
        <f t="shared" si="104"/>
        <v>0</v>
      </c>
      <c r="O477" s="101">
        <f t="shared" ca="1" si="105"/>
        <v>433685</v>
      </c>
      <c r="P477" s="107" t="str">
        <f t="shared" si="110"/>
        <v>J=</v>
      </c>
      <c r="Q477" s="108">
        <f t="shared" si="111"/>
        <v>43791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</row>
    <row r="478" spans="1:162" x14ac:dyDescent="0.2">
      <c r="A478" s="99">
        <f t="shared" si="106"/>
        <v>43531</v>
      </c>
      <c r="B478" s="100">
        <f t="shared" ca="1" si="112"/>
        <v>5435082.9500000002</v>
      </c>
      <c r="C478" s="101">
        <f t="shared" si="107"/>
        <v>5000000</v>
      </c>
      <c r="D478" s="102">
        <f ca="1">IF(A478&lt;$B$1,VLOOKUP(A478,[1]DI!$A$4:$B$15000,2,FALSE),0)</f>
        <v>6.4000000000000001E-2</v>
      </c>
      <c r="E478" s="101">
        <f t="shared" ca="1" si="113"/>
        <v>2.4620000000000002E-4</v>
      </c>
      <c r="F478" s="103">
        <f t="shared" si="108"/>
        <v>1.0449999999999999</v>
      </c>
      <c r="G478" s="104">
        <f t="shared" ca="1" si="101"/>
        <v>1.0002572789999999</v>
      </c>
      <c r="H478" s="101">
        <f ca="1">TRUNC(PRODUCT(G$10:G477),15)</f>
        <v>1.0870165901056901</v>
      </c>
      <c r="I478" s="101">
        <f t="shared" si="109"/>
        <v>1</v>
      </c>
      <c r="J478" s="101">
        <f t="shared" ca="1" si="102"/>
        <v>1.0870165899999999</v>
      </c>
      <c r="K478" s="101">
        <f t="shared" ca="1" si="103"/>
        <v>435082.95</v>
      </c>
      <c r="L478" s="105">
        <f>IF(VLOOKUP(A478,$U$12:$AD$125,8)=VLOOKUP(A477,$U$12:$AD$125,8),0,VLOOKUP(A478,U$12:$AD$125,8))</f>
        <v>0</v>
      </c>
      <c r="M478" s="106">
        <f>IF(L478&gt;0,VLOOKUP(L478,T$12:$AC$125,7),0)</f>
        <v>0</v>
      </c>
      <c r="N478" s="101">
        <f t="shared" si="104"/>
        <v>0</v>
      </c>
      <c r="O478" s="101">
        <f t="shared" ca="1" si="105"/>
        <v>435082.95</v>
      </c>
      <c r="P478" s="107" t="str">
        <f t="shared" si="110"/>
        <v>J=</v>
      </c>
      <c r="Q478" s="108">
        <f t="shared" si="111"/>
        <v>43791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</row>
    <row r="479" spans="1:162" x14ac:dyDescent="0.2">
      <c r="A479" s="99">
        <f t="shared" si="106"/>
        <v>43532</v>
      </c>
      <c r="B479" s="100">
        <f t="shared" ca="1" si="112"/>
        <v>5436481.2999999998</v>
      </c>
      <c r="C479" s="101">
        <f t="shared" si="107"/>
        <v>5000000</v>
      </c>
      <c r="D479" s="102">
        <f ca="1">IF(A479&lt;$B$1,VLOOKUP(A479,[1]DI!$A$4:$B$15000,2,FALSE),0)</f>
        <v>6.4000000000000001E-2</v>
      </c>
      <c r="E479" s="101">
        <f t="shared" ca="1" si="113"/>
        <v>2.4620000000000002E-4</v>
      </c>
      <c r="F479" s="103">
        <f t="shared" si="108"/>
        <v>1.0449999999999999</v>
      </c>
      <c r="G479" s="104">
        <f t="shared" ca="1" si="101"/>
        <v>1.0002572789999999</v>
      </c>
      <c r="H479" s="101">
        <f ca="1">TRUNC(PRODUCT(G$10:G478),15)</f>
        <v>1.0872962566469799</v>
      </c>
      <c r="I479" s="101">
        <f t="shared" si="109"/>
        <v>1</v>
      </c>
      <c r="J479" s="101">
        <f t="shared" ca="1" si="102"/>
        <v>1.08729626</v>
      </c>
      <c r="K479" s="101">
        <f t="shared" ca="1" si="103"/>
        <v>436481.3</v>
      </c>
      <c r="L479" s="105">
        <f>IF(VLOOKUP(A479,$U$12:$AD$125,8)=VLOOKUP(A478,$U$12:$AD$125,8),0,VLOOKUP(A479,U$12:$AD$125,8))</f>
        <v>0</v>
      </c>
      <c r="M479" s="106">
        <f>IF(L479&gt;0,VLOOKUP(L479,T$12:$AC$125,7),0)</f>
        <v>0</v>
      </c>
      <c r="N479" s="101">
        <f t="shared" si="104"/>
        <v>0</v>
      </c>
      <c r="O479" s="101">
        <f t="shared" ca="1" si="105"/>
        <v>436481.3</v>
      </c>
      <c r="P479" s="107" t="str">
        <f t="shared" si="110"/>
        <v>J=</v>
      </c>
      <c r="Q479" s="108">
        <f t="shared" si="111"/>
        <v>43791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</row>
    <row r="480" spans="1:162" x14ac:dyDescent="0.2">
      <c r="A480" s="99">
        <f t="shared" si="106"/>
        <v>43533</v>
      </c>
      <c r="B480" s="100">
        <f t="shared" ca="1" si="112"/>
        <v>5437880</v>
      </c>
      <c r="C480" s="101">
        <f t="shared" si="107"/>
        <v>5000000</v>
      </c>
      <c r="D480" s="102">
        <f ca="1">IF(A480&lt;$B$1,VLOOKUP(A480,[1]DI!$A$4:$B$15000,2,FALSE),0)</f>
        <v>0</v>
      </c>
      <c r="E480" s="101">
        <f t="shared" ca="1" si="113"/>
        <v>0</v>
      </c>
      <c r="F480" s="103">
        <f t="shared" si="108"/>
        <v>1.0449999999999999</v>
      </c>
      <c r="G480" s="104">
        <f t="shared" ca="1" si="101"/>
        <v>1</v>
      </c>
      <c r="H480" s="101">
        <f ca="1">TRUNC(PRODUCT(G$10:G479),15)</f>
        <v>1.0875759951405899</v>
      </c>
      <c r="I480" s="101">
        <f t="shared" si="109"/>
        <v>1</v>
      </c>
      <c r="J480" s="101">
        <f t="shared" ca="1" si="102"/>
        <v>1.0875760000000001</v>
      </c>
      <c r="K480" s="101">
        <f t="shared" ca="1" si="103"/>
        <v>437880</v>
      </c>
      <c r="L480" s="105">
        <f>IF(VLOOKUP(A480,$U$12:$AD$125,8)=VLOOKUP(A479,$U$12:$AD$125,8),0,VLOOKUP(A480,U$12:$AD$125,8))</f>
        <v>0</v>
      </c>
      <c r="M480" s="106">
        <f>IF(L480&gt;0,VLOOKUP(L480,T$12:$AC$125,7),0)</f>
        <v>0</v>
      </c>
      <c r="N480" s="101">
        <f t="shared" si="104"/>
        <v>0</v>
      </c>
      <c r="O480" s="101">
        <f t="shared" ca="1" si="105"/>
        <v>437880</v>
      </c>
      <c r="P480" s="107" t="str">
        <f t="shared" si="110"/>
        <v>J=</v>
      </c>
      <c r="Q480" s="108">
        <f t="shared" si="111"/>
        <v>43791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</row>
    <row r="481" spans="1:159" x14ac:dyDescent="0.2">
      <c r="A481" s="99">
        <f t="shared" si="106"/>
        <v>43534</v>
      </c>
      <c r="B481" s="100">
        <f t="shared" ca="1" si="112"/>
        <v>5437880</v>
      </c>
      <c r="C481" s="101">
        <f t="shared" si="107"/>
        <v>5000000</v>
      </c>
      <c r="D481" s="102">
        <f ca="1">IF(A481&lt;$B$1,VLOOKUP(A481,[1]DI!$A$4:$B$15000,2,FALSE),0)</f>
        <v>0</v>
      </c>
      <c r="E481" s="101">
        <f t="shared" ca="1" si="113"/>
        <v>0</v>
      </c>
      <c r="F481" s="103">
        <f t="shared" si="108"/>
        <v>1.0449999999999999</v>
      </c>
      <c r="G481" s="104">
        <f t="shared" ca="1" si="101"/>
        <v>1</v>
      </c>
      <c r="H481" s="101">
        <f ca="1">TRUNC(PRODUCT(G$10:G480),15)</f>
        <v>1.0875759951405899</v>
      </c>
      <c r="I481" s="101">
        <f t="shared" si="109"/>
        <v>1</v>
      </c>
      <c r="J481" s="101">
        <f t="shared" ca="1" si="102"/>
        <v>1.0875760000000001</v>
      </c>
      <c r="K481" s="101">
        <f t="shared" ca="1" si="103"/>
        <v>437880</v>
      </c>
      <c r="L481" s="105">
        <f>IF(VLOOKUP(A481,$U$12:$AD$125,8)=VLOOKUP(A480,$U$12:$AD$125,8),0,VLOOKUP(A481,U$12:$AD$125,8))</f>
        <v>0</v>
      </c>
      <c r="M481" s="106">
        <f>IF(L481&gt;0,VLOOKUP(L481,T$12:$AC$125,7),0)</f>
        <v>0</v>
      </c>
      <c r="N481" s="101">
        <f t="shared" si="104"/>
        <v>0</v>
      </c>
      <c r="O481" s="101">
        <f t="shared" ca="1" si="105"/>
        <v>437880</v>
      </c>
      <c r="P481" s="107" t="str">
        <f t="shared" si="110"/>
        <v>J=</v>
      </c>
      <c r="Q481" s="108">
        <f t="shared" si="111"/>
        <v>43791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</row>
    <row r="482" spans="1:159" x14ac:dyDescent="0.2">
      <c r="A482" s="99">
        <f t="shared" si="106"/>
        <v>43535</v>
      </c>
      <c r="B482" s="100">
        <f t="shared" ca="1" si="112"/>
        <v>5437880</v>
      </c>
      <c r="C482" s="101">
        <f t="shared" si="107"/>
        <v>5000000</v>
      </c>
      <c r="D482" s="102">
        <f ca="1">IF(A482&lt;$B$1,VLOOKUP(A482,[1]DI!$A$4:$B$15000,2,FALSE),0)</f>
        <v>6.4000000000000001E-2</v>
      </c>
      <c r="E482" s="101">
        <f t="shared" ca="1" si="113"/>
        <v>2.4620000000000002E-4</v>
      </c>
      <c r="F482" s="103">
        <f t="shared" si="108"/>
        <v>1.0449999999999999</v>
      </c>
      <c r="G482" s="104">
        <f t="shared" ca="1" si="101"/>
        <v>1.0002572789999999</v>
      </c>
      <c r="H482" s="101">
        <f ca="1">TRUNC(PRODUCT(G$10:G481),15)</f>
        <v>1.0875759951405899</v>
      </c>
      <c r="I482" s="101">
        <f t="shared" si="109"/>
        <v>1</v>
      </c>
      <c r="J482" s="101">
        <f t="shared" ca="1" si="102"/>
        <v>1.0875760000000001</v>
      </c>
      <c r="K482" s="101">
        <f t="shared" ca="1" si="103"/>
        <v>437880</v>
      </c>
      <c r="L482" s="105">
        <f>IF(VLOOKUP(A482,$U$12:$AD$125,8)=VLOOKUP(A481,$U$12:$AD$125,8),0,VLOOKUP(A482,U$12:$AD$125,8))</f>
        <v>0</v>
      </c>
      <c r="M482" s="106">
        <f>IF(L482&gt;0,VLOOKUP(L482,T$12:$AC$125,7),0)</f>
        <v>0</v>
      </c>
      <c r="N482" s="101">
        <f t="shared" si="104"/>
        <v>0</v>
      </c>
      <c r="O482" s="101">
        <f t="shared" ca="1" si="105"/>
        <v>437880</v>
      </c>
      <c r="P482" s="107" t="str">
        <f t="shared" si="110"/>
        <v>J=</v>
      </c>
      <c r="Q482" s="108">
        <f t="shared" si="111"/>
        <v>43791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</row>
    <row r="483" spans="1:159" x14ac:dyDescent="0.2">
      <c r="A483" s="99">
        <f t="shared" si="106"/>
        <v>43536</v>
      </c>
      <c r="B483" s="100">
        <f t="shared" ca="1" si="112"/>
        <v>5439279.0499999998</v>
      </c>
      <c r="C483" s="101">
        <f t="shared" si="107"/>
        <v>5000000</v>
      </c>
      <c r="D483" s="102">
        <f ca="1">IF(A483&lt;$B$1,VLOOKUP(A483,[1]DI!$A$4:$B$15000,2,FALSE),0)</f>
        <v>6.4000000000000001E-2</v>
      </c>
      <c r="E483" s="101">
        <f t="shared" ca="1" si="113"/>
        <v>2.4620000000000002E-4</v>
      </c>
      <c r="F483" s="103">
        <f t="shared" si="108"/>
        <v>1.0449999999999999</v>
      </c>
      <c r="G483" s="104">
        <f t="shared" ca="1" si="101"/>
        <v>1.0002572789999999</v>
      </c>
      <c r="H483" s="101">
        <f ca="1">TRUNC(PRODUCT(G$10:G482),15)</f>
        <v>1.08785580560504</v>
      </c>
      <c r="I483" s="101">
        <f t="shared" si="109"/>
        <v>1</v>
      </c>
      <c r="J483" s="101">
        <f t="shared" ca="1" si="102"/>
        <v>1.08785581</v>
      </c>
      <c r="K483" s="101">
        <f t="shared" ca="1" si="103"/>
        <v>439279.05</v>
      </c>
      <c r="L483" s="105">
        <f>IF(VLOOKUP(A483,$U$12:$AD$125,8)=VLOOKUP(A482,$U$12:$AD$125,8),0,VLOOKUP(A483,U$12:$AD$125,8))</f>
        <v>0</v>
      </c>
      <c r="M483" s="106">
        <f>IF(L483&gt;0,VLOOKUP(L483,T$12:$AC$125,7),0)</f>
        <v>0</v>
      </c>
      <c r="N483" s="101">
        <f t="shared" si="104"/>
        <v>0</v>
      </c>
      <c r="O483" s="101">
        <f t="shared" ca="1" si="105"/>
        <v>439279.05</v>
      </c>
      <c r="P483" s="107" t="str">
        <f t="shared" si="110"/>
        <v>J=</v>
      </c>
      <c r="Q483" s="108">
        <f t="shared" si="111"/>
        <v>43791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</row>
    <row r="484" spans="1:159" x14ac:dyDescent="0.2">
      <c r="A484" s="99">
        <f t="shared" si="106"/>
        <v>43537</v>
      </c>
      <c r="B484" s="100">
        <f t="shared" ca="1" si="112"/>
        <v>5440678.4500000002</v>
      </c>
      <c r="C484" s="101">
        <f t="shared" si="107"/>
        <v>5000000</v>
      </c>
      <c r="D484" s="102">
        <f ca="1">IF(A484&lt;$B$1,VLOOKUP(A484,[1]DI!$A$4:$B$15000,2,FALSE),0)</f>
        <v>6.4000000000000001E-2</v>
      </c>
      <c r="E484" s="101">
        <f t="shared" ca="1" si="113"/>
        <v>2.4620000000000002E-4</v>
      </c>
      <c r="F484" s="103">
        <f t="shared" si="108"/>
        <v>1.0449999999999999</v>
      </c>
      <c r="G484" s="104">
        <f t="shared" ca="1" si="101"/>
        <v>1.0002572789999999</v>
      </c>
      <c r="H484" s="101">
        <f ca="1">TRUNC(PRODUCT(G$10:G483),15)</f>
        <v>1.08813568805885</v>
      </c>
      <c r="I484" s="101">
        <f t="shared" si="109"/>
        <v>1</v>
      </c>
      <c r="J484" s="101">
        <f t="shared" ca="1" si="102"/>
        <v>1.0881356900000001</v>
      </c>
      <c r="K484" s="101">
        <f t="shared" ca="1" si="103"/>
        <v>440678.45</v>
      </c>
      <c r="L484" s="105">
        <f>IF(VLOOKUP(A484,$U$12:$AD$125,8)=VLOOKUP(A483,$U$12:$AD$125,8),0,VLOOKUP(A484,U$12:$AD$125,8))</f>
        <v>0</v>
      </c>
      <c r="M484" s="106">
        <f>IF(L484&gt;0,VLOOKUP(L484,T$12:$AC$125,7),0)</f>
        <v>0</v>
      </c>
      <c r="N484" s="101">
        <f t="shared" si="104"/>
        <v>0</v>
      </c>
      <c r="O484" s="101">
        <f t="shared" ca="1" si="105"/>
        <v>440678.45</v>
      </c>
      <c r="P484" s="107" t="str">
        <f t="shared" si="110"/>
        <v>J=</v>
      </c>
      <c r="Q484" s="108">
        <f t="shared" si="111"/>
        <v>43791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</row>
    <row r="485" spans="1:159" x14ac:dyDescent="0.2">
      <c r="A485" s="99">
        <f t="shared" si="106"/>
        <v>43538</v>
      </c>
      <c r="B485" s="100">
        <f t="shared" ca="1" si="112"/>
        <v>5442078.2000000002</v>
      </c>
      <c r="C485" s="101">
        <f t="shared" si="107"/>
        <v>5000000</v>
      </c>
      <c r="D485" s="102">
        <f ca="1">IF(A485&lt;$B$1,VLOOKUP(A485,[1]DI!$A$4:$B$15000,2,FALSE),0)</f>
        <v>6.4000000000000001E-2</v>
      </c>
      <c r="E485" s="101">
        <f t="shared" ca="1" si="113"/>
        <v>2.4620000000000002E-4</v>
      </c>
      <c r="F485" s="103">
        <f t="shared" si="108"/>
        <v>1.0449999999999999</v>
      </c>
      <c r="G485" s="104">
        <f t="shared" ca="1" si="101"/>
        <v>1.0002572789999999</v>
      </c>
      <c r="H485" s="101">
        <f ca="1">TRUNC(PRODUCT(G$10:G484),15)</f>
        <v>1.08841564252054</v>
      </c>
      <c r="I485" s="101">
        <f t="shared" si="109"/>
        <v>1</v>
      </c>
      <c r="J485" s="101">
        <f t="shared" ca="1" si="102"/>
        <v>1.08841564</v>
      </c>
      <c r="K485" s="101">
        <f t="shared" ca="1" si="103"/>
        <v>442078.2</v>
      </c>
      <c r="L485" s="105">
        <f>IF(VLOOKUP(A485,$U$12:$AD$125,8)=VLOOKUP(A484,$U$12:$AD$125,8),0,VLOOKUP(A485,U$12:$AD$125,8))</f>
        <v>0</v>
      </c>
      <c r="M485" s="106">
        <f>IF(L485&gt;0,VLOOKUP(L485,T$12:$AC$125,7),0)</f>
        <v>0</v>
      </c>
      <c r="N485" s="101">
        <f t="shared" si="104"/>
        <v>0</v>
      </c>
      <c r="O485" s="101">
        <f t="shared" ca="1" si="105"/>
        <v>442078.2</v>
      </c>
      <c r="P485" s="107" t="str">
        <f t="shared" si="110"/>
        <v>J=</v>
      </c>
      <c r="Q485" s="108">
        <f t="shared" si="111"/>
        <v>43791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</row>
    <row r="486" spans="1:159" x14ac:dyDescent="0.2">
      <c r="A486" s="99">
        <f t="shared" si="106"/>
        <v>43539</v>
      </c>
      <c r="B486" s="100">
        <f t="shared" ca="1" si="112"/>
        <v>5443478.3499999903</v>
      </c>
      <c r="C486" s="101">
        <f t="shared" si="107"/>
        <v>5000000</v>
      </c>
      <c r="D486" s="102">
        <f ca="1">IF(A486&lt;$B$1,VLOOKUP(A486,[1]DI!$A$4:$B$15000,2,FALSE),0)</f>
        <v>6.4000000000000001E-2</v>
      </c>
      <c r="E486" s="101">
        <f t="shared" ca="1" si="113"/>
        <v>2.4620000000000002E-4</v>
      </c>
      <c r="F486" s="103">
        <f t="shared" si="108"/>
        <v>1.0449999999999999</v>
      </c>
      <c r="G486" s="104">
        <f t="shared" ca="1" si="101"/>
        <v>1.0002572789999999</v>
      </c>
      <c r="H486" s="101">
        <f ca="1">TRUNC(PRODUCT(G$10:G485),15)</f>
        <v>1.08869566900863</v>
      </c>
      <c r="I486" s="101">
        <f t="shared" si="109"/>
        <v>1</v>
      </c>
      <c r="J486" s="101">
        <f t="shared" ca="1" si="102"/>
        <v>1.0886956699999999</v>
      </c>
      <c r="K486" s="101">
        <f t="shared" ca="1" si="103"/>
        <v>443478.34999999002</v>
      </c>
      <c r="L486" s="105">
        <f>IF(VLOOKUP(A486,$U$12:$AD$125,8)=VLOOKUP(A485,$U$12:$AD$125,8),0,VLOOKUP(A486,U$12:$AD$125,8))</f>
        <v>0</v>
      </c>
      <c r="M486" s="106">
        <f>IF(L486&gt;0,VLOOKUP(L486,T$12:$AC$125,7),0)</f>
        <v>0</v>
      </c>
      <c r="N486" s="101">
        <f t="shared" si="104"/>
        <v>0</v>
      </c>
      <c r="O486" s="101">
        <f t="shared" ca="1" si="105"/>
        <v>443478.34999999002</v>
      </c>
      <c r="P486" s="107" t="str">
        <f t="shared" si="110"/>
        <v>J=</v>
      </c>
      <c r="Q486" s="108">
        <f t="shared" si="111"/>
        <v>43791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</row>
    <row r="487" spans="1:159" x14ac:dyDescent="0.2">
      <c r="A487" s="99">
        <f t="shared" si="106"/>
        <v>43540</v>
      </c>
      <c r="B487" s="100">
        <f t="shared" ca="1" si="112"/>
        <v>5444878.8499999996</v>
      </c>
      <c r="C487" s="101">
        <f t="shared" si="107"/>
        <v>5000000</v>
      </c>
      <c r="D487" s="102">
        <f ca="1">IF(A487&lt;$B$1,VLOOKUP(A487,[1]DI!$A$4:$B$15000,2,FALSE),0)</f>
        <v>0</v>
      </c>
      <c r="E487" s="101">
        <f t="shared" ca="1" si="113"/>
        <v>0</v>
      </c>
      <c r="F487" s="103">
        <f t="shared" si="108"/>
        <v>1.0449999999999999</v>
      </c>
      <c r="G487" s="104">
        <f t="shared" ca="1" si="101"/>
        <v>1</v>
      </c>
      <c r="H487" s="101">
        <f ca="1">TRUNC(PRODUCT(G$10:G486),15)</f>
        <v>1.08897576754166</v>
      </c>
      <c r="I487" s="101">
        <f t="shared" si="109"/>
        <v>1</v>
      </c>
      <c r="J487" s="101">
        <f t="shared" ca="1" si="102"/>
        <v>1.08897577</v>
      </c>
      <c r="K487" s="101">
        <f t="shared" ca="1" si="103"/>
        <v>444878.85</v>
      </c>
      <c r="L487" s="105">
        <f>IF(VLOOKUP(A487,$U$12:$AD$125,8)=VLOOKUP(A486,$U$12:$AD$125,8),0,VLOOKUP(A487,U$12:$AD$125,8))</f>
        <v>0</v>
      </c>
      <c r="M487" s="106">
        <f>IF(L487&gt;0,VLOOKUP(L487,T$12:$AC$125,7),0)</f>
        <v>0</v>
      </c>
      <c r="N487" s="101">
        <f t="shared" si="104"/>
        <v>0</v>
      </c>
      <c r="O487" s="101">
        <f t="shared" ca="1" si="105"/>
        <v>444878.85</v>
      </c>
      <c r="P487" s="107" t="str">
        <f t="shared" si="110"/>
        <v>J=</v>
      </c>
      <c r="Q487" s="108">
        <f t="shared" si="111"/>
        <v>43791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</row>
    <row r="488" spans="1:159" x14ac:dyDescent="0.2">
      <c r="A488" s="99">
        <f t="shared" si="106"/>
        <v>43541</v>
      </c>
      <c r="B488" s="100">
        <f t="shared" ca="1" si="112"/>
        <v>5444878.8499999996</v>
      </c>
      <c r="C488" s="101">
        <f t="shared" si="107"/>
        <v>5000000</v>
      </c>
      <c r="D488" s="102">
        <f ca="1">IF(A488&lt;$B$1,VLOOKUP(A488,[1]DI!$A$4:$B$15000,2,FALSE),0)</f>
        <v>0</v>
      </c>
      <c r="E488" s="101">
        <f t="shared" ca="1" si="113"/>
        <v>0</v>
      </c>
      <c r="F488" s="103">
        <f t="shared" si="108"/>
        <v>1.0449999999999999</v>
      </c>
      <c r="G488" s="104">
        <f t="shared" ca="1" si="101"/>
        <v>1</v>
      </c>
      <c r="H488" s="101">
        <f ca="1">TRUNC(PRODUCT(G$10:G487),15)</f>
        <v>1.08897576754166</v>
      </c>
      <c r="I488" s="101">
        <f t="shared" si="109"/>
        <v>1</v>
      </c>
      <c r="J488" s="101">
        <f t="shared" ca="1" si="102"/>
        <v>1.08897577</v>
      </c>
      <c r="K488" s="101">
        <f t="shared" ca="1" si="103"/>
        <v>444878.85</v>
      </c>
      <c r="L488" s="105">
        <f>IF(VLOOKUP(A488,$U$12:$AD$125,8)=VLOOKUP(A487,$U$12:$AD$125,8),0,VLOOKUP(A488,U$12:$AD$125,8))</f>
        <v>0</v>
      </c>
      <c r="M488" s="106">
        <f>IF(L488&gt;0,VLOOKUP(L488,T$12:$AC$125,7),0)</f>
        <v>0</v>
      </c>
      <c r="N488" s="101">
        <f t="shared" si="104"/>
        <v>0</v>
      </c>
      <c r="O488" s="101">
        <f t="shared" ca="1" si="105"/>
        <v>444878.85</v>
      </c>
      <c r="P488" s="107" t="str">
        <f t="shared" si="110"/>
        <v>J=</v>
      </c>
      <c r="Q488" s="108">
        <f t="shared" si="111"/>
        <v>43791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</row>
    <row r="489" spans="1:159" x14ac:dyDescent="0.2">
      <c r="A489" s="99">
        <f t="shared" si="106"/>
        <v>43542</v>
      </c>
      <c r="B489" s="100">
        <f t="shared" ca="1" si="112"/>
        <v>5444878.8499999996</v>
      </c>
      <c r="C489" s="101">
        <f t="shared" si="107"/>
        <v>5000000</v>
      </c>
      <c r="D489" s="102">
        <f ca="1">IF(A489&lt;$B$1,VLOOKUP(A489,[1]DI!$A$4:$B$15000,2,FALSE),0)</f>
        <v>6.4000000000000001E-2</v>
      </c>
      <c r="E489" s="101">
        <f t="shared" ca="1" si="113"/>
        <v>2.4620000000000002E-4</v>
      </c>
      <c r="F489" s="103">
        <f t="shared" si="108"/>
        <v>1.0449999999999999</v>
      </c>
      <c r="G489" s="104">
        <f t="shared" ca="1" si="101"/>
        <v>1.0002572789999999</v>
      </c>
      <c r="H489" s="101">
        <f ca="1">TRUNC(PRODUCT(G$10:G488),15)</f>
        <v>1.08897576754166</v>
      </c>
      <c r="I489" s="101">
        <f t="shared" si="109"/>
        <v>1</v>
      </c>
      <c r="J489" s="101">
        <f t="shared" ca="1" si="102"/>
        <v>1.08897577</v>
      </c>
      <c r="K489" s="101">
        <f t="shared" ca="1" si="103"/>
        <v>444878.85</v>
      </c>
      <c r="L489" s="105">
        <f>IF(VLOOKUP(A489,$U$12:$AD$125,8)=VLOOKUP(A488,$U$12:$AD$125,8),0,VLOOKUP(A489,U$12:$AD$125,8))</f>
        <v>0</v>
      </c>
      <c r="M489" s="106">
        <f>IF(L489&gt;0,VLOOKUP(L489,T$12:$AC$125,7),0)</f>
        <v>0</v>
      </c>
      <c r="N489" s="101">
        <f t="shared" si="104"/>
        <v>0</v>
      </c>
      <c r="O489" s="101">
        <f t="shared" ca="1" si="105"/>
        <v>444878.85</v>
      </c>
      <c r="P489" s="107" t="str">
        <f t="shared" si="110"/>
        <v>J=</v>
      </c>
      <c r="Q489" s="108">
        <f t="shared" si="111"/>
        <v>43791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</row>
    <row r="490" spans="1:159" x14ac:dyDescent="0.2">
      <c r="A490" s="99">
        <f t="shared" si="106"/>
        <v>43543</v>
      </c>
      <c r="B490" s="100">
        <f t="shared" ca="1" si="112"/>
        <v>5446279.7000000002</v>
      </c>
      <c r="C490" s="101">
        <f t="shared" si="107"/>
        <v>5000000</v>
      </c>
      <c r="D490" s="102">
        <f ca="1">IF(A490&lt;$B$1,VLOOKUP(A490,[1]DI!$A$4:$B$15000,2,FALSE),0)</f>
        <v>6.4000000000000001E-2</v>
      </c>
      <c r="E490" s="101">
        <f t="shared" ca="1" si="113"/>
        <v>2.4620000000000002E-4</v>
      </c>
      <c r="F490" s="103">
        <f t="shared" si="108"/>
        <v>1.0449999999999999</v>
      </c>
      <c r="G490" s="104">
        <f t="shared" ca="1" si="101"/>
        <v>1.0002572789999999</v>
      </c>
      <c r="H490" s="101">
        <f ca="1">TRUNC(PRODUCT(G$10:G489),15)</f>
        <v>1.0892559381381599</v>
      </c>
      <c r="I490" s="101">
        <f t="shared" si="109"/>
        <v>1</v>
      </c>
      <c r="J490" s="101">
        <f t="shared" ca="1" si="102"/>
        <v>1.0892559399999999</v>
      </c>
      <c r="K490" s="101">
        <f t="shared" ca="1" si="103"/>
        <v>446279.7</v>
      </c>
      <c r="L490" s="105">
        <f>IF(VLOOKUP(A490,$U$12:$AD$125,8)=VLOOKUP(A489,$U$12:$AD$125,8),0,VLOOKUP(A490,U$12:$AD$125,8))</f>
        <v>0</v>
      </c>
      <c r="M490" s="106">
        <f>IF(L490&gt;0,VLOOKUP(L490,T$12:$AC$125,7),0)</f>
        <v>0</v>
      </c>
      <c r="N490" s="101">
        <f t="shared" si="104"/>
        <v>0</v>
      </c>
      <c r="O490" s="101">
        <f t="shared" ca="1" si="105"/>
        <v>446279.7</v>
      </c>
      <c r="P490" s="107" t="str">
        <f t="shared" si="110"/>
        <v>J=</v>
      </c>
      <c r="Q490" s="108">
        <f t="shared" si="111"/>
        <v>43791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</row>
    <row r="491" spans="1:159" x14ac:dyDescent="0.2">
      <c r="A491" s="99">
        <f t="shared" si="106"/>
        <v>43544</v>
      </c>
      <c r="B491" s="100">
        <f t="shared" ca="1" si="112"/>
        <v>5447680.9000000004</v>
      </c>
      <c r="C491" s="101">
        <f t="shared" si="107"/>
        <v>5000000</v>
      </c>
      <c r="D491" s="102">
        <f ca="1">IF(A491&lt;$B$1,VLOOKUP(A491,[1]DI!$A$4:$B$15000,2,FALSE),0)</f>
        <v>6.4000000000000001E-2</v>
      </c>
      <c r="E491" s="101">
        <f t="shared" ca="1" si="113"/>
        <v>2.4620000000000002E-4</v>
      </c>
      <c r="F491" s="103">
        <f t="shared" si="108"/>
        <v>1.0449999999999999</v>
      </c>
      <c r="G491" s="104">
        <f t="shared" ca="1" si="101"/>
        <v>1.0002572789999999</v>
      </c>
      <c r="H491" s="101">
        <f ca="1">TRUNC(PRODUCT(G$10:G490),15)</f>
        <v>1.0895361808166699</v>
      </c>
      <c r="I491" s="101">
        <f t="shared" si="109"/>
        <v>1</v>
      </c>
      <c r="J491" s="101">
        <f t="shared" ca="1" si="102"/>
        <v>1.0895361800000001</v>
      </c>
      <c r="K491" s="101">
        <f t="shared" ca="1" si="103"/>
        <v>447680.9</v>
      </c>
      <c r="L491" s="105">
        <f>IF(VLOOKUP(A491,$U$12:$AD$125,8)=VLOOKUP(A490,$U$12:$AD$125,8),0,VLOOKUP(A491,U$12:$AD$125,8))</f>
        <v>0</v>
      </c>
      <c r="M491" s="106">
        <f>IF(L491&gt;0,VLOOKUP(L491,T$12:$AC$125,7),0)</f>
        <v>0</v>
      </c>
      <c r="N491" s="101">
        <f t="shared" si="104"/>
        <v>0</v>
      </c>
      <c r="O491" s="101">
        <f t="shared" ca="1" si="105"/>
        <v>447680.9</v>
      </c>
      <c r="P491" s="107" t="str">
        <f t="shared" si="110"/>
        <v>J=</v>
      </c>
      <c r="Q491" s="108">
        <f t="shared" si="111"/>
        <v>43791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</row>
    <row r="492" spans="1:159" x14ac:dyDescent="0.2">
      <c r="A492" s="99">
        <f t="shared" si="106"/>
        <v>43545</v>
      </c>
      <c r="B492" s="100">
        <f t="shared" ca="1" si="112"/>
        <v>5449082.5</v>
      </c>
      <c r="C492" s="101">
        <f t="shared" si="107"/>
        <v>5000000</v>
      </c>
      <c r="D492" s="102">
        <f ca="1">IF(A492&lt;$B$1,VLOOKUP(A492,[1]DI!$A$4:$B$15000,2,FALSE),0)</f>
        <v>6.4000000000000001E-2</v>
      </c>
      <c r="E492" s="101">
        <f t="shared" ca="1" si="113"/>
        <v>2.4620000000000002E-4</v>
      </c>
      <c r="F492" s="103">
        <f t="shared" si="108"/>
        <v>1.0449999999999999</v>
      </c>
      <c r="G492" s="104">
        <f t="shared" ca="1" si="101"/>
        <v>1.0002572789999999</v>
      </c>
      <c r="H492" s="101">
        <f ca="1">TRUNC(PRODUCT(G$10:G491),15)</f>
        <v>1.0898164955957299</v>
      </c>
      <c r="I492" s="101">
        <f t="shared" si="109"/>
        <v>1</v>
      </c>
      <c r="J492" s="101">
        <f t="shared" ca="1" si="102"/>
        <v>1.0898165</v>
      </c>
      <c r="K492" s="101">
        <f t="shared" ca="1" si="103"/>
        <v>449082.5</v>
      </c>
      <c r="L492" s="105">
        <f>IF(VLOOKUP(A492,$U$12:$AD$125,8)=VLOOKUP(A491,$U$12:$AD$125,8),0,VLOOKUP(A492,U$12:$AD$125,8))</f>
        <v>0</v>
      </c>
      <c r="M492" s="106">
        <f>IF(L492&gt;0,VLOOKUP(L492,T$12:$AC$125,7),0)</f>
        <v>0</v>
      </c>
      <c r="N492" s="101">
        <f t="shared" si="104"/>
        <v>0</v>
      </c>
      <c r="O492" s="101">
        <f t="shared" ca="1" si="105"/>
        <v>449082.5</v>
      </c>
      <c r="P492" s="107" t="str">
        <f t="shared" si="110"/>
        <v>J=</v>
      </c>
      <c r="Q492" s="108">
        <f t="shared" si="111"/>
        <v>43791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</row>
    <row r="493" spans="1:159" x14ac:dyDescent="0.2">
      <c r="A493" s="99">
        <f t="shared" si="106"/>
        <v>43546</v>
      </c>
      <c r="B493" s="100">
        <f t="shared" ca="1" si="112"/>
        <v>5450484.4000000004</v>
      </c>
      <c r="C493" s="101">
        <f t="shared" si="107"/>
        <v>5000000</v>
      </c>
      <c r="D493" s="102">
        <f ca="1">IF(A493&lt;$B$1,VLOOKUP(A493,[1]DI!$A$4:$B$15000,2,FALSE),0)</f>
        <v>6.4000000000000001E-2</v>
      </c>
      <c r="E493" s="101">
        <f t="shared" ca="1" si="113"/>
        <v>2.4620000000000002E-4</v>
      </c>
      <c r="F493" s="103">
        <f t="shared" si="108"/>
        <v>1.0449999999999999</v>
      </c>
      <c r="G493" s="104">
        <f t="shared" ca="1" si="101"/>
        <v>1.0002572789999999</v>
      </c>
      <c r="H493" s="101">
        <f ca="1">TRUNC(PRODUCT(G$10:G492),15)</f>
        <v>1.0900968824938999</v>
      </c>
      <c r="I493" s="101">
        <f t="shared" si="109"/>
        <v>1</v>
      </c>
      <c r="J493" s="101">
        <f t="shared" ca="1" si="102"/>
        <v>1.0900968799999999</v>
      </c>
      <c r="K493" s="101">
        <f t="shared" ca="1" si="103"/>
        <v>450484.4</v>
      </c>
      <c r="L493" s="105">
        <f>IF(VLOOKUP(A493,$U$12:$AD$125,8)=VLOOKUP(A492,$U$12:$AD$125,8),0,VLOOKUP(A493,U$12:$AD$125,8))</f>
        <v>0</v>
      </c>
      <c r="M493" s="106">
        <f>IF(L493&gt;0,VLOOKUP(L493,T$12:$AC$125,7),0)</f>
        <v>0</v>
      </c>
      <c r="N493" s="101">
        <f t="shared" si="104"/>
        <v>0</v>
      </c>
      <c r="O493" s="101">
        <f t="shared" ca="1" si="105"/>
        <v>450484.4</v>
      </c>
      <c r="P493" s="107" t="str">
        <f t="shared" si="110"/>
        <v>J=</v>
      </c>
      <c r="Q493" s="108">
        <f t="shared" si="111"/>
        <v>43791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</row>
    <row r="494" spans="1:159" x14ac:dyDescent="0.2">
      <c r="A494" s="99">
        <f t="shared" si="106"/>
        <v>43547</v>
      </c>
      <c r="B494" s="100">
        <f t="shared" ca="1" si="112"/>
        <v>5451886.7000000002</v>
      </c>
      <c r="C494" s="101">
        <f t="shared" si="107"/>
        <v>5000000</v>
      </c>
      <c r="D494" s="102">
        <f ca="1">IF(A494&lt;$B$1,VLOOKUP(A494,[1]DI!$A$4:$B$15000,2,FALSE),0)</f>
        <v>0</v>
      </c>
      <c r="E494" s="101">
        <f t="shared" ca="1" si="113"/>
        <v>0</v>
      </c>
      <c r="F494" s="103">
        <f t="shared" si="108"/>
        <v>1.0449999999999999</v>
      </c>
      <c r="G494" s="104">
        <f t="shared" ca="1" si="101"/>
        <v>1</v>
      </c>
      <c r="H494" s="101">
        <f ca="1">TRUNC(PRODUCT(G$10:G493),15)</f>
        <v>1.09037734152973</v>
      </c>
      <c r="I494" s="101">
        <f t="shared" si="109"/>
        <v>1</v>
      </c>
      <c r="J494" s="101">
        <f t="shared" ca="1" si="102"/>
        <v>1.0903773400000001</v>
      </c>
      <c r="K494" s="101">
        <f t="shared" ca="1" si="103"/>
        <v>451886.7</v>
      </c>
      <c r="L494" s="105">
        <f>IF(VLOOKUP(A494,$U$12:$AD$125,8)=VLOOKUP(A493,$U$12:$AD$125,8),0,VLOOKUP(A494,U$12:$AD$125,8))</f>
        <v>0</v>
      </c>
      <c r="M494" s="106">
        <f>IF(L494&gt;0,VLOOKUP(L494,T$12:$AC$125,7),0)</f>
        <v>0</v>
      </c>
      <c r="N494" s="101">
        <f t="shared" si="104"/>
        <v>0</v>
      </c>
      <c r="O494" s="101">
        <f t="shared" ca="1" si="105"/>
        <v>451886.7</v>
      </c>
      <c r="P494" s="107" t="str">
        <f t="shared" si="110"/>
        <v>J=</v>
      </c>
      <c r="Q494" s="108">
        <f t="shared" si="111"/>
        <v>43791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</row>
    <row r="495" spans="1:159" x14ac:dyDescent="0.2">
      <c r="A495" s="99">
        <f t="shared" si="106"/>
        <v>43548</v>
      </c>
      <c r="B495" s="100">
        <f t="shared" ca="1" si="112"/>
        <v>5451886.7000000002</v>
      </c>
      <c r="C495" s="101">
        <f t="shared" si="107"/>
        <v>5000000</v>
      </c>
      <c r="D495" s="102">
        <f ca="1">IF(A495&lt;$B$1,VLOOKUP(A495,[1]DI!$A$4:$B$15000,2,FALSE),0)</f>
        <v>0</v>
      </c>
      <c r="E495" s="101">
        <f t="shared" ca="1" si="113"/>
        <v>0</v>
      </c>
      <c r="F495" s="103">
        <f t="shared" si="108"/>
        <v>1.0449999999999999</v>
      </c>
      <c r="G495" s="104">
        <f t="shared" ca="1" si="101"/>
        <v>1</v>
      </c>
      <c r="H495" s="101">
        <f ca="1">TRUNC(PRODUCT(G$10:G494),15)</f>
        <v>1.09037734152973</v>
      </c>
      <c r="I495" s="101">
        <f t="shared" si="109"/>
        <v>1</v>
      </c>
      <c r="J495" s="101">
        <f t="shared" ca="1" si="102"/>
        <v>1.0903773400000001</v>
      </c>
      <c r="K495" s="101">
        <f t="shared" ca="1" si="103"/>
        <v>451886.7</v>
      </c>
      <c r="L495" s="105">
        <f>IF(VLOOKUP(A495,$U$12:$AD$125,8)=VLOOKUP(A494,$U$12:$AD$125,8),0,VLOOKUP(A495,U$12:$AD$125,8))</f>
        <v>0</v>
      </c>
      <c r="M495" s="106">
        <f>IF(L495&gt;0,VLOOKUP(L495,T$12:$AC$125,7),0)</f>
        <v>0</v>
      </c>
      <c r="N495" s="101">
        <f t="shared" si="104"/>
        <v>0</v>
      </c>
      <c r="O495" s="101">
        <f t="shared" ca="1" si="105"/>
        <v>451886.7</v>
      </c>
      <c r="P495" s="107" t="str">
        <f t="shared" si="110"/>
        <v>J=</v>
      </c>
      <c r="Q495" s="108">
        <f t="shared" si="111"/>
        <v>43791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</row>
    <row r="496" spans="1:159" x14ac:dyDescent="0.2">
      <c r="A496" s="99">
        <f t="shared" si="106"/>
        <v>43549</v>
      </c>
      <c r="B496" s="100">
        <f t="shared" ca="1" si="112"/>
        <v>5451886.7000000002</v>
      </c>
      <c r="C496" s="101">
        <f t="shared" si="107"/>
        <v>5000000</v>
      </c>
      <c r="D496" s="102">
        <f ca="1">IF(A496&lt;$B$1,VLOOKUP(A496,[1]DI!$A$4:$B$15000,2,FALSE),0)</f>
        <v>6.4000000000000001E-2</v>
      </c>
      <c r="E496" s="101">
        <f t="shared" ca="1" si="113"/>
        <v>2.4620000000000002E-4</v>
      </c>
      <c r="F496" s="103">
        <f t="shared" si="108"/>
        <v>1.0449999999999999</v>
      </c>
      <c r="G496" s="104">
        <f t="shared" ca="1" si="101"/>
        <v>1.0002572789999999</v>
      </c>
      <c r="H496" s="101">
        <f ca="1">TRUNC(PRODUCT(G$10:G495),15)</f>
        <v>1.09037734152973</v>
      </c>
      <c r="I496" s="101">
        <f t="shared" si="109"/>
        <v>1</v>
      </c>
      <c r="J496" s="101">
        <f t="shared" ca="1" si="102"/>
        <v>1.0903773400000001</v>
      </c>
      <c r="K496" s="101">
        <f t="shared" ca="1" si="103"/>
        <v>451886.7</v>
      </c>
      <c r="L496" s="105">
        <f>IF(VLOOKUP(A496,$U$12:$AD$125,8)=VLOOKUP(A495,$U$12:$AD$125,8),0,VLOOKUP(A496,U$12:$AD$125,8))</f>
        <v>0</v>
      </c>
      <c r="M496" s="106">
        <f>IF(L496&gt;0,VLOOKUP(L496,T$12:$AC$125,7),0)</f>
        <v>0</v>
      </c>
      <c r="N496" s="101">
        <f t="shared" si="104"/>
        <v>0</v>
      </c>
      <c r="O496" s="101">
        <f t="shared" ca="1" si="105"/>
        <v>451886.7</v>
      </c>
      <c r="P496" s="107" t="str">
        <f t="shared" si="110"/>
        <v>J=</v>
      </c>
      <c r="Q496" s="108">
        <f t="shared" si="111"/>
        <v>43791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</row>
    <row r="497" spans="1:164" x14ac:dyDescent="0.2">
      <c r="A497" s="99">
        <f t="shared" si="106"/>
        <v>43550</v>
      </c>
      <c r="B497" s="100">
        <f t="shared" ca="1" si="112"/>
        <v>5453289.3499999996</v>
      </c>
      <c r="C497" s="101">
        <f t="shared" si="107"/>
        <v>5000000</v>
      </c>
      <c r="D497" s="102">
        <f ca="1">IF(A497&lt;$B$1,VLOOKUP(A497,[1]DI!$A$4:$B$15000,2,FALSE),0)</f>
        <v>6.4000000000000001E-2</v>
      </c>
      <c r="E497" s="101">
        <f t="shared" ca="1" si="113"/>
        <v>2.4620000000000002E-4</v>
      </c>
      <c r="F497" s="103">
        <f t="shared" si="108"/>
        <v>1.0449999999999999</v>
      </c>
      <c r="G497" s="104">
        <f t="shared" ca="1" si="101"/>
        <v>1.0002572789999999</v>
      </c>
      <c r="H497" s="101">
        <f ca="1">TRUNC(PRODUCT(G$10:G496),15)</f>
        <v>1.0906578727217799</v>
      </c>
      <c r="I497" s="101">
        <f t="shared" si="109"/>
        <v>1</v>
      </c>
      <c r="J497" s="101">
        <f t="shared" ca="1" si="102"/>
        <v>1.09065787</v>
      </c>
      <c r="K497" s="101">
        <f t="shared" ca="1" si="103"/>
        <v>453289.35</v>
      </c>
      <c r="L497" s="105">
        <f>IF(VLOOKUP(A497,$U$12:$AD$125,8)=VLOOKUP(A496,$U$12:$AD$125,8),0,VLOOKUP(A497,U$12:$AD$125,8))</f>
        <v>0</v>
      </c>
      <c r="M497" s="106">
        <f>IF(L497&gt;0,VLOOKUP(L497,T$12:$AC$125,7),0)</f>
        <v>0</v>
      </c>
      <c r="N497" s="101">
        <f t="shared" si="104"/>
        <v>0</v>
      </c>
      <c r="O497" s="101">
        <f t="shared" ca="1" si="105"/>
        <v>453289.35</v>
      </c>
      <c r="P497" s="107" t="str">
        <f t="shared" si="110"/>
        <v>J=</v>
      </c>
      <c r="Q497" s="108">
        <f t="shared" si="111"/>
        <v>43791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</row>
    <row r="498" spans="1:164" x14ac:dyDescent="0.2">
      <c r="A498" s="99">
        <f t="shared" si="106"/>
        <v>43551</v>
      </c>
      <c r="B498" s="100">
        <f t="shared" ca="1" si="112"/>
        <v>5454692.4000000004</v>
      </c>
      <c r="C498" s="101">
        <f t="shared" si="107"/>
        <v>5000000</v>
      </c>
      <c r="D498" s="102">
        <f ca="1">IF(A498&lt;$B$1,VLOOKUP(A498,[1]DI!$A$4:$B$15000,2,FALSE),0)</f>
        <v>6.4000000000000001E-2</v>
      </c>
      <c r="E498" s="101">
        <f t="shared" ca="1" si="113"/>
        <v>2.4620000000000002E-4</v>
      </c>
      <c r="F498" s="103">
        <f t="shared" si="108"/>
        <v>1.0449999999999999</v>
      </c>
      <c r="G498" s="104">
        <f t="shared" ca="1" si="101"/>
        <v>1.0002572789999999</v>
      </c>
      <c r="H498" s="101">
        <f ca="1">TRUNC(PRODUCT(G$10:G497),15)</f>
        <v>1.09093847608862</v>
      </c>
      <c r="I498" s="101">
        <f t="shared" si="109"/>
        <v>1</v>
      </c>
      <c r="J498" s="101">
        <f t="shared" ca="1" si="102"/>
        <v>1.0909384799999999</v>
      </c>
      <c r="K498" s="101">
        <f t="shared" ca="1" si="103"/>
        <v>454692.4</v>
      </c>
      <c r="L498" s="105">
        <f>IF(VLOOKUP(A498,$U$12:$AD$125,8)=VLOOKUP(A497,$U$12:$AD$125,8),0,VLOOKUP(A498,U$12:$AD$125,8))</f>
        <v>0</v>
      </c>
      <c r="M498" s="106">
        <f>IF(L498&gt;0,VLOOKUP(L498,T$12:$AC$125,7),0)</f>
        <v>0</v>
      </c>
      <c r="N498" s="101">
        <f t="shared" si="104"/>
        <v>0</v>
      </c>
      <c r="O498" s="101">
        <f t="shared" ca="1" si="105"/>
        <v>454692.4</v>
      </c>
      <c r="P498" s="107" t="str">
        <f t="shared" si="110"/>
        <v>J=</v>
      </c>
      <c r="Q498" s="108">
        <f t="shared" si="111"/>
        <v>43791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</row>
    <row r="499" spans="1:164" x14ac:dyDescent="0.2">
      <c r="A499" s="99">
        <f t="shared" si="106"/>
        <v>43552</v>
      </c>
      <c r="B499" s="100">
        <f t="shared" ca="1" si="112"/>
        <v>5456095.75</v>
      </c>
      <c r="C499" s="101">
        <f t="shared" si="107"/>
        <v>5000000</v>
      </c>
      <c r="D499" s="102">
        <f ca="1">IF(A499&lt;$B$1,VLOOKUP(A499,[1]DI!$A$4:$B$15000,2,FALSE),0)</f>
        <v>6.4000000000000001E-2</v>
      </c>
      <c r="E499" s="101">
        <f t="shared" ca="1" si="113"/>
        <v>2.4620000000000002E-4</v>
      </c>
      <c r="F499" s="103">
        <f t="shared" si="108"/>
        <v>1.0449999999999999</v>
      </c>
      <c r="G499" s="104">
        <f t="shared" ca="1" si="101"/>
        <v>1.0002572789999999</v>
      </c>
      <c r="H499" s="101">
        <f ca="1">TRUNC(PRODUCT(G$10:G498),15)</f>
        <v>1.0912191516488099</v>
      </c>
      <c r="I499" s="101">
        <f t="shared" si="109"/>
        <v>1</v>
      </c>
      <c r="J499" s="101">
        <f t="shared" ca="1" si="102"/>
        <v>1.0912191499999999</v>
      </c>
      <c r="K499" s="101">
        <f t="shared" ca="1" si="103"/>
        <v>456095.75</v>
      </c>
      <c r="L499" s="105">
        <f>IF(VLOOKUP(A499,$U$12:$AD$125,8)=VLOOKUP(A498,$U$12:$AD$125,8),0,VLOOKUP(A499,U$12:$AD$125,8))</f>
        <v>0</v>
      </c>
      <c r="M499" s="106">
        <f>IF(L499&gt;0,VLOOKUP(L499,T$12:$AC$125,7),0)</f>
        <v>0</v>
      </c>
      <c r="N499" s="101">
        <f t="shared" si="104"/>
        <v>0</v>
      </c>
      <c r="O499" s="101">
        <f t="shared" ca="1" si="105"/>
        <v>456095.75</v>
      </c>
      <c r="P499" s="107" t="str">
        <f t="shared" si="110"/>
        <v>J=</v>
      </c>
      <c r="Q499" s="108">
        <f t="shared" si="111"/>
        <v>43791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</row>
    <row r="500" spans="1:164" x14ac:dyDescent="0.2">
      <c r="A500" s="99">
        <f t="shared" si="106"/>
        <v>43553</v>
      </c>
      <c r="B500" s="100">
        <f t="shared" ca="1" si="112"/>
        <v>5457499.5</v>
      </c>
      <c r="C500" s="101">
        <f t="shared" si="107"/>
        <v>5000000</v>
      </c>
      <c r="D500" s="102">
        <f ca="1">IF(A500&lt;$B$1,VLOOKUP(A500,[1]DI!$A$4:$B$15000,2,FALSE),0)</f>
        <v>6.4000000000000001E-2</v>
      </c>
      <c r="E500" s="101">
        <f t="shared" ca="1" si="113"/>
        <v>2.4620000000000002E-4</v>
      </c>
      <c r="F500" s="103">
        <f t="shared" si="108"/>
        <v>1.0449999999999999</v>
      </c>
      <c r="G500" s="104">
        <f t="shared" ca="1" si="101"/>
        <v>1.0002572789999999</v>
      </c>
      <c r="H500" s="101">
        <f ca="1">TRUNC(PRODUCT(G$10:G499),15)</f>
        <v>1.09149989942093</v>
      </c>
      <c r="I500" s="101">
        <f t="shared" si="109"/>
        <v>1</v>
      </c>
      <c r="J500" s="101">
        <f t="shared" ca="1" si="102"/>
        <v>1.0914999000000001</v>
      </c>
      <c r="K500" s="101">
        <f t="shared" ca="1" si="103"/>
        <v>457499.5</v>
      </c>
      <c r="L500" s="105">
        <f>IF(VLOOKUP(A500,$U$12:$AD$125,8)=VLOOKUP(A499,$U$12:$AD$125,8),0,VLOOKUP(A500,U$12:$AD$125,8))</f>
        <v>0</v>
      </c>
      <c r="M500" s="106">
        <f>IF(L500&gt;0,VLOOKUP(L500,T$12:$AC$125,7),0)</f>
        <v>0</v>
      </c>
      <c r="N500" s="101">
        <f t="shared" si="104"/>
        <v>0</v>
      </c>
      <c r="O500" s="101">
        <f t="shared" ca="1" si="105"/>
        <v>457499.5</v>
      </c>
      <c r="P500" s="107" t="str">
        <f t="shared" si="110"/>
        <v>J=</v>
      </c>
      <c r="Q500" s="108">
        <f t="shared" si="111"/>
        <v>43791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</row>
    <row r="501" spans="1:164" x14ac:dyDescent="0.2">
      <c r="A501" s="99">
        <f t="shared" si="106"/>
        <v>43554</v>
      </c>
      <c r="B501" s="100">
        <f t="shared" ca="1" si="112"/>
        <v>5458903.5999999996</v>
      </c>
      <c r="C501" s="101">
        <f t="shared" si="107"/>
        <v>5000000</v>
      </c>
      <c r="D501" s="102">
        <f ca="1">IF(A501&lt;$B$1,VLOOKUP(A501,[1]DI!$A$4:$B$15000,2,FALSE),0)</f>
        <v>0</v>
      </c>
      <c r="E501" s="101">
        <f t="shared" ca="1" si="113"/>
        <v>0</v>
      </c>
      <c r="F501" s="103">
        <f t="shared" si="108"/>
        <v>1.0449999999999999</v>
      </c>
      <c r="G501" s="104">
        <f t="shared" ca="1" si="101"/>
        <v>1</v>
      </c>
      <c r="H501" s="101">
        <f ca="1">TRUNC(PRODUCT(G$10:G500),15)</f>
        <v>1.09178071942355</v>
      </c>
      <c r="I501" s="101">
        <f t="shared" si="109"/>
        <v>1</v>
      </c>
      <c r="J501" s="101">
        <f t="shared" ca="1" si="102"/>
        <v>1.09178072</v>
      </c>
      <c r="K501" s="101">
        <f t="shared" ca="1" si="103"/>
        <v>458903.6</v>
      </c>
      <c r="L501" s="105">
        <f>IF(VLOOKUP(A501,$U$12:$AD$125,8)=VLOOKUP(A500,$U$12:$AD$125,8),0,VLOOKUP(A501,U$12:$AD$125,8))</f>
        <v>0</v>
      </c>
      <c r="M501" s="106">
        <f>IF(L501&gt;0,VLOOKUP(L501,T$12:$AC$125,7),0)</f>
        <v>0</v>
      </c>
      <c r="N501" s="101">
        <f t="shared" si="104"/>
        <v>0</v>
      </c>
      <c r="O501" s="101">
        <f t="shared" ca="1" si="105"/>
        <v>458903.6</v>
      </c>
      <c r="P501" s="107" t="str">
        <f t="shared" si="110"/>
        <v>J=</v>
      </c>
      <c r="Q501" s="108">
        <f t="shared" si="111"/>
        <v>43791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</row>
    <row r="502" spans="1:164" x14ac:dyDescent="0.2">
      <c r="A502" s="99">
        <f t="shared" si="106"/>
        <v>43555</v>
      </c>
      <c r="B502" s="100">
        <f t="shared" ca="1" si="112"/>
        <v>5458903.5999999996</v>
      </c>
      <c r="C502" s="101">
        <f t="shared" si="107"/>
        <v>5000000</v>
      </c>
      <c r="D502" s="102">
        <f ca="1">IF(A502&lt;$B$1,VLOOKUP(A502,[1]DI!$A$4:$B$15000,2,FALSE),0)</f>
        <v>0</v>
      </c>
      <c r="E502" s="101">
        <f t="shared" ca="1" si="113"/>
        <v>0</v>
      </c>
      <c r="F502" s="103">
        <f t="shared" si="108"/>
        <v>1.0449999999999999</v>
      </c>
      <c r="G502" s="104">
        <f t="shared" ca="1" si="101"/>
        <v>1</v>
      </c>
      <c r="H502" s="101">
        <f ca="1">TRUNC(PRODUCT(G$10:G501),15)</f>
        <v>1.09178071942355</v>
      </c>
      <c r="I502" s="101">
        <f t="shared" si="109"/>
        <v>1</v>
      </c>
      <c r="J502" s="101">
        <f t="shared" ca="1" si="102"/>
        <v>1.09178072</v>
      </c>
      <c r="K502" s="101">
        <f t="shared" ca="1" si="103"/>
        <v>458903.6</v>
      </c>
      <c r="L502" s="105">
        <f>IF(VLOOKUP(A502,$U$12:$AD$125,8)=VLOOKUP(A501,$U$12:$AD$125,8),0,VLOOKUP(A502,U$12:$AD$125,8))</f>
        <v>0</v>
      </c>
      <c r="M502" s="106">
        <f>IF(L502&gt;0,VLOOKUP(L502,T$12:$AC$125,7),0)</f>
        <v>0</v>
      </c>
      <c r="N502" s="101">
        <f t="shared" si="104"/>
        <v>0</v>
      </c>
      <c r="O502" s="101">
        <f t="shared" ca="1" si="105"/>
        <v>458903.6</v>
      </c>
      <c r="P502" s="107" t="str">
        <f t="shared" si="110"/>
        <v>J=</v>
      </c>
      <c r="Q502" s="108">
        <f t="shared" si="111"/>
        <v>43791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</row>
    <row r="503" spans="1:164" x14ac:dyDescent="0.2">
      <c r="A503" s="99">
        <f t="shared" si="106"/>
        <v>43556</v>
      </c>
      <c r="B503" s="100">
        <f t="shared" ca="1" si="112"/>
        <v>5458903.5999999996</v>
      </c>
      <c r="C503" s="101">
        <f t="shared" si="107"/>
        <v>5000000</v>
      </c>
      <c r="D503" s="102">
        <f ca="1">IF(A503&lt;$B$1,VLOOKUP(A503,[1]DI!$A$4:$B$15000,2,FALSE),0)</f>
        <v>6.4000000000000001E-2</v>
      </c>
      <c r="E503" s="101">
        <f t="shared" ca="1" si="113"/>
        <v>2.4620000000000002E-4</v>
      </c>
      <c r="F503" s="103">
        <f t="shared" si="108"/>
        <v>1.0449999999999999</v>
      </c>
      <c r="G503" s="104">
        <f t="shared" ca="1" si="101"/>
        <v>1.0002572789999999</v>
      </c>
      <c r="H503" s="101">
        <f ca="1">TRUNC(PRODUCT(G$10:G502),15)</f>
        <v>1.09178071942355</v>
      </c>
      <c r="I503" s="101">
        <f t="shared" si="109"/>
        <v>1</v>
      </c>
      <c r="J503" s="101">
        <f t="shared" ca="1" si="102"/>
        <v>1.09178072</v>
      </c>
      <c r="K503" s="101">
        <f t="shared" ca="1" si="103"/>
        <v>458903.6</v>
      </c>
      <c r="L503" s="105">
        <f>IF(VLOOKUP(A503,$U$12:$AD$125,8)=VLOOKUP(A502,$U$12:$AD$125,8),0,VLOOKUP(A503,U$12:$AD$125,8))</f>
        <v>0</v>
      </c>
      <c r="M503" s="106">
        <f>IF(L503&gt;0,VLOOKUP(L503,T$12:$AC$125,7),0)</f>
        <v>0</v>
      </c>
      <c r="N503" s="101">
        <f t="shared" si="104"/>
        <v>0</v>
      </c>
      <c r="O503" s="101">
        <f t="shared" ca="1" si="105"/>
        <v>458903.6</v>
      </c>
      <c r="P503" s="107" t="str">
        <f t="shared" si="110"/>
        <v>J=</v>
      </c>
      <c r="Q503" s="108">
        <f t="shared" si="111"/>
        <v>43791</v>
      </c>
      <c r="R503" s="13"/>
      <c r="S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  <c r="BN503" s="40"/>
      <c r="BO503" s="40"/>
      <c r="BP503" s="40"/>
      <c r="BQ503" s="40"/>
      <c r="BR503" s="40"/>
      <c r="BS503" s="40"/>
      <c r="BT503" s="40"/>
      <c r="BU503" s="40"/>
      <c r="BV503" s="40"/>
      <c r="BW503" s="40"/>
      <c r="BX503" s="40"/>
      <c r="BY503" s="40"/>
      <c r="BZ503" s="40"/>
      <c r="CA503" s="40"/>
      <c r="CB503" s="40"/>
      <c r="CC503" s="40"/>
      <c r="CD503" s="40"/>
      <c r="CE503" s="40"/>
      <c r="CF503" s="40"/>
      <c r="CG503" s="40"/>
      <c r="CH503" s="40"/>
      <c r="CI503" s="40"/>
      <c r="CJ503" s="40"/>
      <c r="CK503" s="40"/>
      <c r="CL503" s="40"/>
      <c r="CM503" s="40"/>
      <c r="CN503" s="40"/>
      <c r="CO503" s="40"/>
      <c r="CP503" s="40"/>
      <c r="CQ503" s="40"/>
      <c r="CR503" s="40"/>
      <c r="CS503" s="40"/>
      <c r="CT503" s="40"/>
      <c r="CU503" s="40"/>
      <c r="CV503" s="40"/>
      <c r="CW503" s="40"/>
      <c r="CX503" s="40"/>
      <c r="CY503" s="40"/>
      <c r="CZ503" s="40"/>
      <c r="DA503" s="40"/>
      <c r="DB503" s="40"/>
      <c r="DC503" s="40"/>
      <c r="DD503" s="40"/>
      <c r="DE503" s="40"/>
      <c r="DF503" s="40"/>
      <c r="DG503" s="40"/>
      <c r="DH503" s="40"/>
      <c r="DI503" s="40"/>
      <c r="DJ503" s="40"/>
      <c r="DK503" s="40"/>
      <c r="DL503" s="40"/>
      <c r="DM503" s="40"/>
      <c r="DN503" s="40"/>
      <c r="DO503" s="40"/>
      <c r="DP503" s="40"/>
      <c r="DQ503" s="40"/>
      <c r="DR503" s="40"/>
      <c r="DS503" s="40"/>
      <c r="DT503" s="40"/>
      <c r="DU503" s="40"/>
      <c r="DV503" s="40"/>
      <c r="DW503" s="40"/>
      <c r="DX503" s="40"/>
      <c r="DY503" s="40"/>
      <c r="DZ503" s="40"/>
      <c r="EA503" s="40"/>
      <c r="EB503" s="40"/>
      <c r="EC503" s="40"/>
      <c r="ED503" s="40"/>
      <c r="EE503" s="40"/>
      <c r="EF503" s="40"/>
      <c r="EG503" s="40"/>
      <c r="EH503" s="40"/>
      <c r="EI503" s="40"/>
      <c r="EJ503" s="40"/>
      <c r="EK503" s="40"/>
      <c r="EL503" s="40"/>
      <c r="EM503" s="40"/>
      <c r="EN503" s="40"/>
      <c r="EO503" s="40"/>
      <c r="EP503" s="40"/>
      <c r="EQ503" s="40"/>
      <c r="ER503" s="40"/>
      <c r="ES503" s="40"/>
      <c r="ET503" s="40"/>
      <c r="EU503" s="40"/>
      <c r="EV503" s="40"/>
      <c r="EW503" s="40"/>
      <c r="EX503" s="40"/>
      <c r="EY503" s="40"/>
      <c r="EZ503" s="40"/>
      <c r="FA503" s="40"/>
      <c r="FB503" s="40"/>
      <c r="FC503" s="40"/>
      <c r="FD503" s="40"/>
      <c r="FE503" s="40"/>
      <c r="FF503" s="40"/>
      <c r="FG503" s="40"/>
      <c r="FH503" s="40"/>
    </row>
    <row r="504" spans="1:164" x14ac:dyDescent="0.2">
      <c r="A504" s="99">
        <f t="shared" si="106"/>
        <v>43557</v>
      </c>
      <c r="B504" s="100">
        <f t="shared" ca="1" si="112"/>
        <v>5460308.0499999998</v>
      </c>
      <c r="C504" s="101">
        <f t="shared" si="107"/>
        <v>5000000</v>
      </c>
      <c r="D504" s="102">
        <f ca="1">IF(A504&lt;$B$1,VLOOKUP(A504,[1]DI!$A$4:$B$15000,2,FALSE),0)</f>
        <v>6.4000000000000001E-2</v>
      </c>
      <c r="E504" s="101">
        <f t="shared" ca="1" si="113"/>
        <v>2.4620000000000002E-4</v>
      </c>
      <c r="F504" s="103">
        <f t="shared" si="108"/>
        <v>1.0449999999999999</v>
      </c>
      <c r="G504" s="104">
        <f t="shared" ca="1" si="101"/>
        <v>1.0002572789999999</v>
      </c>
      <c r="H504" s="101">
        <f ca="1">TRUNC(PRODUCT(G$10:G503),15)</f>
        <v>1.0920616116752599</v>
      </c>
      <c r="I504" s="101">
        <f t="shared" si="109"/>
        <v>1</v>
      </c>
      <c r="J504" s="101">
        <f t="shared" ca="1" si="102"/>
        <v>1.09206161</v>
      </c>
      <c r="K504" s="101">
        <f t="shared" ca="1" si="103"/>
        <v>460308.05</v>
      </c>
      <c r="L504" s="105">
        <f>IF(VLOOKUP(A504,$U$12:$AD$125,8)=VLOOKUP(A503,$U$12:$AD$125,8),0,VLOOKUP(A504,U$12:$AD$125,8))</f>
        <v>0</v>
      </c>
      <c r="M504" s="106">
        <f>IF(L504&gt;0,VLOOKUP(L504,T$12:$AC$125,7),0)</f>
        <v>0</v>
      </c>
      <c r="N504" s="101">
        <f t="shared" si="104"/>
        <v>0</v>
      </c>
      <c r="O504" s="101">
        <f t="shared" ca="1" si="105"/>
        <v>460308.05</v>
      </c>
      <c r="P504" s="107" t="str">
        <f t="shared" si="110"/>
        <v>J=</v>
      </c>
      <c r="Q504" s="108">
        <f t="shared" si="111"/>
        <v>43791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</row>
    <row r="505" spans="1:164" x14ac:dyDescent="0.2">
      <c r="A505" s="99">
        <f t="shared" si="106"/>
        <v>43558</v>
      </c>
      <c r="B505" s="100">
        <f t="shared" ca="1" si="112"/>
        <v>5461712.9000000004</v>
      </c>
      <c r="C505" s="101">
        <f t="shared" si="107"/>
        <v>5000000</v>
      </c>
      <c r="D505" s="102">
        <f ca="1">IF(A505&lt;$B$1,VLOOKUP(A505,[1]DI!$A$4:$B$15000,2,FALSE),0)</f>
        <v>6.4000000000000001E-2</v>
      </c>
      <c r="E505" s="101">
        <f t="shared" ca="1" si="113"/>
        <v>2.4620000000000002E-4</v>
      </c>
      <c r="F505" s="103">
        <f t="shared" si="108"/>
        <v>1.0449999999999999</v>
      </c>
      <c r="G505" s="104">
        <f t="shared" ca="1" si="101"/>
        <v>1.0002572789999999</v>
      </c>
      <c r="H505" s="101">
        <f ca="1">TRUNC(PRODUCT(G$10:G504),15)</f>
        <v>1.0923425761946499</v>
      </c>
      <c r="I505" s="101">
        <f t="shared" si="109"/>
        <v>1</v>
      </c>
      <c r="J505" s="101">
        <f t="shared" ca="1" si="102"/>
        <v>1.09234258</v>
      </c>
      <c r="K505" s="101">
        <f t="shared" ca="1" si="103"/>
        <v>461712.9</v>
      </c>
      <c r="L505" s="105">
        <f>IF(VLOOKUP(A505,$U$12:$AD$125,8)=VLOOKUP(A504,$U$12:$AD$125,8),0,VLOOKUP(A505,U$12:$AD$125,8))</f>
        <v>0</v>
      </c>
      <c r="M505" s="106">
        <f>IF(L505&gt;0,VLOOKUP(L505,T$12:$AC$125,7),0)</f>
        <v>0</v>
      </c>
      <c r="N505" s="101">
        <f t="shared" si="104"/>
        <v>0</v>
      </c>
      <c r="O505" s="101">
        <f t="shared" ca="1" si="105"/>
        <v>461712.9</v>
      </c>
      <c r="P505" s="107" t="str">
        <f t="shared" si="110"/>
        <v>J=</v>
      </c>
      <c r="Q505" s="108">
        <f t="shared" si="111"/>
        <v>43791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</row>
    <row r="506" spans="1:164" x14ac:dyDescent="0.2">
      <c r="A506" s="99">
        <f t="shared" si="106"/>
        <v>43559</v>
      </c>
      <c r="B506" s="100">
        <f t="shared" ca="1" si="112"/>
        <v>5463118.0499999998</v>
      </c>
      <c r="C506" s="101">
        <f t="shared" si="107"/>
        <v>5000000</v>
      </c>
      <c r="D506" s="102">
        <f ca="1">IF(A506&lt;$B$1,VLOOKUP(A506,[1]DI!$A$4:$B$15000,2,FALSE),0)</f>
        <v>6.4000000000000001E-2</v>
      </c>
      <c r="E506" s="101">
        <f t="shared" ca="1" si="113"/>
        <v>2.4620000000000002E-4</v>
      </c>
      <c r="F506" s="103">
        <f t="shared" si="108"/>
        <v>1.0449999999999999</v>
      </c>
      <c r="G506" s="104">
        <f t="shared" ca="1" si="101"/>
        <v>1.0002572789999999</v>
      </c>
      <c r="H506" s="101">
        <f ca="1">TRUNC(PRODUCT(G$10:G505),15)</f>
        <v>1.09262361300031</v>
      </c>
      <c r="I506" s="101">
        <f t="shared" si="109"/>
        <v>1</v>
      </c>
      <c r="J506" s="101">
        <f t="shared" ca="1" si="102"/>
        <v>1.09262361</v>
      </c>
      <c r="K506" s="101">
        <f t="shared" ca="1" si="103"/>
        <v>463118.05</v>
      </c>
      <c r="L506" s="105">
        <f>IF(VLOOKUP(A506,$U$12:$AD$125,8)=VLOOKUP(A505,$U$12:$AD$125,8),0,VLOOKUP(A506,U$12:$AD$125,8))</f>
        <v>0</v>
      </c>
      <c r="M506" s="106">
        <f>IF(L506&gt;0,VLOOKUP(L506,T$12:$AC$125,7),0)</f>
        <v>0</v>
      </c>
      <c r="N506" s="101">
        <f t="shared" si="104"/>
        <v>0</v>
      </c>
      <c r="O506" s="101">
        <f t="shared" ca="1" si="105"/>
        <v>463118.05</v>
      </c>
      <c r="P506" s="107" t="str">
        <f t="shared" si="110"/>
        <v>J=</v>
      </c>
      <c r="Q506" s="108">
        <f t="shared" si="111"/>
        <v>43791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</row>
    <row r="507" spans="1:164" x14ac:dyDescent="0.2">
      <c r="A507" s="99">
        <f t="shared" si="106"/>
        <v>43560</v>
      </c>
      <c r="B507" s="100">
        <f t="shared" ca="1" si="112"/>
        <v>5464523.5999999996</v>
      </c>
      <c r="C507" s="101">
        <f t="shared" si="107"/>
        <v>5000000</v>
      </c>
      <c r="D507" s="102">
        <f ca="1">IF(A507&lt;$B$1,VLOOKUP(A507,[1]DI!$A$4:$B$15000,2,FALSE),0)</f>
        <v>6.4000000000000001E-2</v>
      </c>
      <c r="E507" s="101">
        <f t="shared" ca="1" si="113"/>
        <v>2.4620000000000002E-4</v>
      </c>
      <c r="F507" s="103">
        <f t="shared" si="108"/>
        <v>1.0449999999999999</v>
      </c>
      <c r="G507" s="104">
        <f t="shared" ca="1" si="101"/>
        <v>1.0002572789999999</v>
      </c>
      <c r="H507" s="101">
        <f ca="1">TRUNC(PRODUCT(G$10:G506),15)</f>
        <v>1.0929047221108401</v>
      </c>
      <c r="I507" s="101">
        <f t="shared" si="109"/>
        <v>1</v>
      </c>
      <c r="J507" s="101">
        <f t="shared" ca="1" si="102"/>
        <v>1.0929047199999999</v>
      </c>
      <c r="K507" s="101">
        <f t="shared" ca="1" si="103"/>
        <v>464523.6</v>
      </c>
      <c r="L507" s="105">
        <f>IF(VLOOKUP(A507,$U$12:$AD$125,8)=VLOOKUP(A506,$U$12:$AD$125,8),0,VLOOKUP(A507,U$12:$AD$125,8))</f>
        <v>0</v>
      </c>
      <c r="M507" s="106">
        <f>IF(L507&gt;0,VLOOKUP(L507,T$12:$AC$125,7),0)</f>
        <v>0</v>
      </c>
      <c r="N507" s="101">
        <f t="shared" si="104"/>
        <v>0</v>
      </c>
      <c r="O507" s="101">
        <f t="shared" ca="1" si="105"/>
        <v>464523.6</v>
      </c>
      <c r="P507" s="107" t="str">
        <f t="shared" si="110"/>
        <v>J=</v>
      </c>
      <c r="Q507" s="108">
        <f t="shared" si="111"/>
        <v>43791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</row>
    <row r="508" spans="1:164" x14ac:dyDescent="0.2">
      <c r="A508" s="99">
        <f t="shared" si="106"/>
        <v>43561</v>
      </c>
      <c r="B508" s="100">
        <f t="shared" ca="1" si="112"/>
        <v>5465929.5</v>
      </c>
      <c r="C508" s="101">
        <f t="shared" si="107"/>
        <v>5000000</v>
      </c>
      <c r="D508" s="102">
        <f ca="1">IF(A508&lt;$B$1,VLOOKUP(A508,[1]DI!$A$4:$B$15000,2,FALSE),0)</f>
        <v>0</v>
      </c>
      <c r="E508" s="101">
        <f t="shared" ca="1" si="113"/>
        <v>0</v>
      </c>
      <c r="F508" s="103">
        <f t="shared" si="108"/>
        <v>1.0449999999999999</v>
      </c>
      <c r="G508" s="104">
        <f t="shared" ca="1" si="101"/>
        <v>1</v>
      </c>
      <c r="H508" s="101">
        <f ca="1">TRUNC(PRODUCT(G$10:G507),15)</f>
        <v>1.0931859035448399</v>
      </c>
      <c r="I508" s="101">
        <f t="shared" si="109"/>
        <v>1</v>
      </c>
      <c r="J508" s="101">
        <f t="shared" ca="1" si="102"/>
        <v>1.0931858999999999</v>
      </c>
      <c r="K508" s="101">
        <f t="shared" ca="1" si="103"/>
        <v>465929.5</v>
      </c>
      <c r="L508" s="105">
        <f>IF(VLOOKUP(A508,$U$12:$AD$125,8)=VLOOKUP(A507,$U$12:$AD$125,8),0,VLOOKUP(A508,U$12:$AD$125,8))</f>
        <v>0</v>
      </c>
      <c r="M508" s="106">
        <f>IF(L508&gt;0,VLOOKUP(L508,T$12:$AC$125,7),0)</f>
        <v>0</v>
      </c>
      <c r="N508" s="101">
        <f t="shared" si="104"/>
        <v>0</v>
      </c>
      <c r="O508" s="101">
        <f t="shared" ca="1" si="105"/>
        <v>465929.5</v>
      </c>
      <c r="P508" s="107" t="str">
        <f t="shared" si="110"/>
        <v>J=</v>
      </c>
      <c r="Q508" s="108">
        <f t="shared" si="111"/>
        <v>43791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</row>
    <row r="509" spans="1:164" x14ac:dyDescent="0.2">
      <c r="A509" s="99">
        <f t="shared" si="106"/>
        <v>43562</v>
      </c>
      <c r="B509" s="100">
        <f t="shared" ca="1" si="112"/>
        <v>5465929.5</v>
      </c>
      <c r="C509" s="101">
        <f t="shared" si="107"/>
        <v>5000000</v>
      </c>
      <c r="D509" s="102">
        <f ca="1">IF(A509&lt;$B$1,VLOOKUP(A509,[1]DI!$A$4:$B$15000,2,FALSE),0)</f>
        <v>0</v>
      </c>
      <c r="E509" s="101">
        <f t="shared" ca="1" si="113"/>
        <v>0</v>
      </c>
      <c r="F509" s="103">
        <f t="shared" si="108"/>
        <v>1.0449999999999999</v>
      </c>
      <c r="G509" s="104">
        <f t="shared" ca="1" si="101"/>
        <v>1</v>
      </c>
      <c r="H509" s="101">
        <f ca="1">TRUNC(PRODUCT(G$10:G508),15)</f>
        <v>1.0931859035448399</v>
      </c>
      <c r="I509" s="101">
        <f t="shared" si="109"/>
        <v>1</v>
      </c>
      <c r="J509" s="101">
        <f t="shared" ca="1" si="102"/>
        <v>1.0931858999999999</v>
      </c>
      <c r="K509" s="101">
        <f t="shared" ca="1" si="103"/>
        <v>465929.5</v>
      </c>
      <c r="L509" s="105">
        <f>IF(VLOOKUP(A509,$U$12:$AD$125,8)=VLOOKUP(A508,$U$12:$AD$125,8),0,VLOOKUP(A509,U$12:$AD$125,8))</f>
        <v>0</v>
      </c>
      <c r="M509" s="106">
        <f>IF(L509&gt;0,VLOOKUP(L509,T$12:$AC$125,7),0)</f>
        <v>0</v>
      </c>
      <c r="N509" s="101">
        <f t="shared" si="104"/>
        <v>0</v>
      </c>
      <c r="O509" s="101">
        <f t="shared" ca="1" si="105"/>
        <v>465929.5</v>
      </c>
      <c r="P509" s="107" t="str">
        <f t="shared" si="110"/>
        <v>J=</v>
      </c>
      <c r="Q509" s="108">
        <f t="shared" si="111"/>
        <v>43791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</row>
    <row r="510" spans="1:164" x14ac:dyDescent="0.2">
      <c r="A510" s="99">
        <f t="shared" si="106"/>
        <v>43563</v>
      </c>
      <c r="B510" s="100">
        <f t="shared" ca="1" si="112"/>
        <v>5465929.5</v>
      </c>
      <c r="C510" s="101">
        <f t="shared" si="107"/>
        <v>5000000</v>
      </c>
      <c r="D510" s="102">
        <f ca="1">IF(A510&lt;$B$1,VLOOKUP(A510,[1]DI!$A$4:$B$15000,2,FALSE),0)</f>
        <v>6.4000000000000001E-2</v>
      </c>
      <c r="E510" s="101">
        <f t="shared" ca="1" si="113"/>
        <v>2.4620000000000002E-4</v>
      </c>
      <c r="F510" s="103">
        <f t="shared" si="108"/>
        <v>1.0449999999999999</v>
      </c>
      <c r="G510" s="104">
        <f t="shared" ca="1" si="101"/>
        <v>1.0002572789999999</v>
      </c>
      <c r="H510" s="101">
        <f ca="1">TRUNC(PRODUCT(G$10:G509),15)</f>
        <v>1.0931859035448399</v>
      </c>
      <c r="I510" s="101">
        <f t="shared" si="109"/>
        <v>1</v>
      </c>
      <c r="J510" s="101">
        <f t="shared" ca="1" si="102"/>
        <v>1.0931858999999999</v>
      </c>
      <c r="K510" s="101">
        <f t="shared" ca="1" si="103"/>
        <v>465929.5</v>
      </c>
      <c r="L510" s="105">
        <f>IF(VLOOKUP(A510,$U$12:$AD$125,8)=VLOOKUP(A509,$U$12:$AD$125,8),0,VLOOKUP(A510,U$12:$AD$125,8))</f>
        <v>0</v>
      </c>
      <c r="M510" s="106">
        <f>IF(L510&gt;0,VLOOKUP(L510,T$12:$AC$125,7),0)</f>
        <v>0</v>
      </c>
      <c r="N510" s="101">
        <f t="shared" si="104"/>
        <v>0</v>
      </c>
      <c r="O510" s="101">
        <f t="shared" ca="1" si="105"/>
        <v>465929.5</v>
      </c>
      <c r="P510" s="107" t="str">
        <f t="shared" si="110"/>
        <v>J=</v>
      </c>
      <c r="Q510" s="108">
        <f t="shared" si="111"/>
        <v>43791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</row>
    <row r="511" spans="1:164" x14ac:dyDescent="0.2">
      <c r="A511" s="99">
        <f t="shared" si="106"/>
        <v>43564</v>
      </c>
      <c r="B511" s="100">
        <f t="shared" ca="1" si="112"/>
        <v>5467335.7999999998</v>
      </c>
      <c r="C511" s="101">
        <f t="shared" si="107"/>
        <v>5000000</v>
      </c>
      <c r="D511" s="102">
        <f ca="1">IF(A511&lt;$B$1,VLOOKUP(A511,[1]DI!$A$4:$B$15000,2,FALSE),0)</f>
        <v>6.4000000000000001E-2</v>
      </c>
      <c r="E511" s="101">
        <f t="shared" ca="1" si="113"/>
        <v>2.4620000000000002E-4</v>
      </c>
      <c r="F511" s="103">
        <f t="shared" si="108"/>
        <v>1.0449999999999999</v>
      </c>
      <c r="G511" s="104">
        <f t="shared" ca="1" si="101"/>
        <v>1.0002572789999999</v>
      </c>
      <c r="H511" s="101">
        <f ca="1">TRUNC(PRODUCT(G$10:G510),15)</f>
        <v>1.09346715732092</v>
      </c>
      <c r="I511" s="101">
        <f t="shared" si="109"/>
        <v>1</v>
      </c>
      <c r="J511" s="101">
        <f t="shared" ca="1" si="102"/>
        <v>1.0934671600000001</v>
      </c>
      <c r="K511" s="101">
        <f t="shared" ca="1" si="103"/>
        <v>467335.8</v>
      </c>
      <c r="L511" s="105">
        <f>IF(VLOOKUP(A511,$U$12:$AD$125,8)=VLOOKUP(A510,$U$12:$AD$125,8),0,VLOOKUP(A511,U$12:$AD$125,8))</f>
        <v>0</v>
      </c>
      <c r="M511" s="106">
        <f>IF(L511&gt;0,VLOOKUP(L511,T$12:$AC$125,7),0)</f>
        <v>0</v>
      </c>
      <c r="N511" s="101">
        <f t="shared" si="104"/>
        <v>0</v>
      </c>
      <c r="O511" s="101">
        <f t="shared" ca="1" si="105"/>
        <v>467335.8</v>
      </c>
      <c r="P511" s="107" t="str">
        <f t="shared" si="110"/>
        <v>J=</v>
      </c>
      <c r="Q511" s="108">
        <f t="shared" si="111"/>
        <v>43791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</row>
    <row r="512" spans="1:164" x14ac:dyDescent="0.2">
      <c r="A512" s="99">
        <f t="shared" si="106"/>
        <v>43565</v>
      </c>
      <c r="B512" s="100">
        <f t="shared" ca="1" si="112"/>
        <v>5468742.4000000004</v>
      </c>
      <c r="C512" s="101">
        <f t="shared" si="107"/>
        <v>5000000</v>
      </c>
      <c r="D512" s="102">
        <f ca="1">IF(A512&lt;$B$1,VLOOKUP(A512,[1]DI!$A$4:$B$15000,2,FALSE),0)</f>
        <v>6.4000000000000001E-2</v>
      </c>
      <c r="E512" s="101">
        <f t="shared" ca="1" si="113"/>
        <v>2.4620000000000002E-4</v>
      </c>
      <c r="F512" s="103">
        <f t="shared" si="108"/>
        <v>1.0449999999999999</v>
      </c>
      <c r="G512" s="104">
        <f t="shared" ca="1" si="101"/>
        <v>1.0002572789999999</v>
      </c>
      <c r="H512" s="101">
        <f ca="1">TRUNC(PRODUCT(G$10:G511),15)</f>
        <v>1.09374848345769</v>
      </c>
      <c r="I512" s="101">
        <f t="shared" si="109"/>
        <v>1</v>
      </c>
      <c r="J512" s="101">
        <f t="shared" ca="1" si="102"/>
        <v>1.0937484799999999</v>
      </c>
      <c r="K512" s="101">
        <f t="shared" ca="1" si="103"/>
        <v>468742.40000000002</v>
      </c>
      <c r="L512" s="105">
        <f>IF(VLOOKUP(A512,$U$12:$AD$125,8)=VLOOKUP(A511,$U$12:$AD$125,8),0,VLOOKUP(A512,U$12:$AD$125,8))</f>
        <v>0</v>
      </c>
      <c r="M512" s="106">
        <f>IF(L512&gt;0,VLOOKUP(L512,T$12:$AC$125,7),0)</f>
        <v>0</v>
      </c>
      <c r="N512" s="101">
        <f t="shared" si="104"/>
        <v>0</v>
      </c>
      <c r="O512" s="101">
        <f t="shared" ca="1" si="105"/>
        <v>468742.40000000002</v>
      </c>
      <c r="P512" s="107" t="str">
        <f t="shared" si="110"/>
        <v>J=</v>
      </c>
      <c r="Q512" s="108">
        <f t="shared" si="111"/>
        <v>43791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</row>
    <row r="513" spans="1:162" x14ac:dyDescent="0.2">
      <c r="A513" s="99">
        <f t="shared" si="106"/>
        <v>43566</v>
      </c>
      <c r="B513" s="100">
        <f t="shared" ca="1" si="112"/>
        <v>5470149.3999999901</v>
      </c>
      <c r="C513" s="101">
        <f t="shared" si="107"/>
        <v>5000000</v>
      </c>
      <c r="D513" s="102">
        <f ca="1">IF(A513&lt;$B$1,VLOOKUP(A513,[1]DI!$A$4:$B$15000,2,FALSE),0)</f>
        <v>6.4000000000000001E-2</v>
      </c>
      <c r="E513" s="101">
        <f t="shared" ca="1" si="113"/>
        <v>2.4620000000000002E-4</v>
      </c>
      <c r="F513" s="103">
        <f t="shared" si="108"/>
        <v>1.0449999999999999</v>
      </c>
      <c r="G513" s="104">
        <f t="shared" ca="1" si="101"/>
        <v>1.0002572789999999</v>
      </c>
      <c r="H513" s="101">
        <f ca="1">TRUNC(PRODUCT(G$10:G512),15)</f>
        <v>1.0940298819737599</v>
      </c>
      <c r="I513" s="101">
        <f t="shared" si="109"/>
        <v>1</v>
      </c>
      <c r="J513" s="101">
        <f t="shared" ca="1" si="102"/>
        <v>1.0940298799999999</v>
      </c>
      <c r="K513" s="101">
        <f t="shared" ca="1" si="103"/>
        <v>470149.39999999001</v>
      </c>
      <c r="L513" s="105">
        <f>IF(VLOOKUP(A513,$U$12:$AD$125,8)=VLOOKUP(A512,$U$12:$AD$125,8),0,VLOOKUP(A513,U$12:$AD$125,8))</f>
        <v>0</v>
      </c>
      <c r="M513" s="106">
        <f>IF(L513&gt;0,VLOOKUP(L513,T$12:$AC$125,7),0)</f>
        <v>0</v>
      </c>
      <c r="N513" s="101">
        <f t="shared" si="104"/>
        <v>0</v>
      </c>
      <c r="O513" s="101">
        <f t="shared" ca="1" si="105"/>
        <v>470149.39999999001</v>
      </c>
      <c r="P513" s="107" t="str">
        <f t="shared" si="110"/>
        <v>J=</v>
      </c>
      <c r="Q513" s="108">
        <f t="shared" si="111"/>
        <v>43791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</row>
    <row r="514" spans="1:162" x14ac:dyDescent="0.2">
      <c r="A514" s="99">
        <f t="shared" si="106"/>
        <v>43567</v>
      </c>
      <c r="B514" s="100">
        <f t="shared" ca="1" si="112"/>
        <v>5471556.75</v>
      </c>
      <c r="C514" s="101">
        <f t="shared" si="107"/>
        <v>5000000</v>
      </c>
      <c r="D514" s="102">
        <f ca="1">IF(A514&lt;$B$1,VLOOKUP(A514,[1]DI!$A$4:$B$15000,2,FALSE),0)</f>
        <v>6.4000000000000001E-2</v>
      </c>
      <c r="E514" s="101">
        <f t="shared" ca="1" si="113"/>
        <v>2.4620000000000002E-4</v>
      </c>
      <c r="F514" s="103">
        <f t="shared" si="108"/>
        <v>1.0449999999999999</v>
      </c>
      <c r="G514" s="104">
        <f t="shared" ca="1" si="101"/>
        <v>1.0002572789999999</v>
      </c>
      <c r="H514" s="101">
        <f ca="1">TRUNC(PRODUCT(G$10:G513),15)</f>
        <v>1.0943113528877699</v>
      </c>
      <c r="I514" s="101">
        <f t="shared" si="109"/>
        <v>1</v>
      </c>
      <c r="J514" s="101">
        <f t="shared" ca="1" si="102"/>
        <v>1.0943113499999999</v>
      </c>
      <c r="K514" s="101">
        <f t="shared" ca="1" si="103"/>
        <v>471556.75</v>
      </c>
      <c r="L514" s="105">
        <f>IF(VLOOKUP(A514,$U$12:$AD$125,8)=VLOOKUP(A513,$U$12:$AD$125,8),0,VLOOKUP(A514,U$12:$AD$125,8))</f>
        <v>0</v>
      </c>
      <c r="M514" s="106">
        <f>IF(L514&gt;0,VLOOKUP(L514,T$12:$AC$125,7),0)</f>
        <v>0</v>
      </c>
      <c r="N514" s="101">
        <f t="shared" si="104"/>
        <v>0</v>
      </c>
      <c r="O514" s="101">
        <f t="shared" ca="1" si="105"/>
        <v>471556.75</v>
      </c>
      <c r="P514" s="107" t="str">
        <f t="shared" si="110"/>
        <v>J=</v>
      </c>
      <c r="Q514" s="108">
        <f t="shared" si="111"/>
        <v>43791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</row>
    <row r="515" spans="1:162" x14ac:dyDescent="0.2">
      <c r="A515" s="99">
        <f t="shared" si="106"/>
        <v>43568</v>
      </c>
      <c r="B515" s="100">
        <f t="shared" ca="1" si="112"/>
        <v>5472964.5</v>
      </c>
      <c r="C515" s="101">
        <f t="shared" si="107"/>
        <v>5000000</v>
      </c>
      <c r="D515" s="102">
        <f ca="1">IF(A515&lt;$B$1,VLOOKUP(A515,[1]DI!$A$4:$B$15000,2,FALSE),0)</f>
        <v>0</v>
      </c>
      <c r="E515" s="101">
        <f t="shared" ca="1" si="113"/>
        <v>0</v>
      </c>
      <c r="F515" s="103">
        <f t="shared" si="108"/>
        <v>1.0449999999999999</v>
      </c>
      <c r="G515" s="104">
        <f t="shared" ca="1" si="101"/>
        <v>1</v>
      </c>
      <c r="H515" s="101">
        <f ca="1">TRUNC(PRODUCT(G$10:G514),15)</f>
        <v>1.09459289621833</v>
      </c>
      <c r="I515" s="101">
        <f t="shared" si="109"/>
        <v>1</v>
      </c>
      <c r="J515" s="101">
        <f t="shared" ca="1" si="102"/>
        <v>1.0945929000000001</v>
      </c>
      <c r="K515" s="101">
        <f t="shared" ca="1" si="103"/>
        <v>472964.5</v>
      </c>
      <c r="L515" s="105">
        <f>IF(VLOOKUP(A515,$U$12:$AD$125,8)=VLOOKUP(A514,$U$12:$AD$125,8),0,VLOOKUP(A515,U$12:$AD$125,8))</f>
        <v>0</v>
      </c>
      <c r="M515" s="106">
        <f>IF(L515&gt;0,VLOOKUP(L515,T$12:$AC$125,7),0)</f>
        <v>0</v>
      </c>
      <c r="N515" s="101">
        <f t="shared" si="104"/>
        <v>0</v>
      </c>
      <c r="O515" s="101">
        <f t="shared" ca="1" si="105"/>
        <v>472964.5</v>
      </c>
      <c r="P515" s="107" t="str">
        <f t="shared" si="110"/>
        <v>J=</v>
      </c>
      <c r="Q515" s="108">
        <f t="shared" si="111"/>
        <v>43791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</row>
    <row r="516" spans="1:162" x14ac:dyDescent="0.2">
      <c r="A516" s="99">
        <f t="shared" si="106"/>
        <v>43569</v>
      </c>
      <c r="B516" s="100">
        <f t="shared" ca="1" si="112"/>
        <v>5472964.5</v>
      </c>
      <c r="C516" s="101">
        <f t="shared" si="107"/>
        <v>5000000</v>
      </c>
      <c r="D516" s="102">
        <f ca="1">IF(A516&lt;$B$1,VLOOKUP(A516,[1]DI!$A$4:$B$15000,2,FALSE),0)</f>
        <v>0</v>
      </c>
      <c r="E516" s="101">
        <f t="shared" ca="1" si="113"/>
        <v>0</v>
      </c>
      <c r="F516" s="103">
        <f t="shared" si="108"/>
        <v>1.0449999999999999</v>
      </c>
      <c r="G516" s="104">
        <f t="shared" ca="1" si="101"/>
        <v>1</v>
      </c>
      <c r="H516" s="101">
        <f ca="1">TRUNC(PRODUCT(G$10:G515),15)</f>
        <v>1.09459289621833</v>
      </c>
      <c r="I516" s="101">
        <f t="shared" si="109"/>
        <v>1</v>
      </c>
      <c r="J516" s="101">
        <f t="shared" ca="1" si="102"/>
        <v>1.0945929000000001</v>
      </c>
      <c r="K516" s="101">
        <f t="shared" ca="1" si="103"/>
        <v>472964.5</v>
      </c>
      <c r="L516" s="105">
        <f>IF(VLOOKUP(A516,$U$12:$AD$125,8)=VLOOKUP(A515,$U$12:$AD$125,8),0,VLOOKUP(A516,U$12:$AD$125,8))</f>
        <v>0</v>
      </c>
      <c r="M516" s="106">
        <f>IF(L516&gt;0,VLOOKUP(L516,T$12:$AC$125,7),0)</f>
        <v>0</v>
      </c>
      <c r="N516" s="101">
        <f t="shared" si="104"/>
        <v>0</v>
      </c>
      <c r="O516" s="101">
        <f t="shared" ca="1" si="105"/>
        <v>472964.5</v>
      </c>
      <c r="P516" s="107" t="str">
        <f t="shared" si="110"/>
        <v>J=</v>
      </c>
      <c r="Q516" s="108">
        <f t="shared" si="111"/>
        <v>43791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</row>
    <row r="517" spans="1:162" x14ac:dyDescent="0.2">
      <c r="A517" s="99">
        <f t="shared" si="106"/>
        <v>43570</v>
      </c>
      <c r="B517" s="100">
        <f t="shared" ca="1" si="112"/>
        <v>5472964.5</v>
      </c>
      <c r="C517" s="101">
        <f t="shared" si="107"/>
        <v>5000000</v>
      </c>
      <c r="D517" s="102">
        <f ca="1">IF(A517&lt;$B$1,VLOOKUP(A517,[1]DI!$A$4:$B$15000,2,FALSE),0)</f>
        <v>6.4000000000000001E-2</v>
      </c>
      <c r="E517" s="101">
        <f t="shared" ca="1" si="113"/>
        <v>2.4620000000000002E-4</v>
      </c>
      <c r="F517" s="103">
        <f t="shared" si="108"/>
        <v>1.0449999999999999</v>
      </c>
      <c r="G517" s="104">
        <f t="shared" ca="1" si="101"/>
        <v>1.0002572789999999</v>
      </c>
      <c r="H517" s="101">
        <f ca="1">TRUNC(PRODUCT(G$10:G516),15)</f>
        <v>1.09459289621833</v>
      </c>
      <c r="I517" s="101">
        <f t="shared" si="109"/>
        <v>1</v>
      </c>
      <c r="J517" s="101">
        <f t="shared" ca="1" si="102"/>
        <v>1.0945929000000001</v>
      </c>
      <c r="K517" s="101">
        <f t="shared" ca="1" si="103"/>
        <v>472964.5</v>
      </c>
      <c r="L517" s="105">
        <f>IF(VLOOKUP(A517,$U$12:$AD$125,8)=VLOOKUP(A516,$U$12:$AD$125,8),0,VLOOKUP(A517,U$12:$AD$125,8))</f>
        <v>0</v>
      </c>
      <c r="M517" s="106">
        <f>IF(L517&gt;0,VLOOKUP(L517,T$12:$AC$125,7),0)</f>
        <v>0</v>
      </c>
      <c r="N517" s="101">
        <f t="shared" si="104"/>
        <v>0</v>
      </c>
      <c r="O517" s="101">
        <f t="shared" ca="1" si="105"/>
        <v>472964.5</v>
      </c>
      <c r="P517" s="107" t="str">
        <f t="shared" si="110"/>
        <v>J=</v>
      </c>
      <c r="Q517" s="108">
        <f t="shared" si="111"/>
        <v>43791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</row>
    <row r="518" spans="1:162" x14ac:dyDescent="0.2">
      <c r="A518" s="99">
        <f t="shared" si="106"/>
        <v>43571</v>
      </c>
      <c r="B518" s="100">
        <f t="shared" ca="1" si="112"/>
        <v>5474372.5499999998</v>
      </c>
      <c r="C518" s="101">
        <f t="shared" si="107"/>
        <v>5000000</v>
      </c>
      <c r="D518" s="102">
        <f ca="1">IF(A518&lt;$B$1,VLOOKUP(A518,[1]DI!$A$4:$B$15000,2,FALSE),0)</f>
        <v>6.4000000000000001E-2</v>
      </c>
      <c r="E518" s="101">
        <f t="shared" ca="1" si="113"/>
        <v>2.4620000000000002E-4</v>
      </c>
      <c r="F518" s="103">
        <f t="shared" si="108"/>
        <v>1.0449999999999999</v>
      </c>
      <c r="G518" s="104">
        <f t="shared" ca="1" si="101"/>
        <v>1.0002572789999999</v>
      </c>
      <c r="H518" s="101">
        <f ca="1">TRUNC(PRODUCT(G$10:G517),15)</f>
        <v>1.0948745119840699</v>
      </c>
      <c r="I518" s="101">
        <f t="shared" si="109"/>
        <v>1</v>
      </c>
      <c r="J518" s="101">
        <f t="shared" ca="1" si="102"/>
        <v>1.0948745099999999</v>
      </c>
      <c r="K518" s="101">
        <f t="shared" ca="1" si="103"/>
        <v>474372.55</v>
      </c>
      <c r="L518" s="105">
        <f>IF(VLOOKUP(A518,$U$12:$AD$125,8)=VLOOKUP(A517,$U$12:$AD$125,8),0,VLOOKUP(A518,U$12:$AD$125,8))</f>
        <v>0</v>
      </c>
      <c r="M518" s="106">
        <f>IF(L518&gt;0,VLOOKUP(L518,T$12:$AC$125,7),0)</f>
        <v>0</v>
      </c>
      <c r="N518" s="101">
        <f t="shared" si="104"/>
        <v>0</v>
      </c>
      <c r="O518" s="101">
        <f t="shared" ca="1" si="105"/>
        <v>474372.55</v>
      </c>
      <c r="P518" s="107" t="str">
        <f t="shared" si="110"/>
        <v>J=</v>
      </c>
      <c r="Q518" s="108">
        <f t="shared" si="111"/>
        <v>43791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</row>
    <row r="519" spans="1:162" x14ac:dyDescent="0.2">
      <c r="A519" s="99">
        <f t="shared" si="106"/>
        <v>43572</v>
      </c>
      <c r="B519" s="100">
        <f t="shared" ca="1" si="112"/>
        <v>5475781</v>
      </c>
      <c r="C519" s="101">
        <f t="shared" si="107"/>
        <v>5000000</v>
      </c>
      <c r="D519" s="102">
        <f ca="1">IF(A519&lt;$B$1,VLOOKUP(A519,[1]DI!$A$4:$B$15000,2,FALSE),0)</f>
        <v>6.4000000000000001E-2</v>
      </c>
      <c r="E519" s="101">
        <f t="shared" ca="1" si="113"/>
        <v>2.4620000000000002E-4</v>
      </c>
      <c r="F519" s="103">
        <f t="shared" si="108"/>
        <v>1.0449999999999999</v>
      </c>
      <c r="G519" s="104">
        <f t="shared" ca="1" si="101"/>
        <v>1.0002572789999999</v>
      </c>
      <c r="H519" s="101">
        <f ca="1">TRUNC(PRODUCT(G$10:G518),15)</f>
        <v>1.0951562002036399</v>
      </c>
      <c r="I519" s="101">
        <f t="shared" si="109"/>
        <v>1</v>
      </c>
      <c r="J519" s="101">
        <f t="shared" ca="1" si="102"/>
        <v>1.0951561999999999</v>
      </c>
      <c r="K519" s="101">
        <f t="shared" ca="1" si="103"/>
        <v>475781</v>
      </c>
      <c r="L519" s="105">
        <f>IF(VLOOKUP(A519,$U$12:$AD$125,8)=VLOOKUP(A518,$U$12:$AD$125,8),0,VLOOKUP(A519,U$12:$AD$125,8))</f>
        <v>0</v>
      </c>
      <c r="M519" s="106">
        <f>IF(L519&gt;0,VLOOKUP(L519,T$12:$AC$125,7),0)</f>
        <v>0</v>
      </c>
      <c r="N519" s="101">
        <f t="shared" si="104"/>
        <v>0</v>
      </c>
      <c r="O519" s="101">
        <f t="shared" ca="1" si="105"/>
        <v>475781</v>
      </c>
      <c r="P519" s="107" t="str">
        <f t="shared" si="110"/>
        <v>J=</v>
      </c>
      <c r="Q519" s="108">
        <f t="shared" si="111"/>
        <v>43791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</row>
    <row r="520" spans="1:162" x14ac:dyDescent="0.2">
      <c r="A520" s="99">
        <f t="shared" si="106"/>
        <v>43573</v>
      </c>
      <c r="B520" s="100">
        <f t="shared" ca="1" si="112"/>
        <v>5477189.7999999998</v>
      </c>
      <c r="C520" s="101">
        <f t="shared" si="107"/>
        <v>5000000</v>
      </c>
      <c r="D520" s="102">
        <f ca="1">IF(A520&lt;$B$1,VLOOKUP(A520,[1]DI!$A$4:$B$15000,2,FALSE),0)</f>
        <v>6.4000000000000001E-2</v>
      </c>
      <c r="E520" s="101">
        <f t="shared" ca="1" si="113"/>
        <v>2.4620000000000002E-4</v>
      </c>
      <c r="F520" s="103">
        <f t="shared" si="108"/>
        <v>1.0449999999999999</v>
      </c>
      <c r="G520" s="104">
        <f t="shared" ca="1" si="101"/>
        <v>1.0002572789999999</v>
      </c>
      <c r="H520" s="101">
        <f ca="1">TRUNC(PRODUCT(G$10:G519),15)</f>
        <v>1.0954379608956699</v>
      </c>
      <c r="I520" s="101">
        <f t="shared" si="109"/>
        <v>1</v>
      </c>
      <c r="J520" s="101">
        <f t="shared" ca="1" si="102"/>
        <v>1.0954379599999999</v>
      </c>
      <c r="K520" s="101">
        <f t="shared" ca="1" si="103"/>
        <v>477189.8</v>
      </c>
      <c r="L520" s="105">
        <f>IF(VLOOKUP(A520,$U$12:$AD$125,8)=VLOOKUP(A519,$U$12:$AD$125,8),0,VLOOKUP(A520,U$12:$AD$125,8))</f>
        <v>0</v>
      </c>
      <c r="M520" s="106">
        <f>IF(L520&gt;0,VLOOKUP(L520,T$12:$AC$125,7),0)</f>
        <v>0</v>
      </c>
      <c r="N520" s="101">
        <f t="shared" si="104"/>
        <v>0</v>
      </c>
      <c r="O520" s="101">
        <f t="shared" ca="1" si="105"/>
        <v>477189.8</v>
      </c>
      <c r="P520" s="107" t="str">
        <f t="shared" si="110"/>
        <v>J=</v>
      </c>
      <c r="Q520" s="108">
        <f t="shared" si="111"/>
        <v>43791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</row>
    <row r="521" spans="1:162" x14ac:dyDescent="0.2">
      <c r="A521" s="99">
        <f t="shared" si="106"/>
        <v>43574</v>
      </c>
      <c r="B521" s="100">
        <f t="shared" ca="1" si="112"/>
        <v>5478598.9500000002</v>
      </c>
      <c r="C521" s="101">
        <f t="shared" si="107"/>
        <v>5000000</v>
      </c>
      <c r="D521" s="102">
        <f ca="1">IF(A521&lt;$B$1,VLOOKUP(A521,[1]DI!$A$4:$B$15000,2,FALSE),0)</f>
        <v>0</v>
      </c>
      <c r="E521" s="101">
        <f t="shared" ca="1" si="113"/>
        <v>0</v>
      </c>
      <c r="F521" s="103">
        <f t="shared" si="108"/>
        <v>1.0449999999999999</v>
      </c>
      <c r="G521" s="104">
        <f t="shared" ca="1" si="101"/>
        <v>1</v>
      </c>
      <c r="H521" s="101">
        <f ca="1">TRUNC(PRODUCT(G$10:G520),15)</f>
        <v>1.0957197940788199</v>
      </c>
      <c r="I521" s="101">
        <f t="shared" si="109"/>
        <v>1</v>
      </c>
      <c r="J521" s="101">
        <f t="shared" ca="1" si="102"/>
        <v>1.09571979</v>
      </c>
      <c r="K521" s="101">
        <f t="shared" ca="1" si="103"/>
        <v>478598.95</v>
      </c>
      <c r="L521" s="105">
        <f>IF(VLOOKUP(A521,$U$12:$AD$125,8)=VLOOKUP(A520,$U$12:$AD$125,8),0,VLOOKUP(A521,U$12:$AD$125,8))</f>
        <v>0</v>
      </c>
      <c r="M521" s="106">
        <f>IF(L521&gt;0,VLOOKUP(L521,T$12:$AC$125,7),0)</f>
        <v>0</v>
      </c>
      <c r="N521" s="101">
        <f t="shared" si="104"/>
        <v>0</v>
      </c>
      <c r="O521" s="101">
        <f t="shared" ca="1" si="105"/>
        <v>478598.95</v>
      </c>
      <c r="P521" s="107" t="str">
        <f t="shared" si="110"/>
        <v>J=</v>
      </c>
      <c r="Q521" s="108">
        <f t="shared" si="111"/>
        <v>43791</v>
      </c>
      <c r="R521" s="13"/>
      <c r="S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  <c r="BN521" s="40"/>
      <c r="BO521" s="40"/>
      <c r="BP521" s="40"/>
      <c r="BQ521" s="40"/>
      <c r="BR521" s="40"/>
      <c r="BS521" s="40"/>
      <c r="BT521" s="40"/>
      <c r="BU521" s="40"/>
      <c r="BV521" s="40"/>
      <c r="BW521" s="40"/>
      <c r="BX521" s="40"/>
      <c r="BY521" s="40"/>
      <c r="BZ521" s="40"/>
      <c r="CA521" s="40"/>
      <c r="CB521" s="40"/>
      <c r="CC521" s="40"/>
      <c r="CD521" s="40"/>
      <c r="CE521" s="40"/>
      <c r="CF521" s="40"/>
      <c r="CG521" s="40"/>
      <c r="CH521" s="40"/>
      <c r="CI521" s="40"/>
      <c r="CJ521" s="40"/>
      <c r="CK521" s="40"/>
      <c r="CL521" s="40"/>
      <c r="CM521" s="40"/>
      <c r="CN521" s="40"/>
      <c r="CO521" s="40"/>
      <c r="CP521" s="40"/>
      <c r="CQ521" s="40"/>
      <c r="CR521" s="40"/>
      <c r="CS521" s="40"/>
      <c r="CT521" s="40"/>
      <c r="CU521" s="40"/>
      <c r="CV521" s="40"/>
      <c r="CW521" s="40"/>
      <c r="CX521" s="40"/>
      <c r="CY521" s="40"/>
      <c r="CZ521" s="40"/>
      <c r="DA521" s="40"/>
      <c r="DB521" s="40"/>
      <c r="DC521" s="40"/>
      <c r="DD521" s="40"/>
      <c r="DE521" s="40"/>
      <c r="DF521" s="40"/>
      <c r="DG521" s="40"/>
      <c r="DH521" s="40"/>
      <c r="DI521" s="40"/>
      <c r="DJ521" s="40"/>
      <c r="DK521" s="40"/>
      <c r="DL521" s="40"/>
      <c r="DM521" s="40"/>
      <c r="DN521" s="40"/>
      <c r="DO521" s="40"/>
      <c r="DP521" s="40"/>
      <c r="DQ521" s="40"/>
      <c r="DR521" s="40"/>
      <c r="DS521" s="40"/>
      <c r="DT521" s="40"/>
      <c r="DU521" s="40"/>
      <c r="DV521" s="40"/>
      <c r="DW521" s="40"/>
      <c r="DX521" s="40"/>
      <c r="DY521" s="40"/>
      <c r="DZ521" s="40"/>
      <c r="EA521" s="40"/>
      <c r="EB521" s="40"/>
      <c r="EC521" s="40"/>
      <c r="ED521" s="40"/>
      <c r="EE521" s="40"/>
      <c r="EF521" s="40"/>
      <c r="EG521" s="40"/>
      <c r="EH521" s="40"/>
      <c r="EI521" s="40"/>
      <c r="EJ521" s="40"/>
      <c r="EK521" s="40"/>
      <c r="EL521" s="40"/>
      <c r="EM521" s="40"/>
      <c r="EN521" s="40"/>
      <c r="EO521" s="40"/>
      <c r="EP521" s="40"/>
      <c r="EQ521" s="40"/>
      <c r="ER521" s="40"/>
      <c r="ES521" s="40"/>
      <c r="ET521" s="40"/>
      <c r="EU521" s="40"/>
      <c r="EV521" s="40"/>
      <c r="EW521" s="40"/>
      <c r="EX521" s="40"/>
      <c r="EY521" s="40"/>
      <c r="EZ521" s="40"/>
      <c r="FA521" s="40"/>
      <c r="FB521" s="40"/>
      <c r="FC521" s="40"/>
      <c r="FD521" s="40"/>
      <c r="FE521" s="40"/>
      <c r="FF521" s="40"/>
    </row>
    <row r="522" spans="1:162" x14ac:dyDescent="0.2">
      <c r="A522" s="99">
        <f t="shared" si="106"/>
        <v>43575</v>
      </c>
      <c r="B522" s="100">
        <f t="shared" ca="1" si="112"/>
        <v>5478598.9500000002</v>
      </c>
      <c r="C522" s="101">
        <f t="shared" si="107"/>
        <v>5000000</v>
      </c>
      <c r="D522" s="102">
        <f ca="1">IF(A522&lt;$B$1,VLOOKUP(A522,[1]DI!$A$4:$B$15000,2,FALSE),0)</f>
        <v>0</v>
      </c>
      <c r="E522" s="101">
        <f t="shared" ca="1" si="113"/>
        <v>0</v>
      </c>
      <c r="F522" s="103">
        <f t="shared" si="108"/>
        <v>1.0449999999999999</v>
      </c>
      <c r="G522" s="104">
        <f t="shared" ref="G522:G585" ca="1" si="114">TRUNC((1+(E522*F522)),15)</f>
        <v>1</v>
      </c>
      <c r="H522" s="101">
        <f ca="1">TRUNC(PRODUCT(G$10:G521),15)</f>
        <v>1.0957197940788199</v>
      </c>
      <c r="I522" s="101">
        <f t="shared" si="109"/>
        <v>1</v>
      </c>
      <c r="J522" s="101">
        <f t="shared" ref="J522:J585" ca="1" si="115">ROUND(TRUNC(H522/I522,15),8)</f>
        <v>1.09571979</v>
      </c>
      <c r="K522" s="101">
        <f t="shared" ref="K522:K585" ca="1" si="116">TRUNC((C522*(J522-1)),8)</f>
        <v>478598.95</v>
      </c>
      <c r="L522" s="105">
        <f>IF(VLOOKUP(A522,$U$12:$AD$125,8)=VLOOKUP(A521,$U$12:$AD$125,8),0,VLOOKUP(A522,U$12:$AD$125,8))</f>
        <v>0</v>
      </c>
      <c r="M522" s="106">
        <f>IF(L522&gt;0,VLOOKUP(L522,T$12:$AC$125,7),0)</f>
        <v>0</v>
      </c>
      <c r="N522" s="101">
        <f t="shared" ref="N522:N585" si="117">IF(M522&gt;0,(C$10*M522),0)</f>
        <v>0</v>
      </c>
      <c r="O522" s="101">
        <f t="shared" ref="O522:O585" ca="1" si="118">(K522+N522)</f>
        <v>478598.95</v>
      </c>
      <c r="P522" s="107" t="str">
        <f t="shared" si="110"/>
        <v>J=</v>
      </c>
      <c r="Q522" s="108">
        <f t="shared" si="111"/>
        <v>43791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</row>
    <row r="523" spans="1:162" x14ac:dyDescent="0.2">
      <c r="A523" s="99">
        <f t="shared" ref="A523:A586" si="119">(A522+1)</f>
        <v>43576</v>
      </c>
      <c r="B523" s="100">
        <f t="shared" ca="1" si="112"/>
        <v>5478598.9500000002</v>
      </c>
      <c r="C523" s="101">
        <f t="shared" ref="C523:C586" si="120">TRUNC(C522-N522,8)</f>
        <v>5000000</v>
      </c>
      <c r="D523" s="102">
        <f ca="1">IF(A523&lt;$B$1,VLOOKUP(A523,[1]DI!$A$4:$B$15000,2,FALSE),0)</f>
        <v>0</v>
      </c>
      <c r="E523" s="101">
        <f t="shared" ca="1" si="113"/>
        <v>0</v>
      </c>
      <c r="F523" s="103">
        <f t="shared" ref="F523:F586" si="121">F522</f>
        <v>1.0449999999999999</v>
      </c>
      <c r="G523" s="104">
        <f t="shared" ca="1" si="114"/>
        <v>1</v>
      </c>
      <c r="H523" s="101">
        <f ca="1">TRUNC(PRODUCT(G$10:G522),15)</f>
        <v>1.0957197940788199</v>
      </c>
      <c r="I523" s="101">
        <f t="shared" ref="I523:I586" si="122">IF(OR(L522&gt;0,L522="E"),H522,I522)</f>
        <v>1</v>
      </c>
      <c r="J523" s="101">
        <f t="shared" ca="1" si="115"/>
        <v>1.09571979</v>
      </c>
      <c r="K523" s="101">
        <f t="shared" ca="1" si="116"/>
        <v>478598.95</v>
      </c>
      <c r="L523" s="105">
        <f>IF(VLOOKUP(A523,$U$12:$AD$125,8)=VLOOKUP(A522,$U$12:$AD$125,8),0,VLOOKUP(A523,U$12:$AD$125,8))</f>
        <v>0</v>
      </c>
      <c r="M523" s="106">
        <f>IF(L523&gt;0,VLOOKUP(L523,T$12:$AC$125,7),0)</f>
        <v>0</v>
      </c>
      <c r="N523" s="101">
        <f t="shared" si="117"/>
        <v>0</v>
      </c>
      <c r="O523" s="101">
        <f t="shared" ca="1" si="118"/>
        <v>478598.95</v>
      </c>
      <c r="P523" s="107" t="str">
        <f t="shared" ref="P523:P586" si="123">IF(L522&gt;0,VLOOKUP(A522,$U$12:$AD$125,9),P522)</f>
        <v>J=</v>
      </c>
      <c r="Q523" s="108">
        <f t="shared" ref="Q523:Q586" si="124">IF(L522&gt;0,VLOOKUP(A522,$U$12:$AD$125,10),Q522)</f>
        <v>43791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</row>
    <row r="524" spans="1:162" x14ac:dyDescent="0.2">
      <c r="A524" s="99">
        <f t="shared" si="119"/>
        <v>43577</v>
      </c>
      <c r="B524" s="100">
        <f t="shared" ref="B524:B587" ca="1" si="125">IF(A524&lt;=TODAY(),C524+K524,IF(AND(A524&gt;TODAY(),A524&lt;=$B$1),IF(VLOOKUP(TODAY(),$A$10:$D$5000,4,FALSE)=0,"n.d",C524+K524),"n.d"))</f>
        <v>5478598.9500000002</v>
      </c>
      <c r="C524" s="101">
        <f t="shared" si="120"/>
        <v>5000000</v>
      </c>
      <c r="D524" s="102">
        <f ca="1">IF(A524&lt;$B$1,VLOOKUP(A524,[1]DI!$A$4:$B$15000,2,FALSE),0)</f>
        <v>6.4000000000000001E-2</v>
      </c>
      <c r="E524" s="101">
        <f t="shared" ca="1" si="113"/>
        <v>2.4620000000000002E-4</v>
      </c>
      <c r="F524" s="103">
        <f t="shared" si="121"/>
        <v>1.0449999999999999</v>
      </c>
      <c r="G524" s="104">
        <f t="shared" ca="1" si="114"/>
        <v>1.0002572789999999</v>
      </c>
      <c r="H524" s="101">
        <f ca="1">TRUNC(PRODUCT(G$10:G523),15)</f>
        <v>1.0957197940788199</v>
      </c>
      <c r="I524" s="101">
        <f t="shared" si="122"/>
        <v>1</v>
      </c>
      <c r="J524" s="101">
        <f t="shared" ca="1" si="115"/>
        <v>1.09571979</v>
      </c>
      <c r="K524" s="101">
        <f t="shared" ca="1" si="116"/>
        <v>478598.95</v>
      </c>
      <c r="L524" s="105">
        <f>IF(VLOOKUP(A524,$U$12:$AD$125,8)=VLOOKUP(A523,$U$12:$AD$125,8),0,VLOOKUP(A524,U$12:$AD$125,8))</f>
        <v>0</v>
      </c>
      <c r="M524" s="106">
        <f>IF(L524&gt;0,VLOOKUP(L524,T$12:$AC$125,7),0)</f>
        <v>0</v>
      </c>
      <c r="N524" s="101">
        <f t="shared" si="117"/>
        <v>0</v>
      </c>
      <c r="O524" s="101">
        <f t="shared" ca="1" si="118"/>
        <v>478598.95</v>
      </c>
      <c r="P524" s="107" t="str">
        <f t="shared" si="123"/>
        <v>J=</v>
      </c>
      <c r="Q524" s="108">
        <f t="shared" si="124"/>
        <v>43791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</row>
    <row r="525" spans="1:162" x14ac:dyDescent="0.2">
      <c r="A525" s="99">
        <f t="shared" si="119"/>
        <v>43578</v>
      </c>
      <c r="B525" s="100">
        <f t="shared" ca="1" si="125"/>
        <v>5480008.5</v>
      </c>
      <c r="C525" s="101">
        <f t="shared" si="120"/>
        <v>5000000</v>
      </c>
      <c r="D525" s="102">
        <f ca="1">IF(A525&lt;$B$1,VLOOKUP(A525,[1]DI!$A$4:$B$15000,2,FALSE),0)</f>
        <v>6.4000000000000001E-2</v>
      </c>
      <c r="E525" s="101">
        <f t="shared" ref="E525:E588" ca="1" si="126">ROUND((((1+D525)^(1/252)-1)),8)</f>
        <v>2.4620000000000002E-4</v>
      </c>
      <c r="F525" s="103">
        <f t="shared" si="121"/>
        <v>1.0449999999999999</v>
      </c>
      <c r="G525" s="104">
        <f t="shared" ca="1" si="114"/>
        <v>1.0002572789999999</v>
      </c>
      <c r="H525" s="101">
        <f ca="1">TRUNC(PRODUCT(G$10:G524),15)</f>
        <v>1.0960016997717199</v>
      </c>
      <c r="I525" s="101">
        <f t="shared" si="122"/>
        <v>1</v>
      </c>
      <c r="J525" s="101">
        <f t="shared" ca="1" si="115"/>
        <v>1.0960017</v>
      </c>
      <c r="K525" s="101">
        <f t="shared" ca="1" si="116"/>
        <v>480008.5</v>
      </c>
      <c r="L525" s="105">
        <f>IF(VLOOKUP(A525,$U$12:$AD$125,8)=VLOOKUP(A524,$U$12:$AD$125,8),0,VLOOKUP(A525,U$12:$AD$125,8))</f>
        <v>0</v>
      </c>
      <c r="M525" s="106">
        <f>IF(L525&gt;0,VLOOKUP(L525,T$12:$AC$125,7),0)</f>
        <v>0</v>
      </c>
      <c r="N525" s="101">
        <f t="shared" si="117"/>
        <v>0</v>
      </c>
      <c r="O525" s="101">
        <f t="shared" ca="1" si="118"/>
        <v>480008.5</v>
      </c>
      <c r="P525" s="107" t="str">
        <f t="shared" si="123"/>
        <v>J=</v>
      </c>
      <c r="Q525" s="108">
        <f t="shared" si="124"/>
        <v>43791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</row>
    <row r="526" spans="1:162" x14ac:dyDescent="0.2">
      <c r="A526" s="99">
        <f t="shared" si="119"/>
        <v>43579</v>
      </c>
      <c r="B526" s="100">
        <f t="shared" ca="1" si="125"/>
        <v>5481418.4000000004</v>
      </c>
      <c r="C526" s="101">
        <f t="shared" si="120"/>
        <v>5000000</v>
      </c>
      <c r="D526" s="102">
        <f ca="1">IF(A526&lt;$B$1,VLOOKUP(A526,[1]DI!$A$4:$B$15000,2,FALSE),0)</f>
        <v>6.4000000000000001E-2</v>
      </c>
      <c r="E526" s="101">
        <f t="shared" ca="1" si="126"/>
        <v>2.4620000000000002E-4</v>
      </c>
      <c r="F526" s="103">
        <f t="shared" si="121"/>
        <v>1.0449999999999999</v>
      </c>
      <c r="G526" s="104">
        <f t="shared" ca="1" si="114"/>
        <v>1.0002572789999999</v>
      </c>
      <c r="H526" s="101">
        <f ca="1">TRUNC(PRODUCT(G$10:G525),15)</f>
        <v>1.0962836779930301</v>
      </c>
      <c r="I526" s="101">
        <f t="shared" si="122"/>
        <v>1</v>
      </c>
      <c r="J526" s="101">
        <f t="shared" ca="1" si="115"/>
        <v>1.09628368</v>
      </c>
      <c r="K526" s="101">
        <f t="shared" ca="1" si="116"/>
        <v>481418.4</v>
      </c>
      <c r="L526" s="105">
        <f>IF(VLOOKUP(A526,$U$12:$AD$125,8)=VLOOKUP(A525,$U$12:$AD$125,8),0,VLOOKUP(A526,U$12:$AD$125,8))</f>
        <v>0</v>
      </c>
      <c r="M526" s="106">
        <f>IF(L526&gt;0,VLOOKUP(L526,T$12:$AC$125,7),0)</f>
        <v>0</v>
      </c>
      <c r="N526" s="101">
        <f t="shared" si="117"/>
        <v>0</v>
      </c>
      <c r="O526" s="101">
        <f t="shared" ca="1" si="118"/>
        <v>481418.4</v>
      </c>
      <c r="P526" s="107" t="str">
        <f t="shared" si="123"/>
        <v>J=</v>
      </c>
      <c r="Q526" s="108">
        <f t="shared" si="124"/>
        <v>43791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</row>
    <row r="527" spans="1:162" x14ac:dyDescent="0.2">
      <c r="A527" s="99">
        <f t="shared" si="119"/>
        <v>43580</v>
      </c>
      <c r="B527" s="100">
        <f t="shared" ca="1" si="125"/>
        <v>5482828.6500000004</v>
      </c>
      <c r="C527" s="101">
        <f t="shared" si="120"/>
        <v>5000000</v>
      </c>
      <c r="D527" s="102">
        <f ca="1">IF(A527&lt;$B$1,VLOOKUP(A527,[1]DI!$A$4:$B$15000,2,FALSE),0)</f>
        <v>6.4000000000000001E-2</v>
      </c>
      <c r="E527" s="101">
        <f t="shared" ca="1" si="126"/>
        <v>2.4620000000000002E-4</v>
      </c>
      <c r="F527" s="103">
        <f t="shared" si="121"/>
        <v>1.0449999999999999</v>
      </c>
      <c r="G527" s="104">
        <f t="shared" ca="1" si="114"/>
        <v>1.0002572789999999</v>
      </c>
      <c r="H527" s="101">
        <f ca="1">TRUNC(PRODUCT(G$10:G526),15)</f>
        <v>1.0965657287614201</v>
      </c>
      <c r="I527" s="101">
        <f t="shared" si="122"/>
        <v>1</v>
      </c>
      <c r="J527" s="101">
        <f t="shared" ca="1" si="115"/>
        <v>1.09656573</v>
      </c>
      <c r="K527" s="101">
        <f t="shared" ca="1" si="116"/>
        <v>482828.65</v>
      </c>
      <c r="L527" s="105">
        <f>IF(VLOOKUP(A527,$U$12:$AD$125,8)=VLOOKUP(A526,$U$12:$AD$125,8),0,VLOOKUP(A527,U$12:$AD$125,8))</f>
        <v>0</v>
      </c>
      <c r="M527" s="106">
        <f>IF(L527&gt;0,VLOOKUP(L527,T$12:$AC$125,7),0)</f>
        <v>0</v>
      </c>
      <c r="N527" s="101">
        <f t="shared" si="117"/>
        <v>0</v>
      </c>
      <c r="O527" s="101">
        <f t="shared" ca="1" si="118"/>
        <v>482828.65</v>
      </c>
      <c r="P527" s="107" t="str">
        <f t="shared" si="123"/>
        <v>J=</v>
      </c>
      <c r="Q527" s="108">
        <f t="shared" si="124"/>
        <v>43791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</row>
    <row r="528" spans="1:162" x14ac:dyDescent="0.2">
      <c r="A528" s="99">
        <f t="shared" si="119"/>
        <v>43581</v>
      </c>
      <c r="B528" s="100">
        <f t="shared" ca="1" si="125"/>
        <v>5484239.25</v>
      </c>
      <c r="C528" s="101">
        <f t="shared" si="120"/>
        <v>5000000</v>
      </c>
      <c r="D528" s="102">
        <f ca="1">IF(A528&lt;$B$1,VLOOKUP(A528,[1]DI!$A$4:$B$15000,2,FALSE),0)</f>
        <v>6.4000000000000001E-2</v>
      </c>
      <c r="E528" s="101">
        <f t="shared" ca="1" si="126"/>
        <v>2.4620000000000002E-4</v>
      </c>
      <c r="F528" s="103">
        <f t="shared" si="121"/>
        <v>1.0449999999999999</v>
      </c>
      <c r="G528" s="104">
        <f t="shared" ca="1" si="114"/>
        <v>1.0002572789999999</v>
      </c>
      <c r="H528" s="101">
        <f ca="1">TRUNC(PRODUCT(G$10:G527),15)</f>
        <v>1.09684785209555</v>
      </c>
      <c r="I528" s="101">
        <f t="shared" si="122"/>
        <v>1</v>
      </c>
      <c r="J528" s="101">
        <f t="shared" ca="1" si="115"/>
        <v>1.0968478500000001</v>
      </c>
      <c r="K528" s="101">
        <f t="shared" ca="1" si="116"/>
        <v>484239.25</v>
      </c>
      <c r="L528" s="105">
        <f>IF(VLOOKUP(A528,$U$12:$AD$125,8)=VLOOKUP(A527,$U$12:$AD$125,8),0,VLOOKUP(A528,U$12:$AD$125,8))</f>
        <v>0</v>
      </c>
      <c r="M528" s="106">
        <f>IF(L528&gt;0,VLOOKUP(L528,T$12:$AC$125,7),0)</f>
        <v>0</v>
      </c>
      <c r="N528" s="101">
        <f t="shared" si="117"/>
        <v>0</v>
      </c>
      <c r="O528" s="101">
        <f t="shared" ca="1" si="118"/>
        <v>484239.25</v>
      </c>
      <c r="P528" s="107" t="str">
        <f t="shared" si="123"/>
        <v>J=</v>
      </c>
      <c r="Q528" s="108">
        <f t="shared" si="124"/>
        <v>43791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</row>
    <row r="529" spans="1:159" x14ac:dyDescent="0.2">
      <c r="A529" s="99">
        <f t="shared" si="119"/>
        <v>43582</v>
      </c>
      <c r="B529" s="100">
        <f t="shared" ca="1" si="125"/>
        <v>5485650.25</v>
      </c>
      <c r="C529" s="101">
        <f t="shared" si="120"/>
        <v>5000000</v>
      </c>
      <c r="D529" s="102">
        <f ca="1">IF(A529&lt;$B$1,VLOOKUP(A529,[1]DI!$A$4:$B$15000,2,FALSE),0)</f>
        <v>0</v>
      </c>
      <c r="E529" s="101">
        <f t="shared" ca="1" si="126"/>
        <v>0</v>
      </c>
      <c r="F529" s="103">
        <f t="shared" si="121"/>
        <v>1.0449999999999999</v>
      </c>
      <c r="G529" s="104">
        <f t="shared" ca="1" si="114"/>
        <v>1</v>
      </c>
      <c r="H529" s="101">
        <f ca="1">TRUNC(PRODUCT(G$10:G528),15)</f>
        <v>1.09713004801409</v>
      </c>
      <c r="I529" s="101">
        <f t="shared" si="122"/>
        <v>1</v>
      </c>
      <c r="J529" s="101">
        <f t="shared" ca="1" si="115"/>
        <v>1.0971300500000001</v>
      </c>
      <c r="K529" s="101">
        <f t="shared" ca="1" si="116"/>
        <v>485650.25</v>
      </c>
      <c r="L529" s="105">
        <f>IF(VLOOKUP(A529,$U$12:$AD$125,8)=VLOOKUP(A528,$U$12:$AD$125,8),0,VLOOKUP(A529,U$12:$AD$125,8))</f>
        <v>0</v>
      </c>
      <c r="M529" s="106">
        <f>IF(L529&gt;0,VLOOKUP(L529,T$12:$AC$125,7),0)</f>
        <v>0</v>
      </c>
      <c r="N529" s="101">
        <f t="shared" si="117"/>
        <v>0</v>
      </c>
      <c r="O529" s="101">
        <f t="shared" ca="1" si="118"/>
        <v>485650.25</v>
      </c>
      <c r="P529" s="107" t="str">
        <f t="shared" si="123"/>
        <v>J=</v>
      </c>
      <c r="Q529" s="108">
        <f t="shared" si="124"/>
        <v>43791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</row>
    <row r="530" spans="1:159" x14ac:dyDescent="0.2">
      <c r="A530" s="99">
        <f t="shared" si="119"/>
        <v>43583</v>
      </c>
      <c r="B530" s="100">
        <f t="shared" ca="1" si="125"/>
        <v>5485650.25</v>
      </c>
      <c r="C530" s="101">
        <f t="shared" si="120"/>
        <v>5000000</v>
      </c>
      <c r="D530" s="102">
        <f ca="1">IF(A530&lt;$B$1,VLOOKUP(A530,[1]DI!$A$4:$B$15000,2,FALSE),0)</f>
        <v>0</v>
      </c>
      <c r="E530" s="101">
        <f t="shared" ca="1" si="126"/>
        <v>0</v>
      </c>
      <c r="F530" s="103">
        <f t="shared" si="121"/>
        <v>1.0449999999999999</v>
      </c>
      <c r="G530" s="104">
        <f t="shared" ca="1" si="114"/>
        <v>1</v>
      </c>
      <c r="H530" s="101">
        <f ca="1">TRUNC(PRODUCT(G$10:G529),15)</f>
        <v>1.09713004801409</v>
      </c>
      <c r="I530" s="101">
        <f t="shared" si="122"/>
        <v>1</v>
      </c>
      <c r="J530" s="101">
        <f t="shared" ca="1" si="115"/>
        <v>1.0971300500000001</v>
      </c>
      <c r="K530" s="101">
        <f t="shared" ca="1" si="116"/>
        <v>485650.25</v>
      </c>
      <c r="L530" s="105">
        <f>IF(VLOOKUP(A530,$U$12:$AD$125,8)=VLOOKUP(A529,$U$12:$AD$125,8),0,VLOOKUP(A530,U$12:$AD$125,8))</f>
        <v>0</v>
      </c>
      <c r="M530" s="106">
        <f>IF(L530&gt;0,VLOOKUP(L530,T$12:$AC$125,7),0)</f>
        <v>0</v>
      </c>
      <c r="N530" s="101">
        <f t="shared" si="117"/>
        <v>0</v>
      </c>
      <c r="O530" s="101">
        <f t="shared" ca="1" si="118"/>
        <v>485650.25</v>
      </c>
      <c r="P530" s="107" t="str">
        <f t="shared" si="123"/>
        <v>J=</v>
      </c>
      <c r="Q530" s="108">
        <f t="shared" si="124"/>
        <v>43791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</row>
    <row r="531" spans="1:159" x14ac:dyDescent="0.2">
      <c r="A531" s="99">
        <f t="shared" si="119"/>
        <v>43584</v>
      </c>
      <c r="B531" s="100">
        <f t="shared" ca="1" si="125"/>
        <v>5485650.25</v>
      </c>
      <c r="C531" s="101">
        <f t="shared" si="120"/>
        <v>5000000</v>
      </c>
      <c r="D531" s="102">
        <f ca="1">IF(A531&lt;$B$1,VLOOKUP(A531,[1]DI!$A$4:$B$15000,2,FALSE),0)</f>
        <v>6.4000000000000001E-2</v>
      </c>
      <c r="E531" s="101">
        <f t="shared" ca="1" si="126"/>
        <v>2.4620000000000002E-4</v>
      </c>
      <c r="F531" s="103">
        <f t="shared" si="121"/>
        <v>1.0449999999999999</v>
      </c>
      <c r="G531" s="104">
        <f t="shared" ca="1" si="114"/>
        <v>1.0002572789999999</v>
      </c>
      <c r="H531" s="101">
        <f ca="1">TRUNC(PRODUCT(G$10:G530),15)</f>
        <v>1.09713004801409</v>
      </c>
      <c r="I531" s="101">
        <f t="shared" si="122"/>
        <v>1</v>
      </c>
      <c r="J531" s="101">
        <f t="shared" ca="1" si="115"/>
        <v>1.0971300500000001</v>
      </c>
      <c r="K531" s="101">
        <f t="shared" ca="1" si="116"/>
        <v>485650.25</v>
      </c>
      <c r="L531" s="105">
        <f>IF(VLOOKUP(A531,$U$12:$AD$125,8)=VLOOKUP(A530,$U$12:$AD$125,8),0,VLOOKUP(A531,U$12:$AD$125,8))</f>
        <v>0</v>
      </c>
      <c r="M531" s="106">
        <f>IF(L531&gt;0,VLOOKUP(L531,T$12:$AC$125,7),0)</f>
        <v>0</v>
      </c>
      <c r="N531" s="101">
        <f t="shared" si="117"/>
        <v>0</v>
      </c>
      <c r="O531" s="101">
        <f t="shared" ca="1" si="118"/>
        <v>485650.25</v>
      </c>
      <c r="P531" s="107" t="str">
        <f t="shared" si="123"/>
        <v>J=</v>
      </c>
      <c r="Q531" s="108">
        <f t="shared" si="124"/>
        <v>43791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</row>
    <row r="532" spans="1:159" x14ac:dyDescent="0.2">
      <c r="A532" s="99">
        <f t="shared" si="119"/>
        <v>43585</v>
      </c>
      <c r="B532" s="100">
        <f t="shared" ca="1" si="125"/>
        <v>5487061.5999999996</v>
      </c>
      <c r="C532" s="101">
        <f t="shared" si="120"/>
        <v>5000000</v>
      </c>
      <c r="D532" s="102">
        <f ca="1">IF(A532&lt;$B$1,VLOOKUP(A532,[1]DI!$A$4:$B$15000,2,FALSE),0)</f>
        <v>6.4000000000000001E-2</v>
      </c>
      <c r="E532" s="101">
        <f t="shared" ca="1" si="126"/>
        <v>2.4620000000000002E-4</v>
      </c>
      <c r="F532" s="103">
        <f t="shared" si="121"/>
        <v>1.0449999999999999</v>
      </c>
      <c r="G532" s="104">
        <f t="shared" ca="1" si="114"/>
        <v>1.0002572789999999</v>
      </c>
      <c r="H532" s="101">
        <f ca="1">TRUNC(PRODUCT(G$10:G531),15)</f>
        <v>1.0974123165357099</v>
      </c>
      <c r="I532" s="101">
        <f t="shared" si="122"/>
        <v>1</v>
      </c>
      <c r="J532" s="101">
        <f t="shared" ca="1" si="115"/>
        <v>1.0974123200000001</v>
      </c>
      <c r="K532" s="101">
        <f t="shared" ca="1" si="116"/>
        <v>487061.6</v>
      </c>
      <c r="L532" s="105">
        <f>IF(VLOOKUP(A532,$U$12:$AD$125,8)=VLOOKUP(A531,$U$12:$AD$125,8),0,VLOOKUP(A532,U$12:$AD$125,8))</f>
        <v>0</v>
      </c>
      <c r="M532" s="106">
        <f>IF(L532&gt;0,VLOOKUP(L532,T$12:$AC$125,7),0)</f>
        <v>0</v>
      </c>
      <c r="N532" s="101">
        <f t="shared" si="117"/>
        <v>0</v>
      </c>
      <c r="O532" s="101">
        <f t="shared" ca="1" si="118"/>
        <v>487061.6</v>
      </c>
      <c r="P532" s="107" t="str">
        <f t="shared" si="123"/>
        <v>J=</v>
      </c>
      <c r="Q532" s="108">
        <f t="shared" si="124"/>
        <v>43791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</row>
    <row r="533" spans="1:159" x14ac:dyDescent="0.2">
      <c r="A533" s="99">
        <f t="shared" si="119"/>
        <v>43586</v>
      </c>
      <c r="B533" s="100">
        <f t="shared" ca="1" si="125"/>
        <v>5488473.2999999998</v>
      </c>
      <c r="C533" s="101">
        <f t="shared" si="120"/>
        <v>5000000</v>
      </c>
      <c r="D533" s="102">
        <f ca="1">IF(A533&lt;$B$1,VLOOKUP(A533,[1]DI!$A$4:$B$15000,2,FALSE),0)</f>
        <v>0</v>
      </c>
      <c r="E533" s="101">
        <f t="shared" ca="1" si="126"/>
        <v>0</v>
      </c>
      <c r="F533" s="103">
        <f t="shared" si="121"/>
        <v>1.0449999999999999</v>
      </c>
      <c r="G533" s="104">
        <f t="shared" ca="1" si="114"/>
        <v>1</v>
      </c>
      <c r="H533" s="101">
        <f ca="1">TRUNC(PRODUCT(G$10:G532),15)</f>
        <v>1.0976946576791</v>
      </c>
      <c r="I533" s="101">
        <f t="shared" si="122"/>
        <v>1</v>
      </c>
      <c r="J533" s="101">
        <f t="shared" ca="1" si="115"/>
        <v>1.0976946599999999</v>
      </c>
      <c r="K533" s="101">
        <f t="shared" ca="1" si="116"/>
        <v>488473.3</v>
      </c>
      <c r="L533" s="105">
        <f>IF(VLOOKUP(A533,$U$12:$AD$125,8)=VLOOKUP(A532,$U$12:$AD$125,8),0,VLOOKUP(A533,U$12:$AD$125,8))</f>
        <v>0</v>
      </c>
      <c r="M533" s="106">
        <f>IF(L533&gt;0,VLOOKUP(L533,T$12:$AC$125,7),0)</f>
        <v>0</v>
      </c>
      <c r="N533" s="101">
        <f t="shared" si="117"/>
        <v>0</v>
      </c>
      <c r="O533" s="101">
        <f t="shared" ca="1" si="118"/>
        <v>488473.3</v>
      </c>
      <c r="P533" s="107" t="str">
        <f t="shared" si="123"/>
        <v>J=</v>
      </c>
      <c r="Q533" s="108">
        <f t="shared" si="124"/>
        <v>43791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</row>
    <row r="534" spans="1:159" x14ac:dyDescent="0.2">
      <c r="A534" s="99">
        <f t="shared" si="119"/>
        <v>43587</v>
      </c>
      <c r="B534" s="100">
        <f t="shared" ca="1" si="125"/>
        <v>5488473.2999999998</v>
      </c>
      <c r="C534" s="101">
        <f t="shared" si="120"/>
        <v>5000000</v>
      </c>
      <c r="D534" s="102">
        <f ca="1">IF(A534&lt;$B$1,VLOOKUP(A534,[1]DI!$A$4:$B$15000,2,FALSE),0)</f>
        <v>6.4000000000000001E-2</v>
      </c>
      <c r="E534" s="101">
        <f t="shared" ca="1" si="126"/>
        <v>2.4620000000000002E-4</v>
      </c>
      <c r="F534" s="103">
        <f t="shared" si="121"/>
        <v>1.0449999999999999</v>
      </c>
      <c r="G534" s="104">
        <f t="shared" ca="1" si="114"/>
        <v>1.0002572789999999</v>
      </c>
      <c r="H534" s="101">
        <f ca="1">TRUNC(PRODUCT(G$10:G533),15)</f>
        <v>1.0976946576791</v>
      </c>
      <c r="I534" s="101">
        <f t="shared" si="122"/>
        <v>1</v>
      </c>
      <c r="J534" s="101">
        <f t="shared" ca="1" si="115"/>
        <v>1.0976946599999999</v>
      </c>
      <c r="K534" s="101">
        <f t="shared" ca="1" si="116"/>
        <v>488473.3</v>
      </c>
      <c r="L534" s="105">
        <f>IF(VLOOKUP(A534,$U$12:$AD$125,8)=VLOOKUP(A533,$U$12:$AD$125,8),0,VLOOKUP(A534,U$12:$AD$125,8))</f>
        <v>0</v>
      </c>
      <c r="M534" s="106">
        <f>IF(L534&gt;0,VLOOKUP(L534,T$12:$AC$125,7),0)</f>
        <v>0</v>
      </c>
      <c r="N534" s="101">
        <f t="shared" si="117"/>
        <v>0</v>
      </c>
      <c r="O534" s="101">
        <f t="shared" ca="1" si="118"/>
        <v>488473.3</v>
      </c>
      <c r="P534" s="107" t="str">
        <f t="shared" si="123"/>
        <v>J=</v>
      </c>
      <c r="Q534" s="108">
        <f t="shared" si="124"/>
        <v>43791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</row>
    <row r="535" spans="1:159" x14ac:dyDescent="0.2">
      <c r="A535" s="99">
        <f t="shared" si="119"/>
        <v>43588</v>
      </c>
      <c r="B535" s="100">
        <f t="shared" ca="1" si="125"/>
        <v>5489885.3499999996</v>
      </c>
      <c r="C535" s="101">
        <f t="shared" si="120"/>
        <v>5000000</v>
      </c>
      <c r="D535" s="102">
        <f ca="1">IF(A535&lt;$B$1,VLOOKUP(A535,[1]DI!$A$4:$B$15000,2,FALSE),0)</f>
        <v>6.4000000000000001E-2</v>
      </c>
      <c r="E535" s="101">
        <f t="shared" ca="1" si="126"/>
        <v>2.4620000000000002E-4</v>
      </c>
      <c r="F535" s="103">
        <f t="shared" si="121"/>
        <v>1.0449999999999999</v>
      </c>
      <c r="G535" s="104">
        <f t="shared" ca="1" si="114"/>
        <v>1.0002572789999999</v>
      </c>
      <c r="H535" s="101">
        <f ca="1">TRUNC(PRODUCT(G$10:G534),15)</f>
        <v>1.09797707146293</v>
      </c>
      <c r="I535" s="101">
        <f t="shared" si="122"/>
        <v>1</v>
      </c>
      <c r="J535" s="101">
        <f t="shared" ca="1" si="115"/>
        <v>1.09797707</v>
      </c>
      <c r="K535" s="101">
        <f t="shared" ca="1" si="116"/>
        <v>489885.35</v>
      </c>
      <c r="L535" s="105">
        <f>IF(VLOOKUP(A535,$U$12:$AD$125,8)=VLOOKUP(A534,$U$12:$AD$125,8),0,VLOOKUP(A535,U$12:$AD$125,8))</f>
        <v>0</v>
      </c>
      <c r="M535" s="106">
        <f>IF(L535&gt;0,VLOOKUP(L535,T$12:$AC$125,7),0)</f>
        <v>0</v>
      </c>
      <c r="N535" s="101">
        <f t="shared" si="117"/>
        <v>0</v>
      </c>
      <c r="O535" s="101">
        <f t="shared" ca="1" si="118"/>
        <v>489885.35</v>
      </c>
      <c r="P535" s="107" t="str">
        <f t="shared" si="123"/>
        <v>J=</v>
      </c>
      <c r="Q535" s="108">
        <f t="shared" si="124"/>
        <v>43791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</row>
    <row r="536" spans="1:159" x14ac:dyDescent="0.2">
      <c r="A536" s="99">
        <f t="shared" si="119"/>
        <v>43589</v>
      </c>
      <c r="B536" s="100">
        <f t="shared" ca="1" si="125"/>
        <v>5491297.7999999998</v>
      </c>
      <c r="C536" s="101">
        <f t="shared" si="120"/>
        <v>5000000</v>
      </c>
      <c r="D536" s="102">
        <f ca="1">IF(A536&lt;$B$1,VLOOKUP(A536,[1]DI!$A$4:$B$15000,2,FALSE),0)</f>
        <v>0</v>
      </c>
      <c r="E536" s="101">
        <f t="shared" ca="1" si="126"/>
        <v>0</v>
      </c>
      <c r="F536" s="103">
        <f t="shared" si="121"/>
        <v>1.0449999999999999</v>
      </c>
      <c r="G536" s="104">
        <f t="shared" ca="1" si="114"/>
        <v>1</v>
      </c>
      <c r="H536" s="101">
        <f ca="1">TRUNC(PRODUCT(G$10:G535),15)</f>
        <v>1.0982595579059</v>
      </c>
      <c r="I536" s="101">
        <f t="shared" si="122"/>
        <v>1</v>
      </c>
      <c r="J536" s="101">
        <f t="shared" ca="1" si="115"/>
        <v>1.09825956</v>
      </c>
      <c r="K536" s="101">
        <f t="shared" ca="1" si="116"/>
        <v>491297.8</v>
      </c>
      <c r="L536" s="105">
        <f>IF(VLOOKUP(A536,$U$12:$AD$125,8)=VLOOKUP(A535,$U$12:$AD$125,8),0,VLOOKUP(A536,U$12:$AD$125,8))</f>
        <v>0</v>
      </c>
      <c r="M536" s="106">
        <f>IF(L536&gt;0,VLOOKUP(L536,T$12:$AC$125,7),0)</f>
        <v>0</v>
      </c>
      <c r="N536" s="101">
        <f t="shared" si="117"/>
        <v>0</v>
      </c>
      <c r="O536" s="101">
        <f t="shared" ca="1" si="118"/>
        <v>491297.8</v>
      </c>
      <c r="P536" s="107" t="str">
        <f t="shared" si="123"/>
        <v>J=</v>
      </c>
      <c r="Q536" s="108">
        <f t="shared" si="124"/>
        <v>43791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</row>
    <row r="537" spans="1:159" x14ac:dyDescent="0.2">
      <c r="A537" s="99">
        <f t="shared" si="119"/>
        <v>43590</v>
      </c>
      <c r="B537" s="100">
        <f t="shared" ca="1" si="125"/>
        <v>5491297.7999999998</v>
      </c>
      <c r="C537" s="101">
        <f t="shared" si="120"/>
        <v>5000000</v>
      </c>
      <c r="D537" s="102">
        <f ca="1">IF(A537&lt;$B$1,VLOOKUP(A537,[1]DI!$A$4:$B$15000,2,FALSE),0)</f>
        <v>0</v>
      </c>
      <c r="E537" s="101">
        <f t="shared" ca="1" si="126"/>
        <v>0</v>
      </c>
      <c r="F537" s="103">
        <f t="shared" si="121"/>
        <v>1.0449999999999999</v>
      </c>
      <c r="G537" s="104">
        <f t="shared" ca="1" si="114"/>
        <v>1</v>
      </c>
      <c r="H537" s="101">
        <f ca="1">TRUNC(PRODUCT(G$10:G536),15)</f>
        <v>1.0982595579059</v>
      </c>
      <c r="I537" s="101">
        <f t="shared" si="122"/>
        <v>1</v>
      </c>
      <c r="J537" s="101">
        <f t="shared" ca="1" si="115"/>
        <v>1.09825956</v>
      </c>
      <c r="K537" s="101">
        <f t="shared" ca="1" si="116"/>
        <v>491297.8</v>
      </c>
      <c r="L537" s="105">
        <f>IF(VLOOKUP(A537,$U$12:$AD$125,8)=VLOOKUP(A536,$U$12:$AD$125,8),0,VLOOKUP(A537,U$12:$AD$125,8))</f>
        <v>0</v>
      </c>
      <c r="M537" s="106">
        <f>IF(L537&gt;0,VLOOKUP(L537,T$12:$AC$125,7),0)</f>
        <v>0</v>
      </c>
      <c r="N537" s="101">
        <f t="shared" si="117"/>
        <v>0</v>
      </c>
      <c r="O537" s="101">
        <f t="shared" ca="1" si="118"/>
        <v>491297.8</v>
      </c>
      <c r="P537" s="107" t="str">
        <f t="shared" si="123"/>
        <v>J=</v>
      </c>
      <c r="Q537" s="108">
        <f t="shared" si="124"/>
        <v>43791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</row>
    <row r="538" spans="1:159" x14ac:dyDescent="0.2">
      <c r="A538" s="99">
        <f t="shared" si="119"/>
        <v>43591</v>
      </c>
      <c r="B538" s="100">
        <f t="shared" ca="1" si="125"/>
        <v>5491297.7999999998</v>
      </c>
      <c r="C538" s="101">
        <f t="shared" si="120"/>
        <v>5000000</v>
      </c>
      <c r="D538" s="102">
        <f ca="1">IF(A538&lt;$B$1,VLOOKUP(A538,[1]DI!$A$4:$B$15000,2,FALSE),0)</f>
        <v>6.4000000000000001E-2</v>
      </c>
      <c r="E538" s="101">
        <f t="shared" ca="1" si="126"/>
        <v>2.4620000000000002E-4</v>
      </c>
      <c r="F538" s="103">
        <f t="shared" si="121"/>
        <v>1.0449999999999999</v>
      </c>
      <c r="G538" s="104">
        <f t="shared" ca="1" si="114"/>
        <v>1.0002572789999999</v>
      </c>
      <c r="H538" s="101">
        <f ca="1">TRUNC(PRODUCT(G$10:G537),15)</f>
        <v>1.0982595579059</v>
      </c>
      <c r="I538" s="101">
        <f t="shared" si="122"/>
        <v>1</v>
      </c>
      <c r="J538" s="101">
        <f t="shared" ca="1" si="115"/>
        <v>1.09825956</v>
      </c>
      <c r="K538" s="101">
        <f t="shared" ca="1" si="116"/>
        <v>491297.8</v>
      </c>
      <c r="L538" s="105">
        <f>IF(VLOOKUP(A538,$U$12:$AD$125,8)=VLOOKUP(A537,$U$12:$AD$125,8),0,VLOOKUP(A538,U$12:$AD$125,8))</f>
        <v>0</v>
      </c>
      <c r="M538" s="106">
        <f>IF(L538&gt;0,VLOOKUP(L538,T$12:$AC$125,7),0)</f>
        <v>0</v>
      </c>
      <c r="N538" s="101">
        <f t="shared" si="117"/>
        <v>0</v>
      </c>
      <c r="O538" s="101">
        <f t="shared" ca="1" si="118"/>
        <v>491297.8</v>
      </c>
      <c r="P538" s="107" t="str">
        <f t="shared" si="123"/>
        <v>J=</v>
      </c>
      <c r="Q538" s="108">
        <f t="shared" si="124"/>
        <v>43791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</row>
    <row r="539" spans="1:159" x14ac:dyDescent="0.2">
      <c r="A539" s="99">
        <f t="shared" si="119"/>
        <v>43592</v>
      </c>
      <c r="B539" s="100">
        <f t="shared" ca="1" si="125"/>
        <v>5492710.5999999996</v>
      </c>
      <c r="C539" s="101">
        <f t="shared" si="120"/>
        <v>5000000</v>
      </c>
      <c r="D539" s="102">
        <f ca="1">IF(A539&lt;$B$1,VLOOKUP(A539,[1]DI!$A$4:$B$15000,2,FALSE),0)</f>
        <v>6.4000000000000001E-2</v>
      </c>
      <c r="E539" s="101">
        <f t="shared" ca="1" si="126"/>
        <v>2.4620000000000002E-4</v>
      </c>
      <c r="F539" s="103">
        <f t="shared" si="121"/>
        <v>1.0449999999999999</v>
      </c>
      <c r="G539" s="104">
        <f t="shared" ca="1" si="114"/>
        <v>1.0002572789999999</v>
      </c>
      <c r="H539" s="101">
        <f ca="1">TRUNC(PRODUCT(G$10:G538),15)</f>
        <v>1.0985421170267</v>
      </c>
      <c r="I539" s="101">
        <f t="shared" si="122"/>
        <v>1</v>
      </c>
      <c r="J539" s="101">
        <f t="shared" ca="1" si="115"/>
        <v>1.0985421200000001</v>
      </c>
      <c r="K539" s="101">
        <f t="shared" ca="1" si="116"/>
        <v>492710.6</v>
      </c>
      <c r="L539" s="105">
        <f>IF(VLOOKUP(A539,$U$12:$AD$125,8)=VLOOKUP(A538,$U$12:$AD$125,8),0,VLOOKUP(A539,U$12:$AD$125,8))</f>
        <v>0</v>
      </c>
      <c r="M539" s="106">
        <f>IF(L539&gt;0,VLOOKUP(L539,T$12:$AC$125,7),0)</f>
        <v>0</v>
      </c>
      <c r="N539" s="101">
        <f t="shared" si="117"/>
        <v>0</v>
      </c>
      <c r="O539" s="101">
        <f t="shared" ca="1" si="118"/>
        <v>492710.6</v>
      </c>
      <c r="P539" s="107" t="str">
        <f t="shared" si="123"/>
        <v>J=</v>
      </c>
      <c r="Q539" s="108">
        <f t="shared" si="124"/>
        <v>43791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</row>
    <row r="540" spans="1:159" x14ac:dyDescent="0.2">
      <c r="A540" s="99">
        <f t="shared" si="119"/>
        <v>43593</v>
      </c>
      <c r="B540" s="100">
        <f t="shared" ca="1" si="125"/>
        <v>5494123.75</v>
      </c>
      <c r="C540" s="101">
        <f t="shared" si="120"/>
        <v>5000000</v>
      </c>
      <c r="D540" s="102">
        <f ca="1">IF(A540&lt;$B$1,VLOOKUP(A540,[1]DI!$A$4:$B$15000,2,FALSE),0)</f>
        <v>6.4000000000000001E-2</v>
      </c>
      <c r="E540" s="101">
        <f t="shared" ca="1" si="126"/>
        <v>2.4620000000000002E-4</v>
      </c>
      <c r="F540" s="103">
        <f t="shared" si="121"/>
        <v>1.0449999999999999</v>
      </c>
      <c r="G540" s="104">
        <f t="shared" ca="1" si="114"/>
        <v>1.0002572789999999</v>
      </c>
      <c r="H540" s="101">
        <f ca="1">TRUNC(PRODUCT(G$10:G539),15)</f>
        <v>1.0988247488440299</v>
      </c>
      <c r="I540" s="101">
        <f t="shared" si="122"/>
        <v>1</v>
      </c>
      <c r="J540" s="101">
        <f t="shared" ca="1" si="115"/>
        <v>1.0988247499999999</v>
      </c>
      <c r="K540" s="101">
        <f t="shared" ca="1" si="116"/>
        <v>494123.75</v>
      </c>
      <c r="L540" s="105">
        <f>IF(VLOOKUP(A540,$U$12:$AD$125,8)=VLOOKUP(A539,$U$12:$AD$125,8),0,VLOOKUP(A540,U$12:$AD$125,8))</f>
        <v>0</v>
      </c>
      <c r="M540" s="106">
        <f>IF(L540&gt;0,VLOOKUP(L540,T$12:$AC$125,7),0)</f>
        <v>0</v>
      </c>
      <c r="N540" s="101">
        <f t="shared" si="117"/>
        <v>0</v>
      </c>
      <c r="O540" s="101">
        <f t="shared" ca="1" si="118"/>
        <v>494123.75</v>
      </c>
      <c r="P540" s="107" t="str">
        <f t="shared" si="123"/>
        <v>J=</v>
      </c>
      <c r="Q540" s="108">
        <f t="shared" si="124"/>
        <v>43791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</row>
    <row r="541" spans="1:159" x14ac:dyDescent="0.2">
      <c r="A541" s="99">
        <f t="shared" si="119"/>
        <v>43594</v>
      </c>
      <c r="B541" s="100">
        <f t="shared" ca="1" si="125"/>
        <v>5495537.25</v>
      </c>
      <c r="C541" s="101">
        <f t="shared" si="120"/>
        <v>5000000</v>
      </c>
      <c r="D541" s="102">
        <f ca="1">IF(A541&lt;$B$1,VLOOKUP(A541,[1]DI!$A$4:$B$15000,2,FALSE),0)</f>
        <v>6.4000000000000001E-2</v>
      </c>
      <c r="E541" s="101">
        <f t="shared" ca="1" si="126"/>
        <v>2.4620000000000002E-4</v>
      </c>
      <c r="F541" s="103">
        <f t="shared" si="121"/>
        <v>1.0449999999999999</v>
      </c>
      <c r="G541" s="104">
        <f t="shared" ca="1" si="114"/>
        <v>1.0002572789999999</v>
      </c>
      <c r="H541" s="101">
        <f ca="1">TRUNC(PRODUCT(G$10:G540),15)</f>
        <v>1.0991074533765799</v>
      </c>
      <c r="I541" s="101">
        <f t="shared" si="122"/>
        <v>1</v>
      </c>
      <c r="J541" s="101">
        <f t="shared" ca="1" si="115"/>
        <v>1.09910745</v>
      </c>
      <c r="K541" s="101">
        <f t="shared" ca="1" si="116"/>
        <v>495537.25</v>
      </c>
      <c r="L541" s="105">
        <f>IF(VLOOKUP(A541,$U$12:$AD$125,8)=VLOOKUP(A540,$U$12:$AD$125,8),0,VLOOKUP(A541,U$12:$AD$125,8))</f>
        <v>0</v>
      </c>
      <c r="M541" s="106">
        <f>IF(L541&gt;0,VLOOKUP(L541,T$12:$AC$125,7),0)</f>
        <v>0</v>
      </c>
      <c r="N541" s="101">
        <f t="shared" si="117"/>
        <v>0</v>
      </c>
      <c r="O541" s="101">
        <f t="shared" ca="1" si="118"/>
        <v>495537.25</v>
      </c>
      <c r="P541" s="107" t="str">
        <f t="shared" si="123"/>
        <v>J=</v>
      </c>
      <c r="Q541" s="108">
        <f t="shared" si="124"/>
        <v>43791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</row>
    <row r="542" spans="1:159" x14ac:dyDescent="0.2">
      <c r="A542" s="99">
        <f t="shared" si="119"/>
        <v>43595</v>
      </c>
      <c r="B542" s="100">
        <f t="shared" ca="1" si="125"/>
        <v>5496951.1500000004</v>
      </c>
      <c r="C542" s="101">
        <f t="shared" si="120"/>
        <v>5000000</v>
      </c>
      <c r="D542" s="102">
        <f ca="1">IF(A542&lt;$B$1,VLOOKUP(A542,[1]DI!$A$4:$B$15000,2,FALSE),0)</f>
        <v>6.4000000000000001E-2</v>
      </c>
      <c r="E542" s="101">
        <f t="shared" ca="1" si="126"/>
        <v>2.4620000000000002E-4</v>
      </c>
      <c r="F542" s="103">
        <f t="shared" si="121"/>
        <v>1.0449999999999999</v>
      </c>
      <c r="G542" s="104">
        <f t="shared" ca="1" si="114"/>
        <v>1.0002572789999999</v>
      </c>
      <c r="H542" s="101">
        <f ca="1">TRUNC(PRODUCT(G$10:G541),15)</f>
        <v>1.0993902306430801</v>
      </c>
      <c r="I542" s="101">
        <f t="shared" si="122"/>
        <v>1</v>
      </c>
      <c r="J542" s="101">
        <f t="shared" ca="1" si="115"/>
        <v>1.09939023</v>
      </c>
      <c r="K542" s="101">
        <f t="shared" ca="1" si="116"/>
        <v>496951.15</v>
      </c>
      <c r="L542" s="105">
        <f>IF(VLOOKUP(A542,$U$12:$AD$125,8)=VLOOKUP(A541,$U$12:$AD$125,8),0,VLOOKUP(A542,U$12:$AD$125,8))</f>
        <v>0</v>
      </c>
      <c r="M542" s="106">
        <f>IF(L542&gt;0,VLOOKUP(L542,T$12:$AC$125,7),0)</f>
        <v>0</v>
      </c>
      <c r="N542" s="101">
        <f t="shared" si="117"/>
        <v>0</v>
      </c>
      <c r="O542" s="101">
        <f t="shared" ca="1" si="118"/>
        <v>496951.15</v>
      </c>
      <c r="P542" s="107" t="str">
        <f t="shared" si="123"/>
        <v>J=</v>
      </c>
      <c r="Q542" s="108">
        <f t="shared" si="124"/>
        <v>43791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</row>
    <row r="543" spans="1:159" x14ac:dyDescent="0.2">
      <c r="A543" s="99">
        <f t="shared" si="119"/>
        <v>43596</v>
      </c>
      <c r="B543" s="100">
        <f t="shared" ca="1" si="125"/>
        <v>5498365.4000000004</v>
      </c>
      <c r="C543" s="101">
        <f t="shared" si="120"/>
        <v>5000000</v>
      </c>
      <c r="D543" s="102">
        <f ca="1">IF(A543&lt;$B$1,VLOOKUP(A543,[1]DI!$A$4:$B$15000,2,FALSE),0)</f>
        <v>0</v>
      </c>
      <c r="E543" s="101">
        <f t="shared" ca="1" si="126"/>
        <v>0</v>
      </c>
      <c r="F543" s="103">
        <f t="shared" si="121"/>
        <v>1.0449999999999999</v>
      </c>
      <c r="G543" s="104">
        <f t="shared" ca="1" si="114"/>
        <v>1</v>
      </c>
      <c r="H543" s="101">
        <f ca="1">TRUNC(PRODUCT(G$10:G542),15)</f>
        <v>1.0996730806622299</v>
      </c>
      <c r="I543" s="101">
        <f t="shared" si="122"/>
        <v>1</v>
      </c>
      <c r="J543" s="101">
        <f t="shared" ca="1" si="115"/>
        <v>1.0996730800000001</v>
      </c>
      <c r="K543" s="101">
        <f t="shared" ca="1" si="116"/>
        <v>498365.4</v>
      </c>
      <c r="L543" s="105">
        <f>IF(VLOOKUP(A543,$U$12:$AD$125,8)=VLOOKUP(A542,$U$12:$AD$125,8),0,VLOOKUP(A543,U$12:$AD$125,8))</f>
        <v>0</v>
      </c>
      <c r="M543" s="106">
        <f>IF(L543&gt;0,VLOOKUP(L543,T$12:$AC$125,7),0)</f>
        <v>0</v>
      </c>
      <c r="N543" s="101">
        <f t="shared" si="117"/>
        <v>0</v>
      </c>
      <c r="O543" s="101">
        <f t="shared" ca="1" si="118"/>
        <v>498365.4</v>
      </c>
      <c r="P543" s="107" t="str">
        <f t="shared" si="123"/>
        <v>J=</v>
      </c>
      <c r="Q543" s="108">
        <f t="shared" si="124"/>
        <v>43791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</row>
    <row r="544" spans="1:159" x14ac:dyDescent="0.2">
      <c r="A544" s="99">
        <f t="shared" si="119"/>
        <v>43597</v>
      </c>
      <c r="B544" s="100">
        <f t="shared" ca="1" si="125"/>
        <v>5498365.4000000004</v>
      </c>
      <c r="C544" s="101">
        <f t="shared" si="120"/>
        <v>5000000</v>
      </c>
      <c r="D544" s="102">
        <f ca="1">IF(A544&lt;$B$1,VLOOKUP(A544,[1]DI!$A$4:$B$15000,2,FALSE),0)</f>
        <v>0</v>
      </c>
      <c r="E544" s="101">
        <f t="shared" ca="1" si="126"/>
        <v>0</v>
      </c>
      <c r="F544" s="103">
        <f t="shared" si="121"/>
        <v>1.0449999999999999</v>
      </c>
      <c r="G544" s="104">
        <f t="shared" ca="1" si="114"/>
        <v>1</v>
      </c>
      <c r="H544" s="101">
        <f ca="1">TRUNC(PRODUCT(G$10:G543),15)</f>
        <v>1.0996730806622299</v>
      </c>
      <c r="I544" s="101">
        <f t="shared" si="122"/>
        <v>1</v>
      </c>
      <c r="J544" s="101">
        <f t="shared" ca="1" si="115"/>
        <v>1.0996730800000001</v>
      </c>
      <c r="K544" s="101">
        <f t="shared" ca="1" si="116"/>
        <v>498365.4</v>
      </c>
      <c r="L544" s="105">
        <f>IF(VLOOKUP(A544,$U$12:$AD$125,8)=VLOOKUP(A543,$U$12:$AD$125,8),0,VLOOKUP(A544,U$12:$AD$125,8))</f>
        <v>0</v>
      </c>
      <c r="M544" s="106">
        <f>IF(L544&gt;0,VLOOKUP(L544,T$12:$AC$125,7),0)</f>
        <v>0</v>
      </c>
      <c r="N544" s="101">
        <f t="shared" si="117"/>
        <v>0</v>
      </c>
      <c r="O544" s="101">
        <f t="shared" ca="1" si="118"/>
        <v>498365.4</v>
      </c>
      <c r="P544" s="107" t="str">
        <f t="shared" si="123"/>
        <v>J=</v>
      </c>
      <c r="Q544" s="108">
        <f t="shared" si="124"/>
        <v>43791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</row>
    <row r="545" spans="1:162" x14ac:dyDescent="0.2">
      <c r="A545" s="99">
        <f t="shared" si="119"/>
        <v>43598</v>
      </c>
      <c r="B545" s="100">
        <f t="shared" ca="1" si="125"/>
        <v>5498365.4000000004</v>
      </c>
      <c r="C545" s="101">
        <f t="shared" si="120"/>
        <v>5000000</v>
      </c>
      <c r="D545" s="102">
        <f ca="1">IF(A545&lt;$B$1,VLOOKUP(A545,[1]DI!$A$4:$B$15000,2,FALSE),0)</f>
        <v>6.4000000000000001E-2</v>
      </c>
      <c r="E545" s="101">
        <f t="shared" ca="1" si="126"/>
        <v>2.4620000000000002E-4</v>
      </c>
      <c r="F545" s="103">
        <f t="shared" si="121"/>
        <v>1.0449999999999999</v>
      </c>
      <c r="G545" s="104">
        <f t="shared" ca="1" si="114"/>
        <v>1.0002572789999999</v>
      </c>
      <c r="H545" s="101">
        <f ca="1">TRUNC(PRODUCT(G$10:G544),15)</f>
        <v>1.0996730806622299</v>
      </c>
      <c r="I545" s="101">
        <f t="shared" si="122"/>
        <v>1</v>
      </c>
      <c r="J545" s="101">
        <f t="shared" ca="1" si="115"/>
        <v>1.0996730800000001</v>
      </c>
      <c r="K545" s="101">
        <f t="shared" ca="1" si="116"/>
        <v>498365.4</v>
      </c>
      <c r="L545" s="105">
        <f>IF(VLOOKUP(A545,$U$12:$AD$125,8)=VLOOKUP(A544,$U$12:$AD$125,8),0,VLOOKUP(A545,U$12:$AD$125,8))</f>
        <v>0</v>
      </c>
      <c r="M545" s="106">
        <f>IF(L545&gt;0,VLOOKUP(L545,T$12:$AC$125,7),0)</f>
        <v>0</v>
      </c>
      <c r="N545" s="101">
        <f t="shared" si="117"/>
        <v>0</v>
      </c>
      <c r="O545" s="101">
        <f t="shared" ca="1" si="118"/>
        <v>498365.4</v>
      </c>
      <c r="P545" s="107" t="str">
        <f t="shared" si="123"/>
        <v>J=</v>
      </c>
      <c r="Q545" s="108">
        <f t="shared" si="124"/>
        <v>43791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</row>
    <row r="546" spans="1:162" x14ac:dyDescent="0.2">
      <c r="A546" s="99">
        <f t="shared" si="119"/>
        <v>43599</v>
      </c>
      <c r="B546" s="100">
        <f t="shared" ca="1" si="125"/>
        <v>5499780</v>
      </c>
      <c r="C546" s="101">
        <f t="shared" si="120"/>
        <v>5000000</v>
      </c>
      <c r="D546" s="102">
        <f ca="1">IF(A546&lt;$B$1,VLOOKUP(A546,[1]DI!$A$4:$B$15000,2,FALSE),0)</f>
        <v>6.4000000000000001E-2</v>
      </c>
      <c r="E546" s="101">
        <f t="shared" ca="1" si="126"/>
        <v>2.4620000000000002E-4</v>
      </c>
      <c r="F546" s="103">
        <f t="shared" si="121"/>
        <v>1.0449999999999999</v>
      </c>
      <c r="G546" s="104">
        <f t="shared" ca="1" si="114"/>
        <v>1.0002572789999999</v>
      </c>
      <c r="H546" s="101">
        <f ca="1">TRUNC(PRODUCT(G$10:G545),15)</f>
        <v>1.09995600345275</v>
      </c>
      <c r="I546" s="101">
        <f t="shared" si="122"/>
        <v>1</v>
      </c>
      <c r="J546" s="101">
        <f t="shared" ca="1" si="115"/>
        <v>1.0999559999999999</v>
      </c>
      <c r="K546" s="101">
        <f t="shared" ca="1" si="116"/>
        <v>499780</v>
      </c>
      <c r="L546" s="105">
        <f>IF(VLOOKUP(A546,$U$12:$AD$125,8)=VLOOKUP(A545,$U$12:$AD$125,8),0,VLOOKUP(A546,U$12:$AD$125,8))</f>
        <v>0</v>
      </c>
      <c r="M546" s="106">
        <f>IF(L546&gt;0,VLOOKUP(L546,T$12:$AC$125,7),0)</f>
        <v>0</v>
      </c>
      <c r="N546" s="101">
        <f t="shared" si="117"/>
        <v>0</v>
      </c>
      <c r="O546" s="101">
        <f t="shared" ca="1" si="118"/>
        <v>499780</v>
      </c>
      <c r="P546" s="107" t="str">
        <f t="shared" si="123"/>
        <v>J=</v>
      </c>
      <c r="Q546" s="108">
        <f t="shared" si="124"/>
        <v>43791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</row>
    <row r="547" spans="1:162" x14ac:dyDescent="0.2">
      <c r="A547" s="99">
        <f t="shared" si="119"/>
        <v>43600</v>
      </c>
      <c r="B547" s="100">
        <f t="shared" ca="1" si="125"/>
        <v>5501195</v>
      </c>
      <c r="C547" s="101">
        <f t="shared" si="120"/>
        <v>5000000</v>
      </c>
      <c r="D547" s="102">
        <f ca="1">IF(A547&lt;$B$1,VLOOKUP(A547,[1]DI!$A$4:$B$15000,2,FALSE),0)</f>
        <v>6.4000000000000001E-2</v>
      </c>
      <c r="E547" s="101">
        <f t="shared" ca="1" si="126"/>
        <v>2.4620000000000002E-4</v>
      </c>
      <c r="F547" s="103">
        <f t="shared" si="121"/>
        <v>1.0449999999999999</v>
      </c>
      <c r="G547" s="104">
        <f t="shared" ca="1" si="114"/>
        <v>1.0002572789999999</v>
      </c>
      <c r="H547" s="101">
        <f ca="1">TRUNC(PRODUCT(G$10:G546),15)</f>
        <v>1.1002389990333601</v>
      </c>
      <c r="I547" s="101">
        <f t="shared" si="122"/>
        <v>1</v>
      </c>
      <c r="J547" s="101">
        <f t="shared" ca="1" si="115"/>
        <v>1.100239</v>
      </c>
      <c r="K547" s="101">
        <f t="shared" ca="1" si="116"/>
        <v>501195</v>
      </c>
      <c r="L547" s="105">
        <f>IF(VLOOKUP(A547,$U$12:$AD$125,8)=VLOOKUP(A546,$U$12:$AD$125,8),0,VLOOKUP(A547,U$12:$AD$125,8))</f>
        <v>0</v>
      </c>
      <c r="M547" s="106">
        <f>IF(L547&gt;0,VLOOKUP(L547,T$12:$AC$125,7),0)</f>
        <v>0</v>
      </c>
      <c r="N547" s="101">
        <f t="shared" si="117"/>
        <v>0</v>
      </c>
      <c r="O547" s="101">
        <f t="shared" ca="1" si="118"/>
        <v>501195</v>
      </c>
      <c r="P547" s="107" t="str">
        <f t="shared" si="123"/>
        <v>J=</v>
      </c>
      <c r="Q547" s="108">
        <f t="shared" si="124"/>
        <v>43791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</row>
    <row r="548" spans="1:162" x14ac:dyDescent="0.2">
      <c r="A548" s="99">
        <f t="shared" si="119"/>
        <v>43601</v>
      </c>
      <c r="B548" s="100">
        <f t="shared" ca="1" si="125"/>
        <v>5502610.3499999996</v>
      </c>
      <c r="C548" s="101">
        <f t="shared" si="120"/>
        <v>5000000</v>
      </c>
      <c r="D548" s="102">
        <f ca="1">IF(A548&lt;$B$1,VLOOKUP(A548,[1]DI!$A$4:$B$15000,2,FALSE),0)</f>
        <v>6.4000000000000001E-2</v>
      </c>
      <c r="E548" s="101">
        <f t="shared" ca="1" si="126"/>
        <v>2.4620000000000002E-4</v>
      </c>
      <c r="F548" s="103">
        <f t="shared" si="121"/>
        <v>1.0449999999999999</v>
      </c>
      <c r="G548" s="104">
        <f t="shared" ca="1" si="114"/>
        <v>1.0002572789999999</v>
      </c>
      <c r="H548" s="101">
        <f ca="1">TRUNC(PRODUCT(G$10:G547),15)</f>
        <v>1.1005220674228</v>
      </c>
      <c r="I548" s="101">
        <f t="shared" si="122"/>
        <v>1</v>
      </c>
      <c r="J548" s="101">
        <f t="shared" ca="1" si="115"/>
        <v>1.10052207</v>
      </c>
      <c r="K548" s="101">
        <f t="shared" ca="1" si="116"/>
        <v>502610.35</v>
      </c>
      <c r="L548" s="105">
        <f>IF(VLOOKUP(A548,$U$12:$AD$125,8)=VLOOKUP(A547,$U$12:$AD$125,8),0,VLOOKUP(A548,U$12:$AD$125,8))</f>
        <v>0</v>
      </c>
      <c r="M548" s="106">
        <f>IF(L548&gt;0,VLOOKUP(L548,T$12:$AC$125,7),0)</f>
        <v>0</v>
      </c>
      <c r="N548" s="101">
        <f t="shared" si="117"/>
        <v>0</v>
      </c>
      <c r="O548" s="101">
        <f t="shared" ca="1" si="118"/>
        <v>502610.35</v>
      </c>
      <c r="P548" s="107" t="str">
        <f t="shared" si="123"/>
        <v>J=</v>
      </c>
      <c r="Q548" s="108">
        <f t="shared" si="124"/>
        <v>43791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</row>
    <row r="549" spans="1:162" x14ac:dyDescent="0.2">
      <c r="A549" s="99">
        <f t="shared" si="119"/>
        <v>43602</v>
      </c>
      <c r="B549" s="100">
        <f t="shared" ca="1" si="125"/>
        <v>5504026.0499999998</v>
      </c>
      <c r="C549" s="101">
        <f t="shared" si="120"/>
        <v>5000000</v>
      </c>
      <c r="D549" s="102">
        <f ca="1">IF(A549&lt;$B$1,VLOOKUP(A549,[1]DI!$A$4:$B$15000,2,FALSE),0)</f>
        <v>6.4000000000000001E-2</v>
      </c>
      <c r="E549" s="101">
        <f t="shared" ca="1" si="126"/>
        <v>2.4620000000000002E-4</v>
      </c>
      <c r="F549" s="103">
        <f t="shared" si="121"/>
        <v>1.0449999999999999</v>
      </c>
      <c r="G549" s="104">
        <f t="shared" ca="1" si="114"/>
        <v>1.0002572789999999</v>
      </c>
      <c r="H549" s="101">
        <f ca="1">TRUNC(PRODUCT(G$10:G548),15)</f>
        <v>1.1008052086397799</v>
      </c>
      <c r="I549" s="101">
        <f t="shared" si="122"/>
        <v>1</v>
      </c>
      <c r="J549" s="101">
        <f t="shared" ca="1" si="115"/>
        <v>1.1008052100000001</v>
      </c>
      <c r="K549" s="101">
        <f t="shared" ca="1" si="116"/>
        <v>504026.05</v>
      </c>
      <c r="L549" s="105">
        <f>IF(VLOOKUP(A549,$U$12:$AD$125,8)=VLOOKUP(A548,$U$12:$AD$125,8),0,VLOOKUP(A549,U$12:$AD$125,8))</f>
        <v>0</v>
      </c>
      <c r="M549" s="106">
        <f>IF(L549&gt;0,VLOOKUP(L549,T$12:$AC$125,7),0)</f>
        <v>0</v>
      </c>
      <c r="N549" s="101">
        <f t="shared" si="117"/>
        <v>0</v>
      </c>
      <c r="O549" s="101">
        <f t="shared" ca="1" si="118"/>
        <v>504026.05</v>
      </c>
      <c r="P549" s="107" t="str">
        <f t="shared" si="123"/>
        <v>J=</v>
      </c>
      <c r="Q549" s="108">
        <f t="shared" si="124"/>
        <v>43791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</row>
    <row r="550" spans="1:162" x14ac:dyDescent="0.2">
      <c r="A550" s="99">
        <f t="shared" si="119"/>
        <v>43603</v>
      </c>
      <c r="B550" s="100">
        <f t="shared" ca="1" si="125"/>
        <v>5505442.0999999996</v>
      </c>
      <c r="C550" s="101">
        <f t="shared" si="120"/>
        <v>5000000</v>
      </c>
      <c r="D550" s="102">
        <f ca="1">IF(A550&lt;$B$1,VLOOKUP(A550,[1]DI!$A$4:$B$15000,2,FALSE),0)</f>
        <v>0</v>
      </c>
      <c r="E550" s="101">
        <f t="shared" ca="1" si="126"/>
        <v>0</v>
      </c>
      <c r="F550" s="103">
        <f t="shared" si="121"/>
        <v>1.0449999999999999</v>
      </c>
      <c r="G550" s="104">
        <f t="shared" ca="1" si="114"/>
        <v>1</v>
      </c>
      <c r="H550" s="101">
        <f ca="1">TRUNC(PRODUCT(G$10:G549),15)</f>
        <v>1.10108842270305</v>
      </c>
      <c r="I550" s="101">
        <f t="shared" si="122"/>
        <v>1</v>
      </c>
      <c r="J550" s="101">
        <f t="shared" ca="1" si="115"/>
        <v>1.10108842</v>
      </c>
      <c r="K550" s="101">
        <f t="shared" ca="1" si="116"/>
        <v>505442.1</v>
      </c>
      <c r="L550" s="105">
        <f>IF(VLOOKUP(A550,$U$12:$AD$125,8)=VLOOKUP(A549,$U$12:$AD$125,8),0,VLOOKUP(A550,U$12:$AD$125,8))</f>
        <v>0</v>
      </c>
      <c r="M550" s="106">
        <f>IF(L550&gt;0,VLOOKUP(L550,T$12:$AC$125,7),0)</f>
        <v>0</v>
      </c>
      <c r="N550" s="101">
        <f t="shared" si="117"/>
        <v>0</v>
      </c>
      <c r="O550" s="101">
        <f t="shared" ca="1" si="118"/>
        <v>505442.1</v>
      </c>
      <c r="P550" s="107" t="str">
        <f t="shared" si="123"/>
        <v>J=</v>
      </c>
      <c r="Q550" s="108">
        <f t="shared" si="124"/>
        <v>43791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</row>
    <row r="551" spans="1:162" x14ac:dyDescent="0.2">
      <c r="A551" s="99">
        <f t="shared" si="119"/>
        <v>43604</v>
      </c>
      <c r="B551" s="100">
        <f t="shared" ca="1" si="125"/>
        <v>5505442.0999999996</v>
      </c>
      <c r="C551" s="101">
        <f t="shared" si="120"/>
        <v>5000000</v>
      </c>
      <c r="D551" s="102">
        <f ca="1">IF(A551&lt;$B$1,VLOOKUP(A551,[1]DI!$A$4:$B$15000,2,FALSE),0)</f>
        <v>0</v>
      </c>
      <c r="E551" s="101">
        <f t="shared" ca="1" si="126"/>
        <v>0</v>
      </c>
      <c r="F551" s="103">
        <f t="shared" si="121"/>
        <v>1.0449999999999999</v>
      </c>
      <c r="G551" s="104">
        <f t="shared" ca="1" si="114"/>
        <v>1</v>
      </c>
      <c r="H551" s="101">
        <f ca="1">TRUNC(PRODUCT(G$10:G550),15)</f>
        <v>1.10108842270305</v>
      </c>
      <c r="I551" s="101">
        <f t="shared" si="122"/>
        <v>1</v>
      </c>
      <c r="J551" s="101">
        <f t="shared" ca="1" si="115"/>
        <v>1.10108842</v>
      </c>
      <c r="K551" s="101">
        <f t="shared" ca="1" si="116"/>
        <v>505442.1</v>
      </c>
      <c r="L551" s="105">
        <f>IF(VLOOKUP(A551,$U$12:$AD$125,8)=VLOOKUP(A550,$U$12:$AD$125,8),0,VLOOKUP(A551,U$12:$AD$125,8))</f>
        <v>0</v>
      </c>
      <c r="M551" s="106">
        <f>IF(L551&gt;0,VLOOKUP(L551,T$12:$AC$125,7),0)</f>
        <v>0</v>
      </c>
      <c r="N551" s="101">
        <f t="shared" si="117"/>
        <v>0</v>
      </c>
      <c r="O551" s="101">
        <f t="shared" ca="1" si="118"/>
        <v>505442.1</v>
      </c>
      <c r="P551" s="107" t="str">
        <f t="shared" si="123"/>
        <v>J=</v>
      </c>
      <c r="Q551" s="108">
        <f t="shared" si="124"/>
        <v>43791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</row>
    <row r="552" spans="1:162" x14ac:dyDescent="0.2">
      <c r="A552" s="99">
        <f t="shared" si="119"/>
        <v>43605</v>
      </c>
      <c r="B552" s="100">
        <f t="shared" ca="1" si="125"/>
        <v>5505442.0999999996</v>
      </c>
      <c r="C552" s="101">
        <f t="shared" si="120"/>
        <v>5000000</v>
      </c>
      <c r="D552" s="102">
        <f ca="1">IF(A552&lt;$B$1,VLOOKUP(A552,[1]DI!$A$4:$B$15000,2,FALSE),0)</f>
        <v>6.4000000000000001E-2</v>
      </c>
      <c r="E552" s="101">
        <f t="shared" ca="1" si="126"/>
        <v>2.4620000000000002E-4</v>
      </c>
      <c r="F552" s="103">
        <f t="shared" si="121"/>
        <v>1.0449999999999999</v>
      </c>
      <c r="G552" s="104">
        <f t="shared" ca="1" si="114"/>
        <v>1.0002572789999999</v>
      </c>
      <c r="H552" s="101">
        <f ca="1">TRUNC(PRODUCT(G$10:G551),15)</f>
        <v>1.10108842270305</v>
      </c>
      <c r="I552" s="101">
        <f t="shared" si="122"/>
        <v>1</v>
      </c>
      <c r="J552" s="101">
        <f t="shared" ca="1" si="115"/>
        <v>1.10108842</v>
      </c>
      <c r="K552" s="101">
        <f t="shared" ca="1" si="116"/>
        <v>505442.1</v>
      </c>
      <c r="L552" s="105">
        <f>IF(VLOOKUP(A552,$U$12:$AD$125,8)=VLOOKUP(A551,$U$12:$AD$125,8),0,VLOOKUP(A552,U$12:$AD$125,8))</f>
        <v>0</v>
      </c>
      <c r="M552" s="106">
        <f>IF(L552&gt;0,VLOOKUP(L552,T$12:$AC$125,7),0)</f>
        <v>0</v>
      </c>
      <c r="N552" s="101">
        <f t="shared" si="117"/>
        <v>0</v>
      </c>
      <c r="O552" s="101">
        <f t="shared" ca="1" si="118"/>
        <v>505442.1</v>
      </c>
      <c r="P552" s="107" t="str">
        <f t="shared" si="123"/>
        <v>J=</v>
      </c>
      <c r="Q552" s="108">
        <f t="shared" si="124"/>
        <v>43791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</row>
    <row r="553" spans="1:162" x14ac:dyDescent="0.2">
      <c r="A553" s="99">
        <f t="shared" si="119"/>
        <v>43606</v>
      </c>
      <c r="B553" s="100">
        <f t="shared" ca="1" si="125"/>
        <v>5506858.5499999998</v>
      </c>
      <c r="C553" s="101">
        <f t="shared" si="120"/>
        <v>5000000</v>
      </c>
      <c r="D553" s="102">
        <f ca="1">IF(A553&lt;$B$1,VLOOKUP(A553,[1]DI!$A$4:$B$15000,2,FALSE),0)</f>
        <v>6.4000000000000001E-2</v>
      </c>
      <c r="E553" s="101">
        <f t="shared" ca="1" si="126"/>
        <v>2.4620000000000002E-4</v>
      </c>
      <c r="F553" s="103">
        <f t="shared" si="121"/>
        <v>1.0449999999999999</v>
      </c>
      <c r="G553" s="104">
        <f t="shared" ca="1" si="114"/>
        <v>1.0002572789999999</v>
      </c>
      <c r="H553" s="101">
        <f ca="1">TRUNC(PRODUCT(G$10:G552),15)</f>
        <v>1.10137170963136</v>
      </c>
      <c r="I553" s="101">
        <f t="shared" si="122"/>
        <v>1</v>
      </c>
      <c r="J553" s="101">
        <f t="shared" ca="1" si="115"/>
        <v>1.10137171</v>
      </c>
      <c r="K553" s="101">
        <f t="shared" ca="1" si="116"/>
        <v>506858.55</v>
      </c>
      <c r="L553" s="105">
        <f>IF(VLOOKUP(A553,$U$12:$AD$125,8)=VLOOKUP(A552,$U$12:$AD$125,8),0,VLOOKUP(A553,U$12:$AD$125,8))</f>
        <v>0</v>
      </c>
      <c r="M553" s="106">
        <f>IF(L553&gt;0,VLOOKUP(L553,T$12:$AC$125,7),0)</f>
        <v>0</v>
      </c>
      <c r="N553" s="101">
        <f t="shared" si="117"/>
        <v>0</v>
      </c>
      <c r="O553" s="101">
        <f t="shared" ca="1" si="118"/>
        <v>506858.55</v>
      </c>
      <c r="P553" s="107" t="str">
        <f t="shared" si="123"/>
        <v>J=</v>
      </c>
      <c r="Q553" s="108">
        <f t="shared" si="124"/>
        <v>43791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</row>
    <row r="554" spans="1:162" x14ac:dyDescent="0.2">
      <c r="A554" s="99">
        <f t="shared" si="119"/>
        <v>43607</v>
      </c>
      <c r="B554" s="100">
        <f t="shared" ca="1" si="125"/>
        <v>5508275.3499999996</v>
      </c>
      <c r="C554" s="101">
        <f t="shared" si="120"/>
        <v>5000000</v>
      </c>
      <c r="D554" s="102">
        <f ca="1">IF(A554&lt;$B$1,VLOOKUP(A554,[1]DI!$A$4:$B$15000,2,FALSE),0)</f>
        <v>6.4000000000000001E-2</v>
      </c>
      <c r="E554" s="101">
        <f t="shared" ca="1" si="126"/>
        <v>2.4620000000000002E-4</v>
      </c>
      <c r="F554" s="103">
        <f t="shared" si="121"/>
        <v>1.0449999999999999</v>
      </c>
      <c r="G554" s="104">
        <f t="shared" ca="1" si="114"/>
        <v>1.0002572789999999</v>
      </c>
      <c r="H554" s="101">
        <f ca="1">TRUNC(PRODUCT(G$10:G553),15)</f>
        <v>1.1016550694434399</v>
      </c>
      <c r="I554" s="101">
        <f t="shared" si="122"/>
        <v>1</v>
      </c>
      <c r="J554" s="101">
        <f t="shared" ca="1" si="115"/>
        <v>1.1016550700000001</v>
      </c>
      <c r="K554" s="101">
        <f t="shared" ca="1" si="116"/>
        <v>508275.35</v>
      </c>
      <c r="L554" s="105">
        <f>IF(VLOOKUP(A554,$U$12:$AD$125,8)=VLOOKUP(A553,$U$12:$AD$125,8),0,VLOOKUP(A554,U$12:$AD$125,8))</f>
        <v>0</v>
      </c>
      <c r="M554" s="106">
        <f>IF(L554&gt;0,VLOOKUP(L554,T$12:$AC$125,7),0)</f>
        <v>0</v>
      </c>
      <c r="N554" s="101">
        <f t="shared" si="117"/>
        <v>0</v>
      </c>
      <c r="O554" s="101">
        <f t="shared" ca="1" si="118"/>
        <v>508275.35</v>
      </c>
      <c r="P554" s="107" t="str">
        <f t="shared" si="123"/>
        <v>J=</v>
      </c>
      <c r="Q554" s="108">
        <f t="shared" si="124"/>
        <v>43791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</row>
    <row r="555" spans="1:162" x14ac:dyDescent="0.2">
      <c r="A555" s="99">
        <f t="shared" si="119"/>
        <v>43608</v>
      </c>
      <c r="B555" s="100">
        <f t="shared" ca="1" si="125"/>
        <v>5509692.5</v>
      </c>
      <c r="C555" s="101">
        <f t="shared" si="120"/>
        <v>5000000</v>
      </c>
      <c r="D555" s="102">
        <f ca="1">IF(A555&lt;$B$1,VLOOKUP(A555,[1]DI!$A$4:$B$15000,2,FALSE),0)</f>
        <v>6.4000000000000001E-2</v>
      </c>
      <c r="E555" s="101">
        <f t="shared" ca="1" si="126"/>
        <v>2.4620000000000002E-4</v>
      </c>
      <c r="F555" s="103">
        <f t="shared" si="121"/>
        <v>1.0449999999999999</v>
      </c>
      <c r="G555" s="104">
        <f t="shared" ca="1" si="114"/>
        <v>1.0002572789999999</v>
      </c>
      <c r="H555" s="101">
        <f ca="1">TRUNC(PRODUCT(G$10:G554),15)</f>
        <v>1.1019385021580499</v>
      </c>
      <c r="I555" s="101">
        <f t="shared" si="122"/>
        <v>1</v>
      </c>
      <c r="J555" s="101">
        <f t="shared" ca="1" si="115"/>
        <v>1.1019384999999999</v>
      </c>
      <c r="K555" s="101">
        <f t="shared" ca="1" si="116"/>
        <v>509692.5</v>
      </c>
      <c r="L555" s="105">
        <f>IF(VLOOKUP(A555,$U$12:$AD$125,8)=VLOOKUP(A554,$U$12:$AD$125,8),0,VLOOKUP(A555,U$12:$AD$125,8))</f>
        <v>0</v>
      </c>
      <c r="M555" s="106">
        <f>IF(L555&gt;0,VLOOKUP(L555,T$12:$AC$125,7),0)</f>
        <v>0</v>
      </c>
      <c r="N555" s="101">
        <f t="shared" si="117"/>
        <v>0</v>
      </c>
      <c r="O555" s="101">
        <f t="shared" ca="1" si="118"/>
        <v>509692.5</v>
      </c>
      <c r="P555" s="107" t="str">
        <f t="shared" si="123"/>
        <v>J=</v>
      </c>
      <c r="Q555" s="108">
        <f t="shared" si="124"/>
        <v>43791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</row>
    <row r="556" spans="1:162" x14ac:dyDescent="0.2">
      <c r="A556" s="99">
        <f t="shared" si="119"/>
        <v>43609</v>
      </c>
      <c r="B556" s="100">
        <f t="shared" ca="1" si="125"/>
        <v>5511110.0499999998</v>
      </c>
      <c r="C556" s="101">
        <f t="shared" si="120"/>
        <v>5000000</v>
      </c>
      <c r="D556" s="102">
        <f ca="1">IF(A556&lt;$B$1,VLOOKUP(A556,[1]DI!$A$4:$B$15000,2,FALSE),0)</f>
        <v>6.4000000000000001E-2</v>
      </c>
      <c r="E556" s="101">
        <f t="shared" ca="1" si="126"/>
        <v>2.4620000000000002E-4</v>
      </c>
      <c r="F556" s="103">
        <f t="shared" si="121"/>
        <v>1.0449999999999999</v>
      </c>
      <c r="G556" s="104">
        <f t="shared" ca="1" si="114"/>
        <v>1.0002572789999999</v>
      </c>
      <c r="H556" s="101">
        <f ca="1">TRUNC(PRODUCT(G$10:G555),15)</f>
        <v>1.10222200779395</v>
      </c>
      <c r="I556" s="101">
        <f t="shared" si="122"/>
        <v>1</v>
      </c>
      <c r="J556" s="101">
        <f t="shared" ca="1" si="115"/>
        <v>1.10222201</v>
      </c>
      <c r="K556" s="101">
        <f t="shared" ca="1" si="116"/>
        <v>511110.05</v>
      </c>
      <c r="L556" s="105">
        <f>IF(VLOOKUP(A556,$U$12:$AD$125,8)=VLOOKUP(A555,$U$12:$AD$125,8),0,VLOOKUP(A556,U$12:$AD$125,8))</f>
        <v>0</v>
      </c>
      <c r="M556" s="106">
        <f>IF(L556&gt;0,VLOOKUP(L556,T$12:$AC$125,7),0)</f>
        <v>0</v>
      </c>
      <c r="N556" s="101">
        <f t="shared" si="117"/>
        <v>0</v>
      </c>
      <c r="O556" s="101">
        <f t="shared" ca="1" si="118"/>
        <v>511110.05</v>
      </c>
      <c r="P556" s="107" t="str">
        <f t="shared" si="123"/>
        <v>J=</v>
      </c>
      <c r="Q556" s="108">
        <f t="shared" si="124"/>
        <v>43791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</row>
    <row r="557" spans="1:162" x14ac:dyDescent="0.2">
      <c r="A557" s="99">
        <f t="shared" si="119"/>
        <v>43610</v>
      </c>
      <c r="B557" s="100">
        <f t="shared" ca="1" si="125"/>
        <v>5512527.9500000002</v>
      </c>
      <c r="C557" s="101">
        <f t="shared" si="120"/>
        <v>5000000</v>
      </c>
      <c r="D557" s="102">
        <f ca="1">IF(A557&lt;$B$1,VLOOKUP(A557,[1]DI!$A$4:$B$15000,2,FALSE),0)</f>
        <v>0</v>
      </c>
      <c r="E557" s="101">
        <f t="shared" ca="1" si="126"/>
        <v>0</v>
      </c>
      <c r="F557" s="103">
        <f t="shared" si="121"/>
        <v>1.0449999999999999</v>
      </c>
      <c r="G557" s="104">
        <f t="shared" ca="1" si="114"/>
        <v>1</v>
      </c>
      <c r="H557" s="101">
        <f ca="1">TRUNC(PRODUCT(G$10:G556),15)</f>
        <v>1.10250558636989</v>
      </c>
      <c r="I557" s="101">
        <f t="shared" si="122"/>
        <v>1</v>
      </c>
      <c r="J557" s="101">
        <f t="shared" ca="1" si="115"/>
        <v>1.10250559</v>
      </c>
      <c r="K557" s="101">
        <f t="shared" ca="1" si="116"/>
        <v>512527.95</v>
      </c>
      <c r="L557" s="105">
        <f>IF(VLOOKUP(A557,$U$12:$AD$125,8)=VLOOKUP(A556,$U$12:$AD$125,8),0,VLOOKUP(A557,U$12:$AD$125,8))</f>
        <v>0</v>
      </c>
      <c r="M557" s="106">
        <f>IF(L557&gt;0,VLOOKUP(L557,T$12:$AC$125,7),0)</f>
        <v>0</v>
      </c>
      <c r="N557" s="101">
        <f t="shared" si="117"/>
        <v>0</v>
      </c>
      <c r="O557" s="101">
        <f t="shared" ca="1" si="118"/>
        <v>512527.95</v>
      </c>
      <c r="P557" s="107" t="str">
        <f t="shared" si="123"/>
        <v>J=</v>
      </c>
      <c r="Q557" s="108">
        <f t="shared" si="124"/>
        <v>43791</v>
      </c>
      <c r="R557" s="13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  <c r="DJ557" s="40"/>
      <c r="DK557" s="40"/>
      <c r="DL557" s="40"/>
      <c r="DM557" s="40"/>
      <c r="DN557" s="40"/>
      <c r="DO557" s="40"/>
      <c r="DP557" s="40"/>
      <c r="DQ557" s="40"/>
      <c r="DR557" s="40"/>
      <c r="DS557" s="40"/>
      <c r="DT557" s="40"/>
      <c r="DU557" s="40"/>
      <c r="DV557" s="40"/>
      <c r="DW557" s="40"/>
      <c r="DX557" s="40"/>
      <c r="DY557" s="40"/>
      <c r="DZ557" s="40"/>
      <c r="EA557" s="40"/>
      <c r="EB557" s="40"/>
      <c r="EC557" s="40"/>
      <c r="ED557" s="40"/>
      <c r="EE557" s="40"/>
      <c r="EF557" s="40"/>
      <c r="EG557" s="40"/>
      <c r="EH557" s="40"/>
      <c r="EI557" s="40"/>
      <c r="EJ557" s="40"/>
      <c r="EK557" s="40"/>
      <c r="EL557" s="40"/>
      <c r="EM557" s="40"/>
      <c r="EN557" s="40"/>
      <c r="EO557" s="40"/>
      <c r="EP557" s="40"/>
      <c r="EQ557" s="40"/>
      <c r="ER557" s="40"/>
      <c r="ES557" s="40"/>
      <c r="ET557" s="40"/>
      <c r="EU557" s="40"/>
      <c r="EV557" s="40"/>
      <c r="EW557" s="40"/>
      <c r="EX557" s="40"/>
      <c r="EY557" s="40"/>
      <c r="EZ557" s="40"/>
      <c r="FA557" s="40"/>
      <c r="FB557" s="40"/>
      <c r="FC557" s="40"/>
      <c r="FD557" s="40"/>
      <c r="FE557" s="40"/>
      <c r="FF557" s="40"/>
    </row>
    <row r="558" spans="1:162" x14ac:dyDescent="0.2">
      <c r="A558" s="99">
        <f t="shared" si="119"/>
        <v>43611</v>
      </c>
      <c r="B558" s="100">
        <f t="shared" ca="1" si="125"/>
        <v>5512527.9500000002</v>
      </c>
      <c r="C558" s="101">
        <f t="shared" si="120"/>
        <v>5000000</v>
      </c>
      <c r="D558" s="102">
        <f ca="1">IF(A558&lt;$B$1,VLOOKUP(A558,[1]DI!$A$4:$B$15000,2,FALSE),0)</f>
        <v>0</v>
      </c>
      <c r="E558" s="101">
        <f t="shared" ca="1" si="126"/>
        <v>0</v>
      </c>
      <c r="F558" s="103">
        <f t="shared" si="121"/>
        <v>1.0449999999999999</v>
      </c>
      <c r="G558" s="104">
        <f t="shared" ca="1" si="114"/>
        <v>1</v>
      </c>
      <c r="H558" s="101">
        <f ca="1">TRUNC(PRODUCT(G$10:G557),15)</f>
        <v>1.10250558636989</v>
      </c>
      <c r="I558" s="101">
        <f t="shared" si="122"/>
        <v>1</v>
      </c>
      <c r="J558" s="101">
        <f t="shared" ca="1" si="115"/>
        <v>1.10250559</v>
      </c>
      <c r="K558" s="101">
        <f t="shared" ca="1" si="116"/>
        <v>512527.95</v>
      </c>
      <c r="L558" s="105">
        <f>IF(VLOOKUP(A558,$U$12:$AD$125,8)=VLOOKUP(A557,$U$12:$AD$125,8),0,VLOOKUP(A558,U$12:$AD$125,8))</f>
        <v>0</v>
      </c>
      <c r="M558" s="106">
        <f>IF(L558&gt;0,VLOOKUP(L558,T$12:$AC$125,7),0)</f>
        <v>0</v>
      </c>
      <c r="N558" s="101">
        <f t="shared" si="117"/>
        <v>0</v>
      </c>
      <c r="O558" s="101">
        <f t="shared" ca="1" si="118"/>
        <v>512527.95</v>
      </c>
      <c r="P558" s="107" t="str">
        <f t="shared" si="123"/>
        <v>J=</v>
      </c>
      <c r="Q558" s="108">
        <f t="shared" si="124"/>
        <v>43791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</row>
    <row r="559" spans="1:162" x14ac:dyDescent="0.2">
      <c r="A559" s="99">
        <f t="shared" si="119"/>
        <v>43612</v>
      </c>
      <c r="B559" s="100">
        <f t="shared" ca="1" si="125"/>
        <v>5512527.9500000002</v>
      </c>
      <c r="C559" s="101">
        <f t="shared" si="120"/>
        <v>5000000</v>
      </c>
      <c r="D559" s="102">
        <f ca="1">IF(A559&lt;$B$1,VLOOKUP(A559,[1]DI!$A$4:$B$15000,2,FALSE),0)</f>
        <v>6.4000000000000001E-2</v>
      </c>
      <c r="E559" s="101">
        <f t="shared" ca="1" si="126"/>
        <v>2.4620000000000002E-4</v>
      </c>
      <c r="F559" s="103">
        <f t="shared" si="121"/>
        <v>1.0449999999999999</v>
      </c>
      <c r="G559" s="104">
        <f t="shared" ca="1" si="114"/>
        <v>1.0002572789999999</v>
      </c>
      <c r="H559" s="101">
        <f ca="1">TRUNC(PRODUCT(G$10:G558),15)</f>
        <v>1.10250558636989</v>
      </c>
      <c r="I559" s="101">
        <f t="shared" si="122"/>
        <v>1</v>
      </c>
      <c r="J559" s="101">
        <f t="shared" ca="1" si="115"/>
        <v>1.10250559</v>
      </c>
      <c r="K559" s="101">
        <f t="shared" ca="1" si="116"/>
        <v>512527.95</v>
      </c>
      <c r="L559" s="105">
        <f>IF(VLOOKUP(A559,$U$12:$AD$125,8)=VLOOKUP(A558,$U$12:$AD$125,8),0,VLOOKUP(A559,U$12:$AD$125,8))</f>
        <v>0</v>
      </c>
      <c r="M559" s="106">
        <f>IF(L559&gt;0,VLOOKUP(L559,T$12:$AC$125,7),0)</f>
        <v>0</v>
      </c>
      <c r="N559" s="101">
        <f t="shared" si="117"/>
        <v>0</v>
      </c>
      <c r="O559" s="101">
        <f t="shared" ca="1" si="118"/>
        <v>512527.95</v>
      </c>
      <c r="P559" s="107" t="str">
        <f t="shared" si="123"/>
        <v>J=</v>
      </c>
      <c r="Q559" s="108">
        <f t="shared" si="124"/>
        <v>43791</v>
      </c>
      <c r="R559" s="13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  <c r="EZ559" s="40"/>
      <c r="FA559" s="40"/>
      <c r="FB559" s="40"/>
      <c r="FC559" s="40"/>
      <c r="FD559" s="40"/>
      <c r="FE559" s="40"/>
      <c r="FF559" s="40"/>
    </row>
    <row r="560" spans="1:162" x14ac:dyDescent="0.2">
      <c r="A560" s="99">
        <f t="shared" si="119"/>
        <v>43613</v>
      </c>
      <c r="B560" s="100">
        <f t="shared" ca="1" si="125"/>
        <v>5513946.1999999899</v>
      </c>
      <c r="C560" s="101">
        <f t="shared" si="120"/>
        <v>5000000</v>
      </c>
      <c r="D560" s="102">
        <f ca="1">IF(A560&lt;$B$1,VLOOKUP(A560,[1]DI!$A$4:$B$15000,2,FALSE),0)</f>
        <v>6.4000000000000001E-2</v>
      </c>
      <c r="E560" s="101">
        <f t="shared" ca="1" si="126"/>
        <v>2.4620000000000002E-4</v>
      </c>
      <c r="F560" s="103">
        <f t="shared" si="121"/>
        <v>1.0449999999999999</v>
      </c>
      <c r="G560" s="104">
        <f t="shared" ca="1" si="114"/>
        <v>1.0002572789999999</v>
      </c>
      <c r="H560" s="101">
        <f ca="1">TRUNC(PRODUCT(G$10:G559),15)</f>
        <v>1.10278923790465</v>
      </c>
      <c r="I560" s="101">
        <f t="shared" si="122"/>
        <v>1</v>
      </c>
      <c r="J560" s="101">
        <f t="shared" ca="1" si="115"/>
        <v>1.1027892399999999</v>
      </c>
      <c r="K560" s="101">
        <f t="shared" ca="1" si="116"/>
        <v>513946.19999999</v>
      </c>
      <c r="L560" s="105">
        <f>IF(VLOOKUP(A560,$U$12:$AD$125,8)=VLOOKUP(A559,$U$12:$AD$125,8),0,VLOOKUP(A560,U$12:$AD$125,8))</f>
        <v>0</v>
      </c>
      <c r="M560" s="106">
        <f>IF(L560&gt;0,VLOOKUP(L560,T$12:$AC$125,7),0)</f>
        <v>0</v>
      </c>
      <c r="N560" s="101">
        <f t="shared" si="117"/>
        <v>0</v>
      </c>
      <c r="O560" s="101">
        <f t="shared" ca="1" si="118"/>
        <v>513946.19999999</v>
      </c>
      <c r="P560" s="107" t="str">
        <f t="shared" si="123"/>
        <v>J=</v>
      </c>
      <c r="Q560" s="108">
        <f t="shared" si="124"/>
        <v>43791</v>
      </c>
      <c r="R560" s="13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  <c r="EZ560" s="40"/>
      <c r="FA560" s="40"/>
      <c r="FB560" s="40"/>
      <c r="FC560" s="40"/>
      <c r="FD560" s="40"/>
      <c r="FE560" s="40"/>
      <c r="FF560" s="40"/>
    </row>
    <row r="561" spans="1:159" x14ac:dyDescent="0.2">
      <c r="A561" s="99">
        <f t="shared" si="119"/>
        <v>43614</v>
      </c>
      <c r="B561" s="100">
        <f t="shared" ca="1" si="125"/>
        <v>5515364.7999999998</v>
      </c>
      <c r="C561" s="101">
        <f t="shared" si="120"/>
        <v>5000000</v>
      </c>
      <c r="D561" s="102">
        <f ca="1">IF(A561&lt;$B$1,VLOOKUP(A561,[1]DI!$A$4:$B$15000,2,FALSE),0)</f>
        <v>6.4000000000000001E-2</v>
      </c>
      <c r="E561" s="101">
        <f t="shared" ca="1" si="126"/>
        <v>2.4620000000000002E-4</v>
      </c>
      <c r="F561" s="103">
        <f t="shared" si="121"/>
        <v>1.0449999999999999</v>
      </c>
      <c r="G561" s="104">
        <f t="shared" ca="1" si="114"/>
        <v>1.0002572789999999</v>
      </c>
      <c r="H561" s="101">
        <f ca="1">TRUNC(PRODUCT(G$10:G560),15)</f>
        <v>1.1030729624169899</v>
      </c>
      <c r="I561" s="101">
        <f t="shared" si="122"/>
        <v>1</v>
      </c>
      <c r="J561" s="101">
        <f t="shared" ca="1" si="115"/>
        <v>1.10307296</v>
      </c>
      <c r="K561" s="101">
        <f t="shared" ca="1" si="116"/>
        <v>515364.8</v>
      </c>
      <c r="L561" s="105">
        <f>IF(VLOOKUP(A561,$U$12:$AD$125,8)=VLOOKUP(A560,$U$12:$AD$125,8),0,VLOOKUP(A561,U$12:$AD$125,8))</f>
        <v>0</v>
      </c>
      <c r="M561" s="106">
        <f>IF(L561&gt;0,VLOOKUP(L561,T$12:$AC$125,7),0)</f>
        <v>0</v>
      </c>
      <c r="N561" s="101">
        <f t="shared" si="117"/>
        <v>0</v>
      </c>
      <c r="O561" s="101">
        <f t="shared" ca="1" si="118"/>
        <v>515364.8</v>
      </c>
      <c r="P561" s="107" t="str">
        <f t="shared" si="123"/>
        <v>J=</v>
      </c>
      <c r="Q561" s="108">
        <f t="shared" si="124"/>
        <v>43791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</row>
    <row r="562" spans="1:159" x14ac:dyDescent="0.2">
      <c r="A562" s="99">
        <f t="shared" si="119"/>
        <v>43615</v>
      </c>
      <c r="B562" s="100">
        <f t="shared" ca="1" si="125"/>
        <v>5516783.7999999998</v>
      </c>
      <c r="C562" s="101">
        <f t="shared" si="120"/>
        <v>5000000</v>
      </c>
      <c r="D562" s="102">
        <f ca="1">IF(A562&lt;$B$1,VLOOKUP(A562,[1]DI!$A$4:$B$15000,2,FALSE),0)</f>
        <v>6.4000000000000001E-2</v>
      </c>
      <c r="E562" s="101">
        <f t="shared" ca="1" si="126"/>
        <v>2.4620000000000002E-4</v>
      </c>
      <c r="F562" s="103">
        <f t="shared" si="121"/>
        <v>1.0449999999999999</v>
      </c>
      <c r="G562" s="104">
        <f t="shared" ca="1" si="114"/>
        <v>1.0002572789999999</v>
      </c>
      <c r="H562" s="101">
        <f ca="1">TRUNC(PRODUCT(G$10:G561),15)</f>
        <v>1.1033567599256799</v>
      </c>
      <c r="I562" s="101">
        <f t="shared" si="122"/>
        <v>1</v>
      </c>
      <c r="J562" s="101">
        <f t="shared" ca="1" si="115"/>
        <v>1.10335676</v>
      </c>
      <c r="K562" s="101">
        <f t="shared" ca="1" si="116"/>
        <v>516783.8</v>
      </c>
      <c r="L562" s="105">
        <f>IF(VLOOKUP(A562,$U$12:$AD$125,8)=VLOOKUP(A561,$U$12:$AD$125,8),0,VLOOKUP(A562,U$12:$AD$125,8))</f>
        <v>0</v>
      </c>
      <c r="M562" s="106">
        <f>IF(L562&gt;0,VLOOKUP(L562,T$12:$AC$125,7),0)</f>
        <v>0</v>
      </c>
      <c r="N562" s="101">
        <f t="shared" si="117"/>
        <v>0</v>
      </c>
      <c r="O562" s="101">
        <f t="shared" ca="1" si="118"/>
        <v>516783.8</v>
      </c>
      <c r="P562" s="107" t="str">
        <f t="shared" si="123"/>
        <v>J=</v>
      </c>
      <c r="Q562" s="108">
        <f t="shared" si="124"/>
        <v>43791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</row>
    <row r="563" spans="1:159" x14ac:dyDescent="0.2">
      <c r="A563" s="99">
        <f t="shared" si="119"/>
        <v>43616</v>
      </c>
      <c r="B563" s="100">
        <f t="shared" ca="1" si="125"/>
        <v>5518203.1499999901</v>
      </c>
      <c r="C563" s="101">
        <f t="shared" si="120"/>
        <v>5000000</v>
      </c>
      <c r="D563" s="102">
        <f ca="1">IF(A563&lt;$B$1,VLOOKUP(A563,[1]DI!$A$4:$B$15000,2,FALSE),0)</f>
        <v>6.4000000000000001E-2</v>
      </c>
      <c r="E563" s="101">
        <f t="shared" ca="1" si="126"/>
        <v>2.4620000000000002E-4</v>
      </c>
      <c r="F563" s="103">
        <f t="shared" si="121"/>
        <v>1.0449999999999999</v>
      </c>
      <c r="G563" s="104">
        <f t="shared" ca="1" si="114"/>
        <v>1.0002572789999999</v>
      </c>
      <c r="H563" s="101">
        <f ca="1">TRUNC(PRODUCT(G$10:G562),15)</f>
        <v>1.1036406304495201</v>
      </c>
      <c r="I563" s="101">
        <f t="shared" si="122"/>
        <v>1</v>
      </c>
      <c r="J563" s="101">
        <f t="shared" ca="1" si="115"/>
        <v>1.1036406299999999</v>
      </c>
      <c r="K563" s="101">
        <f t="shared" ca="1" si="116"/>
        <v>518203.14999999001</v>
      </c>
      <c r="L563" s="105">
        <f>IF(VLOOKUP(A563,$U$12:$AD$125,8)=VLOOKUP(A562,$U$12:$AD$125,8),0,VLOOKUP(A563,U$12:$AD$125,8))</f>
        <v>0</v>
      </c>
      <c r="M563" s="106">
        <f>IF(L563&gt;0,VLOOKUP(L563,T$12:$AC$125,7),0)</f>
        <v>0</v>
      </c>
      <c r="N563" s="101">
        <f t="shared" si="117"/>
        <v>0</v>
      </c>
      <c r="O563" s="101">
        <f t="shared" ca="1" si="118"/>
        <v>518203.14999999001</v>
      </c>
      <c r="P563" s="107" t="str">
        <f t="shared" si="123"/>
        <v>J=</v>
      </c>
      <c r="Q563" s="108">
        <f t="shared" si="124"/>
        <v>43791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</row>
    <row r="564" spans="1:159" x14ac:dyDescent="0.2">
      <c r="A564" s="99">
        <f t="shared" si="119"/>
        <v>43617</v>
      </c>
      <c r="B564" s="100">
        <f t="shared" ca="1" si="125"/>
        <v>5519622.8499999996</v>
      </c>
      <c r="C564" s="101">
        <f t="shared" si="120"/>
        <v>5000000</v>
      </c>
      <c r="D564" s="102">
        <f ca="1">IF(A564&lt;$B$1,VLOOKUP(A564,[1]DI!$A$4:$B$15000,2,FALSE),0)</f>
        <v>0</v>
      </c>
      <c r="E564" s="101">
        <f t="shared" ca="1" si="126"/>
        <v>0</v>
      </c>
      <c r="F564" s="103">
        <f t="shared" si="121"/>
        <v>1.0449999999999999</v>
      </c>
      <c r="G564" s="104">
        <f t="shared" ca="1" si="114"/>
        <v>1</v>
      </c>
      <c r="H564" s="101">
        <f ca="1">TRUNC(PRODUCT(G$10:G563),15)</f>
        <v>1.1039245740072801</v>
      </c>
      <c r="I564" s="101">
        <f t="shared" si="122"/>
        <v>1</v>
      </c>
      <c r="J564" s="101">
        <f t="shared" ca="1" si="115"/>
        <v>1.10392457</v>
      </c>
      <c r="K564" s="101">
        <f t="shared" ca="1" si="116"/>
        <v>519622.85</v>
      </c>
      <c r="L564" s="105">
        <f>IF(VLOOKUP(A564,$U$12:$AD$125,8)=VLOOKUP(A563,$U$12:$AD$125,8),0,VLOOKUP(A564,U$12:$AD$125,8))</f>
        <v>0</v>
      </c>
      <c r="M564" s="106">
        <f>IF(L564&gt;0,VLOOKUP(L564,T$12:$AC$125,7),0)</f>
        <v>0</v>
      </c>
      <c r="N564" s="101">
        <f t="shared" si="117"/>
        <v>0</v>
      </c>
      <c r="O564" s="101">
        <f t="shared" ca="1" si="118"/>
        <v>519622.85</v>
      </c>
      <c r="P564" s="107" t="str">
        <f t="shared" si="123"/>
        <v>J=</v>
      </c>
      <c r="Q564" s="108">
        <f t="shared" si="124"/>
        <v>43791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</row>
    <row r="565" spans="1:159" x14ac:dyDescent="0.2">
      <c r="A565" s="99">
        <f t="shared" si="119"/>
        <v>43618</v>
      </c>
      <c r="B565" s="100">
        <f t="shared" ca="1" si="125"/>
        <v>5519622.8499999996</v>
      </c>
      <c r="C565" s="101">
        <f t="shared" si="120"/>
        <v>5000000</v>
      </c>
      <c r="D565" s="102">
        <f ca="1">IF(A565&lt;$B$1,VLOOKUP(A565,[1]DI!$A$4:$B$15000,2,FALSE),0)</f>
        <v>0</v>
      </c>
      <c r="E565" s="101">
        <f t="shared" ca="1" si="126"/>
        <v>0</v>
      </c>
      <c r="F565" s="103">
        <f t="shared" si="121"/>
        <v>1.0449999999999999</v>
      </c>
      <c r="G565" s="104">
        <f t="shared" ca="1" si="114"/>
        <v>1</v>
      </c>
      <c r="H565" s="101">
        <f ca="1">TRUNC(PRODUCT(G$10:G564),15)</f>
        <v>1.1039245740072801</v>
      </c>
      <c r="I565" s="101">
        <f t="shared" si="122"/>
        <v>1</v>
      </c>
      <c r="J565" s="101">
        <f t="shared" ca="1" si="115"/>
        <v>1.10392457</v>
      </c>
      <c r="K565" s="101">
        <f t="shared" ca="1" si="116"/>
        <v>519622.85</v>
      </c>
      <c r="L565" s="105">
        <f>IF(VLOOKUP(A565,$U$12:$AD$125,8)=VLOOKUP(A564,$U$12:$AD$125,8),0,VLOOKUP(A565,U$12:$AD$125,8))</f>
        <v>0</v>
      </c>
      <c r="M565" s="106">
        <f>IF(L565&gt;0,VLOOKUP(L565,T$12:$AC$125,7),0)</f>
        <v>0</v>
      </c>
      <c r="N565" s="101">
        <f t="shared" si="117"/>
        <v>0</v>
      </c>
      <c r="O565" s="101">
        <f t="shared" ca="1" si="118"/>
        <v>519622.85</v>
      </c>
      <c r="P565" s="107" t="str">
        <f t="shared" si="123"/>
        <v>J=</v>
      </c>
      <c r="Q565" s="108">
        <f t="shared" si="124"/>
        <v>43791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</row>
    <row r="566" spans="1:159" x14ac:dyDescent="0.2">
      <c r="A566" s="99">
        <f t="shared" si="119"/>
        <v>43619</v>
      </c>
      <c r="B566" s="100">
        <f t="shared" ca="1" si="125"/>
        <v>5519622.8499999996</v>
      </c>
      <c r="C566" s="101">
        <f t="shared" si="120"/>
        <v>5000000</v>
      </c>
      <c r="D566" s="102">
        <f ca="1">IF(A566&lt;$B$1,VLOOKUP(A566,[1]DI!$A$4:$B$15000,2,FALSE),0)</f>
        <v>6.4000000000000001E-2</v>
      </c>
      <c r="E566" s="101">
        <f t="shared" ca="1" si="126"/>
        <v>2.4620000000000002E-4</v>
      </c>
      <c r="F566" s="103">
        <f t="shared" si="121"/>
        <v>1.0449999999999999</v>
      </c>
      <c r="G566" s="104">
        <f t="shared" ca="1" si="114"/>
        <v>1.0002572789999999</v>
      </c>
      <c r="H566" s="101">
        <f ca="1">TRUNC(PRODUCT(G$10:G565),15)</f>
        <v>1.1039245740072801</v>
      </c>
      <c r="I566" s="101">
        <f t="shared" si="122"/>
        <v>1</v>
      </c>
      <c r="J566" s="101">
        <f t="shared" ca="1" si="115"/>
        <v>1.10392457</v>
      </c>
      <c r="K566" s="101">
        <f t="shared" ca="1" si="116"/>
        <v>519622.85</v>
      </c>
      <c r="L566" s="105">
        <f>IF(VLOOKUP(A566,$U$12:$AD$125,8)=VLOOKUP(A565,$U$12:$AD$125,8),0,VLOOKUP(A566,U$12:$AD$125,8))</f>
        <v>0</v>
      </c>
      <c r="M566" s="106">
        <f>IF(L566&gt;0,VLOOKUP(L566,T$12:$AC$125,7),0)</f>
        <v>0</v>
      </c>
      <c r="N566" s="101">
        <f t="shared" si="117"/>
        <v>0</v>
      </c>
      <c r="O566" s="101">
        <f t="shared" ca="1" si="118"/>
        <v>519622.85</v>
      </c>
      <c r="P566" s="107" t="str">
        <f t="shared" si="123"/>
        <v>J=</v>
      </c>
      <c r="Q566" s="108">
        <f t="shared" si="124"/>
        <v>43791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</row>
    <row r="567" spans="1:159" x14ac:dyDescent="0.2">
      <c r="A567" s="99">
        <f t="shared" si="119"/>
        <v>43620</v>
      </c>
      <c r="B567" s="100">
        <f t="shared" ca="1" si="125"/>
        <v>5521042.9500000002</v>
      </c>
      <c r="C567" s="101">
        <f t="shared" si="120"/>
        <v>5000000</v>
      </c>
      <c r="D567" s="102">
        <f ca="1">IF(A567&lt;$B$1,VLOOKUP(A567,[1]DI!$A$4:$B$15000,2,FALSE),0)</f>
        <v>6.4000000000000001E-2</v>
      </c>
      <c r="E567" s="101">
        <f t="shared" ca="1" si="126"/>
        <v>2.4620000000000002E-4</v>
      </c>
      <c r="F567" s="103">
        <f t="shared" si="121"/>
        <v>1.0449999999999999</v>
      </c>
      <c r="G567" s="104">
        <f t="shared" ca="1" si="114"/>
        <v>1.0002572789999999</v>
      </c>
      <c r="H567" s="101">
        <f ca="1">TRUNC(PRODUCT(G$10:G566),15)</f>
        <v>1.1042085906177601</v>
      </c>
      <c r="I567" s="101">
        <f t="shared" si="122"/>
        <v>1</v>
      </c>
      <c r="J567" s="101">
        <f t="shared" ca="1" si="115"/>
        <v>1.10420859</v>
      </c>
      <c r="K567" s="101">
        <f t="shared" ca="1" si="116"/>
        <v>521042.95</v>
      </c>
      <c r="L567" s="105">
        <f>IF(VLOOKUP(A567,$U$12:$AD$125,8)=VLOOKUP(A566,$U$12:$AD$125,8),0,VLOOKUP(A567,U$12:$AD$125,8))</f>
        <v>0</v>
      </c>
      <c r="M567" s="106">
        <f>IF(L567&gt;0,VLOOKUP(L567,T$12:$AC$125,7),0)</f>
        <v>0</v>
      </c>
      <c r="N567" s="101">
        <f t="shared" si="117"/>
        <v>0</v>
      </c>
      <c r="O567" s="101">
        <f t="shared" ca="1" si="118"/>
        <v>521042.95</v>
      </c>
      <c r="P567" s="107" t="str">
        <f t="shared" si="123"/>
        <v>J=</v>
      </c>
      <c r="Q567" s="108">
        <f t="shared" si="124"/>
        <v>43791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</row>
    <row r="568" spans="1:159" x14ac:dyDescent="0.2">
      <c r="A568" s="99">
        <f t="shared" si="119"/>
        <v>43621</v>
      </c>
      <c r="B568" s="100">
        <f t="shared" ca="1" si="125"/>
        <v>5522463.3999999901</v>
      </c>
      <c r="C568" s="101">
        <f t="shared" si="120"/>
        <v>5000000</v>
      </c>
      <c r="D568" s="102">
        <f ca="1">IF(A568&lt;$B$1,VLOOKUP(A568,[1]DI!$A$4:$B$15000,2,FALSE),0)</f>
        <v>6.4000000000000001E-2</v>
      </c>
      <c r="E568" s="101">
        <f t="shared" ca="1" si="126"/>
        <v>2.4620000000000002E-4</v>
      </c>
      <c r="F568" s="103">
        <f t="shared" si="121"/>
        <v>1.0449999999999999</v>
      </c>
      <c r="G568" s="104">
        <f t="shared" ca="1" si="114"/>
        <v>1.0002572789999999</v>
      </c>
      <c r="H568" s="101">
        <f ca="1">TRUNC(PRODUCT(G$10:G567),15)</f>
        <v>1.1044926802997399</v>
      </c>
      <c r="I568" s="101">
        <f t="shared" si="122"/>
        <v>1</v>
      </c>
      <c r="J568" s="101">
        <f t="shared" ca="1" si="115"/>
        <v>1.1044926799999999</v>
      </c>
      <c r="K568" s="101">
        <f t="shared" ca="1" si="116"/>
        <v>522463.39999999001</v>
      </c>
      <c r="L568" s="105">
        <f>IF(VLOOKUP(A568,$U$12:$AD$125,8)=VLOOKUP(A567,$U$12:$AD$125,8),0,VLOOKUP(A568,U$12:$AD$125,8))</f>
        <v>0</v>
      </c>
      <c r="M568" s="106">
        <f>IF(L568&gt;0,VLOOKUP(L568,T$12:$AC$125,7),0)</f>
        <v>0</v>
      </c>
      <c r="N568" s="101">
        <f t="shared" si="117"/>
        <v>0</v>
      </c>
      <c r="O568" s="101">
        <f t="shared" ca="1" si="118"/>
        <v>522463.39999999001</v>
      </c>
      <c r="P568" s="107" t="str">
        <f t="shared" si="123"/>
        <v>J=</v>
      </c>
      <c r="Q568" s="108">
        <f t="shared" si="124"/>
        <v>43791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</row>
    <row r="569" spans="1:159" x14ac:dyDescent="0.2">
      <c r="A569" s="99">
        <f t="shared" si="119"/>
        <v>43622</v>
      </c>
      <c r="B569" s="100">
        <f t="shared" ca="1" si="125"/>
        <v>5523884.2000000002</v>
      </c>
      <c r="C569" s="101">
        <f t="shared" si="120"/>
        <v>5000000</v>
      </c>
      <c r="D569" s="102">
        <f ca="1">IF(A569&lt;$B$1,VLOOKUP(A569,[1]DI!$A$4:$B$15000,2,FALSE),0)</f>
        <v>6.4000000000000001E-2</v>
      </c>
      <c r="E569" s="101">
        <f t="shared" ca="1" si="126"/>
        <v>2.4620000000000002E-4</v>
      </c>
      <c r="F569" s="103">
        <f t="shared" si="121"/>
        <v>1.0449999999999999</v>
      </c>
      <c r="G569" s="104">
        <f t="shared" ca="1" si="114"/>
        <v>1.0002572789999999</v>
      </c>
      <c r="H569" s="101">
        <f ca="1">TRUNC(PRODUCT(G$10:G568),15)</f>
        <v>1.1047768430720399</v>
      </c>
      <c r="I569" s="101">
        <f t="shared" si="122"/>
        <v>1</v>
      </c>
      <c r="J569" s="101">
        <f t="shared" ca="1" si="115"/>
        <v>1.10477684</v>
      </c>
      <c r="K569" s="101">
        <f t="shared" ca="1" si="116"/>
        <v>523884.2</v>
      </c>
      <c r="L569" s="105">
        <f>IF(VLOOKUP(A569,$U$12:$AD$125,8)=VLOOKUP(A568,$U$12:$AD$125,8),0,VLOOKUP(A569,U$12:$AD$125,8))</f>
        <v>0</v>
      </c>
      <c r="M569" s="106">
        <f>IF(L569&gt;0,VLOOKUP(L569,T$12:$AC$125,7),0)</f>
        <v>0</v>
      </c>
      <c r="N569" s="101">
        <f t="shared" si="117"/>
        <v>0</v>
      </c>
      <c r="O569" s="101">
        <f t="shared" ca="1" si="118"/>
        <v>523884.2</v>
      </c>
      <c r="P569" s="107" t="str">
        <f t="shared" si="123"/>
        <v>J=</v>
      </c>
      <c r="Q569" s="108">
        <f t="shared" si="124"/>
        <v>43791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</row>
    <row r="570" spans="1:159" x14ac:dyDescent="0.2">
      <c r="A570" s="99">
        <f t="shared" si="119"/>
        <v>43623</v>
      </c>
      <c r="B570" s="100">
        <f t="shared" ca="1" si="125"/>
        <v>5525305.4000000004</v>
      </c>
      <c r="C570" s="101">
        <f t="shared" si="120"/>
        <v>5000000</v>
      </c>
      <c r="D570" s="102">
        <f ca="1">IF(A570&lt;$B$1,VLOOKUP(A570,[1]DI!$A$4:$B$15000,2,FALSE),0)</f>
        <v>6.4000000000000001E-2</v>
      </c>
      <c r="E570" s="101">
        <f t="shared" ca="1" si="126"/>
        <v>2.4620000000000002E-4</v>
      </c>
      <c r="F570" s="103">
        <f t="shared" si="121"/>
        <v>1.0449999999999999</v>
      </c>
      <c r="G570" s="104">
        <f t="shared" ca="1" si="114"/>
        <v>1.0002572789999999</v>
      </c>
      <c r="H570" s="101">
        <f ca="1">TRUNC(PRODUCT(G$10:G569),15)</f>
        <v>1.1050610789534501</v>
      </c>
      <c r="I570" s="101">
        <f t="shared" si="122"/>
        <v>1</v>
      </c>
      <c r="J570" s="101">
        <f t="shared" ca="1" si="115"/>
        <v>1.10506108</v>
      </c>
      <c r="K570" s="101">
        <f t="shared" ca="1" si="116"/>
        <v>525305.4</v>
      </c>
      <c r="L570" s="105">
        <f>IF(VLOOKUP(A570,$U$12:$AD$125,8)=VLOOKUP(A569,$U$12:$AD$125,8),0,VLOOKUP(A570,U$12:$AD$125,8))</f>
        <v>0</v>
      </c>
      <c r="M570" s="106">
        <f>IF(L570&gt;0,VLOOKUP(L570,T$12:$AC$125,7),0)</f>
        <v>0</v>
      </c>
      <c r="N570" s="101">
        <f t="shared" si="117"/>
        <v>0</v>
      </c>
      <c r="O570" s="101">
        <f t="shared" ca="1" si="118"/>
        <v>525305.4</v>
      </c>
      <c r="P570" s="107" t="str">
        <f t="shared" si="123"/>
        <v>J=</v>
      </c>
      <c r="Q570" s="108">
        <f t="shared" si="124"/>
        <v>43791</v>
      </c>
      <c r="R570" s="13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  <c r="DJ570" s="40"/>
      <c r="DK570" s="40"/>
      <c r="DL570" s="40"/>
      <c r="DM570" s="40"/>
      <c r="DN570" s="40"/>
      <c r="DO570" s="40"/>
      <c r="DP570" s="40"/>
      <c r="DQ570" s="40"/>
      <c r="DR570" s="40"/>
      <c r="DS570" s="40"/>
      <c r="DT570" s="40"/>
      <c r="DU570" s="40"/>
      <c r="DV570" s="40"/>
      <c r="DW570" s="40"/>
      <c r="DX570" s="40"/>
      <c r="DY570" s="40"/>
      <c r="DZ570" s="40"/>
      <c r="EA570" s="40"/>
      <c r="EB570" s="40"/>
      <c r="EC570" s="40"/>
      <c r="ED570" s="40"/>
      <c r="EE570" s="40"/>
      <c r="EF570" s="40"/>
      <c r="EG570" s="40"/>
      <c r="EH570" s="40"/>
      <c r="EI570" s="40"/>
      <c r="EJ570" s="40"/>
      <c r="EK570" s="40"/>
      <c r="EL570" s="40"/>
      <c r="EM570" s="40"/>
      <c r="EN570" s="40"/>
      <c r="EO570" s="40"/>
      <c r="EP570" s="40"/>
      <c r="EQ570" s="40"/>
      <c r="ER570" s="40"/>
      <c r="ES570" s="40"/>
      <c r="ET570" s="40"/>
      <c r="EU570" s="40"/>
      <c r="EV570" s="40"/>
      <c r="EW570" s="40"/>
      <c r="EX570" s="40"/>
      <c r="EY570" s="40"/>
      <c r="EZ570" s="40"/>
      <c r="FA570" s="40"/>
      <c r="FB570" s="40"/>
      <c r="FC570" s="40"/>
    </row>
    <row r="571" spans="1:159" x14ac:dyDescent="0.2">
      <c r="A571" s="99">
        <f t="shared" si="119"/>
        <v>43624</v>
      </c>
      <c r="B571" s="100">
        <f t="shared" ca="1" si="125"/>
        <v>5526726.9500000002</v>
      </c>
      <c r="C571" s="101">
        <f t="shared" si="120"/>
        <v>5000000</v>
      </c>
      <c r="D571" s="102">
        <f ca="1">IF(A571&lt;$B$1,VLOOKUP(A571,[1]DI!$A$4:$B$15000,2,FALSE),0)</f>
        <v>0</v>
      </c>
      <c r="E571" s="101">
        <f t="shared" ca="1" si="126"/>
        <v>0</v>
      </c>
      <c r="F571" s="103">
        <f t="shared" si="121"/>
        <v>1.0449999999999999</v>
      </c>
      <c r="G571" s="104">
        <f t="shared" ca="1" si="114"/>
        <v>1</v>
      </c>
      <c r="H571" s="101">
        <f ca="1">TRUNC(PRODUCT(G$10:G570),15)</f>
        <v>1.1053453879627799</v>
      </c>
      <c r="I571" s="101">
        <f t="shared" si="122"/>
        <v>1</v>
      </c>
      <c r="J571" s="101">
        <f t="shared" ca="1" si="115"/>
        <v>1.1053453900000001</v>
      </c>
      <c r="K571" s="101">
        <f t="shared" ca="1" si="116"/>
        <v>526726.94999999995</v>
      </c>
      <c r="L571" s="105">
        <f>IF(VLOOKUP(A571,$U$12:$AD$125,8)=VLOOKUP(A570,$U$12:$AD$125,8),0,VLOOKUP(A571,U$12:$AD$125,8))</f>
        <v>0</v>
      </c>
      <c r="M571" s="106">
        <f>IF(L571&gt;0,VLOOKUP(L571,T$12:$AC$125,7),0)</f>
        <v>0</v>
      </c>
      <c r="N571" s="101">
        <f t="shared" si="117"/>
        <v>0</v>
      </c>
      <c r="O571" s="101">
        <f t="shared" ca="1" si="118"/>
        <v>526726.94999999995</v>
      </c>
      <c r="P571" s="107" t="str">
        <f t="shared" si="123"/>
        <v>J=</v>
      </c>
      <c r="Q571" s="108">
        <f t="shared" si="124"/>
        <v>43791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</row>
    <row r="572" spans="1:159" x14ac:dyDescent="0.2">
      <c r="A572" s="99">
        <f t="shared" si="119"/>
        <v>43625</v>
      </c>
      <c r="B572" s="100">
        <f t="shared" ca="1" si="125"/>
        <v>5526726.9500000002</v>
      </c>
      <c r="C572" s="101">
        <f t="shared" si="120"/>
        <v>5000000</v>
      </c>
      <c r="D572" s="102">
        <f ca="1">IF(A572&lt;$B$1,VLOOKUP(A572,[1]DI!$A$4:$B$15000,2,FALSE),0)</f>
        <v>0</v>
      </c>
      <c r="E572" s="101">
        <f t="shared" ca="1" si="126"/>
        <v>0</v>
      </c>
      <c r="F572" s="103">
        <f t="shared" si="121"/>
        <v>1.0449999999999999</v>
      </c>
      <c r="G572" s="104">
        <f t="shared" ca="1" si="114"/>
        <v>1</v>
      </c>
      <c r="H572" s="101">
        <f ca="1">TRUNC(PRODUCT(G$10:G571),15)</f>
        <v>1.1053453879627799</v>
      </c>
      <c r="I572" s="101">
        <f t="shared" si="122"/>
        <v>1</v>
      </c>
      <c r="J572" s="101">
        <f t="shared" ca="1" si="115"/>
        <v>1.1053453900000001</v>
      </c>
      <c r="K572" s="101">
        <f t="shared" ca="1" si="116"/>
        <v>526726.94999999995</v>
      </c>
      <c r="L572" s="105">
        <f>IF(VLOOKUP(A572,$U$12:$AD$125,8)=VLOOKUP(A571,$U$12:$AD$125,8),0,VLOOKUP(A572,U$12:$AD$125,8))</f>
        <v>0</v>
      </c>
      <c r="M572" s="106">
        <f>IF(L572&gt;0,VLOOKUP(L572,T$12:$AC$125,7),0)</f>
        <v>0</v>
      </c>
      <c r="N572" s="101">
        <f t="shared" si="117"/>
        <v>0</v>
      </c>
      <c r="O572" s="101">
        <f t="shared" ca="1" si="118"/>
        <v>526726.94999999995</v>
      </c>
      <c r="P572" s="107" t="str">
        <f t="shared" si="123"/>
        <v>J=</v>
      </c>
      <c r="Q572" s="108">
        <f t="shared" si="124"/>
        <v>43791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</row>
    <row r="573" spans="1:159" x14ac:dyDescent="0.2">
      <c r="A573" s="99">
        <f t="shared" si="119"/>
        <v>43626</v>
      </c>
      <c r="B573" s="100">
        <f t="shared" ca="1" si="125"/>
        <v>5526726.9500000002</v>
      </c>
      <c r="C573" s="101">
        <f t="shared" si="120"/>
        <v>5000000</v>
      </c>
      <c r="D573" s="102">
        <f ca="1">IF(A573&lt;$B$1,VLOOKUP(A573,[1]DI!$A$4:$B$15000,2,FALSE),0)</f>
        <v>6.4000000000000001E-2</v>
      </c>
      <c r="E573" s="101">
        <f t="shared" ca="1" si="126"/>
        <v>2.4620000000000002E-4</v>
      </c>
      <c r="F573" s="103">
        <f t="shared" si="121"/>
        <v>1.0449999999999999</v>
      </c>
      <c r="G573" s="104">
        <f t="shared" ca="1" si="114"/>
        <v>1.0002572789999999</v>
      </c>
      <c r="H573" s="101">
        <f ca="1">TRUNC(PRODUCT(G$10:G572),15)</f>
        <v>1.1053453879627799</v>
      </c>
      <c r="I573" s="101">
        <f t="shared" si="122"/>
        <v>1</v>
      </c>
      <c r="J573" s="101">
        <f t="shared" ca="1" si="115"/>
        <v>1.1053453900000001</v>
      </c>
      <c r="K573" s="101">
        <f t="shared" ca="1" si="116"/>
        <v>526726.94999999995</v>
      </c>
      <c r="L573" s="105">
        <f>IF(VLOOKUP(A573,$U$12:$AD$125,8)=VLOOKUP(A572,$U$12:$AD$125,8),0,VLOOKUP(A573,U$12:$AD$125,8))</f>
        <v>0</v>
      </c>
      <c r="M573" s="106">
        <f>IF(L573&gt;0,VLOOKUP(L573,T$12:$AC$125,7),0)</f>
        <v>0</v>
      </c>
      <c r="N573" s="101">
        <f t="shared" si="117"/>
        <v>0</v>
      </c>
      <c r="O573" s="101">
        <f t="shared" ca="1" si="118"/>
        <v>526726.94999999995</v>
      </c>
      <c r="P573" s="107" t="str">
        <f t="shared" si="123"/>
        <v>J=</v>
      </c>
      <c r="Q573" s="108">
        <f t="shared" si="124"/>
        <v>43791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</row>
    <row r="574" spans="1:159" x14ac:dyDescent="0.2">
      <c r="A574" s="99">
        <f t="shared" si="119"/>
        <v>43627</v>
      </c>
      <c r="B574" s="100">
        <f t="shared" ca="1" si="125"/>
        <v>5528148.8499999996</v>
      </c>
      <c r="C574" s="101">
        <f t="shared" si="120"/>
        <v>5000000</v>
      </c>
      <c r="D574" s="102">
        <f ca="1">IF(A574&lt;$B$1,VLOOKUP(A574,[1]DI!$A$4:$B$15000,2,FALSE),0)</f>
        <v>6.4000000000000001E-2</v>
      </c>
      <c r="E574" s="101">
        <f t="shared" ca="1" si="126"/>
        <v>2.4620000000000002E-4</v>
      </c>
      <c r="F574" s="103">
        <f t="shared" si="121"/>
        <v>1.0449999999999999</v>
      </c>
      <c r="G574" s="104">
        <f t="shared" ca="1" si="114"/>
        <v>1.0002572789999999</v>
      </c>
      <c r="H574" s="101">
        <f ca="1">TRUNC(PRODUCT(G$10:G573),15)</f>
        <v>1.10562977011885</v>
      </c>
      <c r="I574" s="101">
        <f t="shared" si="122"/>
        <v>1</v>
      </c>
      <c r="J574" s="101">
        <f t="shared" ca="1" si="115"/>
        <v>1.10562977</v>
      </c>
      <c r="K574" s="101">
        <f t="shared" ca="1" si="116"/>
        <v>528148.85</v>
      </c>
      <c r="L574" s="105">
        <f>IF(VLOOKUP(A574,$U$12:$AD$125,8)=VLOOKUP(A573,$U$12:$AD$125,8),0,VLOOKUP(A574,U$12:$AD$125,8))</f>
        <v>0</v>
      </c>
      <c r="M574" s="106">
        <f>IF(L574&gt;0,VLOOKUP(L574,T$12:$AC$125,7),0)</f>
        <v>0</v>
      </c>
      <c r="N574" s="101">
        <f t="shared" si="117"/>
        <v>0</v>
      </c>
      <c r="O574" s="101">
        <f t="shared" ca="1" si="118"/>
        <v>528148.85</v>
      </c>
      <c r="P574" s="107" t="str">
        <f t="shared" si="123"/>
        <v>J=</v>
      </c>
      <c r="Q574" s="108">
        <f t="shared" si="124"/>
        <v>43791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</row>
    <row r="575" spans="1:159" x14ac:dyDescent="0.2">
      <c r="A575" s="99">
        <f t="shared" si="119"/>
        <v>43628</v>
      </c>
      <c r="B575" s="100">
        <f t="shared" ca="1" si="125"/>
        <v>5529571.1500000004</v>
      </c>
      <c r="C575" s="101">
        <f t="shared" si="120"/>
        <v>5000000</v>
      </c>
      <c r="D575" s="102">
        <f ca="1">IF(A575&lt;$B$1,VLOOKUP(A575,[1]DI!$A$4:$B$15000,2,FALSE),0)</f>
        <v>6.4000000000000001E-2</v>
      </c>
      <c r="E575" s="101">
        <f t="shared" ca="1" si="126"/>
        <v>2.4620000000000002E-4</v>
      </c>
      <c r="F575" s="103">
        <f t="shared" si="121"/>
        <v>1.0449999999999999</v>
      </c>
      <c r="G575" s="104">
        <f t="shared" ca="1" si="114"/>
        <v>1.0002572789999999</v>
      </c>
      <c r="H575" s="101">
        <f ca="1">TRUNC(PRODUCT(G$10:G574),15)</f>
        <v>1.1059142254404699</v>
      </c>
      <c r="I575" s="101">
        <f t="shared" si="122"/>
        <v>1</v>
      </c>
      <c r="J575" s="101">
        <f t="shared" ca="1" si="115"/>
        <v>1.10591423</v>
      </c>
      <c r="K575" s="101">
        <f t="shared" ca="1" si="116"/>
        <v>529571.15</v>
      </c>
      <c r="L575" s="105">
        <f>IF(VLOOKUP(A575,$U$12:$AD$125,8)=VLOOKUP(A574,$U$12:$AD$125,8),0,VLOOKUP(A575,U$12:$AD$125,8))</f>
        <v>0</v>
      </c>
      <c r="M575" s="106">
        <f>IF(L575&gt;0,VLOOKUP(L575,T$12:$AC$125,7),0)</f>
        <v>0</v>
      </c>
      <c r="N575" s="101">
        <f t="shared" si="117"/>
        <v>0</v>
      </c>
      <c r="O575" s="101">
        <f t="shared" ca="1" si="118"/>
        <v>529571.15</v>
      </c>
      <c r="P575" s="107" t="str">
        <f t="shared" si="123"/>
        <v>J=</v>
      </c>
      <c r="Q575" s="108">
        <f t="shared" si="124"/>
        <v>43791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</row>
    <row r="576" spans="1:159" x14ac:dyDescent="0.2">
      <c r="A576" s="99">
        <f t="shared" si="119"/>
        <v>43629</v>
      </c>
      <c r="B576" s="100">
        <f t="shared" ca="1" si="125"/>
        <v>5530993.75</v>
      </c>
      <c r="C576" s="101">
        <f t="shared" si="120"/>
        <v>5000000</v>
      </c>
      <c r="D576" s="102">
        <f ca="1">IF(A576&lt;$B$1,VLOOKUP(A576,[1]DI!$A$4:$B$15000,2,FALSE),0)</f>
        <v>6.4000000000000001E-2</v>
      </c>
      <c r="E576" s="101">
        <f t="shared" ca="1" si="126"/>
        <v>2.4620000000000002E-4</v>
      </c>
      <c r="F576" s="103">
        <f t="shared" si="121"/>
        <v>1.0449999999999999</v>
      </c>
      <c r="G576" s="104">
        <f t="shared" ca="1" si="114"/>
        <v>1.0002572789999999</v>
      </c>
      <c r="H576" s="101">
        <f ca="1">TRUNC(PRODUCT(G$10:G575),15)</f>
        <v>1.1061987539464799</v>
      </c>
      <c r="I576" s="101">
        <f t="shared" si="122"/>
        <v>1</v>
      </c>
      <c r="J576" s="101">
        <f t="shared" ca="1" si="115"/>
        <v>1.1061987499999999</v>
      </c>
      <c r="K576" s="101">
        <f t="shared" ca="1" si="116"/>
        <v>530993.75</v>
      </c>
      <c r="L576" s="105">
        <f>IF(VLOOKUP(A576,$U$12:$AD$125,8)=VLOOKUP(A575,$U$12:$AD$125,8),0,VLOOKUP(A576,U$12:$AD$125,8))</f>
        <v>0</v>
      </c>
      <c r="M576" s="106">
        <f>IF(L576&gt;0,VLOOKUP(L576,T$12:$AC$125,7),0)</f>
        <v>0</v>
      </c>
      <c r="N576" s="101">
        <f t="shared" si="117"/>
        <v>0</v>
      </c>
      <c r="O576" s="101">
        <f t="shared" ca="1" si="118"/>
        <v>530993.75</v>
      </c>
      <c r="P576" s="107" t="str">
        <f t="shared" si="123"/>
        <v>J=</v>
      </c>
      <c r="Q576" s="108">
        <f t="shared" si="124"/>
        <v>43791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</row>
    <row r="577" spans="1:159" x14ac:dyDescent="0.2">
      <c r="A577" s="99">
        <f t="shared" si="119"/>
        <v>43630</v>
      </c>
      <c r="B577" s="100">
        <f t="shared" ca="1" si="125"/>
        <v>5532416.7999999998</v>
      </c>
      <c r="C577" s="101">
        <f t="shared" si="120"/>
        <v>5000000</v>
      </c>
      <c r="D577" s="102">
        <f ca="1">IF(A577&lt;$B$1,VLOOKUP(A577,[1]DI!$A$4:$B$15000,2,FALSE),0)</f>
        <v>6.4000000000000001E-2</v>
      </c>
      <c r="E577" s="101">
        <f t="shared" ca="1" si="126"/>
        <v>2.4620000000000002E-4</v>
      </c>
      <c r="F577" s="103">
        <f t="shared" si="121"/>
        <v>1.0449999999999999</v>
      </c>
      <c r="G577" s="104">
        <f t="shared" ca="1" si="114"/>
        <v>1.0002572789999999</v>
      </c>
      <c r="H577" s="101">
        <f ca="1">TRUNC(PRODUCT(G$10:G576),15)</f>
        <v>1.1064833556557001</v>
      </c>
      <c r="I577" s="101">
        <f t="shared" si="122"/>
        <v>1</v>
      </c>
      <c r="J577" s="101">
        <f t="shared" ca="1" si="115"/>
        <v>1.1064833599999999</v>
      </c>
      <c r="K577" s="101">
        <f t="shared" ca="1" si="116"/>
        <v>532416.80000000005</v>
      </c>
      <c r="L577" s="105">
        <f>IF(VLOOKUP(A577,$U$12:$AD$125,8)=VLOOKUP(A576,$U$12:$AD$125,8),0,VLOOKUP(A577,U$12:$AD$125,8))</f>
        <v>0</v>
      </c>
      <c r="M577" s="106">
        <f>IF(L577&gt;0,VLOOKUP(L577,T$12:$AC$125,7),0)</f>
        <v>0</v>
      </c>
      <c r="N577" s="101">
        <f t="shared" si="117"/>
        <v>0</v>
      </c>
      <c r="O577" s="101">
        <f t="shared" ca="1" si="118"/>
        <v>532416.80000000005</v>
      </c>
      <c r="P577" s="107" t="str">
        <f t="shared" si="123"/>
        <v>J=</v>
      </c>
      <c r="Q577" s="108">
        <f t="shared" si="124"/>
        <v>43791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</row>
    <row r="578" spans="1:159" x14ac:dyDescent="0.2">
      <c r="A578" s="99">
        <f t="shared" si="119"/>
        <v>43631</v>
      </c>
      <c r="B578" s="100">
        <f t="shared" ca="1" si="125"/>
        <v>5533840.1500000004</v>
      </c>
      <c r="C578" s="101">
        <f t="shared" si="120"/>
        <v>5000000</v>
      </c>
      <c r="D578" s="102">
        <f ca="1">IF(A578&lt;$B$1,VLOOKUP(A578,[1]DI!$A$4:$B$15000,2,FALSE),0)</f>
        <v>0</v>
      </c>
      <c r="E578" s="101">
        <f t="shared" ca="1" si="126"/>
        <v>0</v>
      </c>
      <c r="F578" s="103">
        <f t="shared" si="121"/>
        <v>1.0449999999999999</v>
      </c>
      <c r="G578" s="104">
        <f t="shared" ca="1" si="114"/>
        <v>1</v>
      </c>
      <c r="H578" s="101">
        <f ca="1">TRUNC(PRODUCT(G$10:G577),15)</f>
        <v>1.10676803058696</v>
      </c>
      <c r="I578" s="101">
        <f t="shared" si="122"/>
        <v>1</v>
      </c>
      <c r="J578" s="101">
        <f t="shared" ca="1" si="115"/>
        <v>1.10676803</v>
      </c>
      <c r="K578" s="101">
        <f t="shared" ca="1" si="116"/>
        <v>533840.15</v>
      </c>
      <c r="L578" s="105">
        <f>IF(VLOOKUP(A578,$U$12:$AD$125,8)=VLOOKUP(A577,$U$12:$AD$125,8),0,VLOOKUP(A578,U$12:$AD$125,8))</f>
        <v>0</v>
      </c>
      <c r="M578" s="106">
        <f>IF(L578&gt;0,VLOOKUP(L578,T$12:$AC$125,7),0)</f>
        <v>0</v>
      </c>
      <c r="N578" s="101">
        <f t="shared" si="117"/>
        <v>0</v>
      </c>
      <c r="O578" s="101">
        <f t="shared" ca="1" si="118"/>
        <v>533840.15</v>
      </c>
      <c r="P578" s="107" t="str">
        <f t="shared" si="123"/>
        <v>J=</v>
      </c>
      <c r="Q578" s="108">
        <f t="shared" si="124"/>
        <v>43791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</row>
    <row r="579" spans="1:159" x14ac:dyDescent="0.2">
      <c r="A579" s="99">
        <f t="shared" si="119"/>
        <v>43632</v>
      </c>
      <c r="B579" s="100">
        <f t="shared" ca="1" si="125"/>
        <v>5533840.1500000004</v>
      </c>
      <c r="C579" s="101">
        <f t="shared" si="120"/>
        <v>5000000</v>
      </c>
      <c r="D579" s="102">
        <f ca="1">IF(A579&lt;$B$1,VLOOKUP(A579,[1]DI!$A$4:$B$15000,2,FALSE),0)</f>
        <v>0</v>
      </c>
      <c r="E579" s="101">
        <f t="shared" ca="1" si="126"/>
        <v>0</v>
      </c>
      <c r="F579" s="103">
        <f t="shared" si="121"/>
        <v>1.0449999999999999</v>
      </c>
      <c r="G579" s="104">
        <f t="shared" ca="1" si="114"/>
        <v>1</v>
      </c>
      <c r="H579" s="101">
        <f ca="1">TRUNC(PRODUCT(G$10:G578),15)</f>
        <v>1.10676803058696</v>
      </c>
      <c r="I579" s="101">
        <f t="shared" si="122"/>
        <v>1</v>
      </c>
      <c r="J579" s="101">
        <f t="shared" ca="1" si="115"/>
        <v>1.10676803</v>
      </c>
      <c r="K579" s="101">
        <f t="shared" ca="1" si="116"/>
        <v>533840.15</v>
      </c>
      <c r="L579" s="105">
        <f>IF(VLOOKUP(A579,$U$12:$AD$125,8)=VLOOKUP(A578,$U$12:$AD$125,8),0,VLOOKUP(A579,U$12:$AD$125,8))</f>
        <v>0</v>
      </c>
      <c r="M579" s="106">
        <f>IF(L579&gt;0,VLOOKUP(L579,T$12:$AC$125,7),0)</f>
        <v>0</v>
      </c>
      <c r="N579" s="101">
        <f t="shared" si="117"/>
        <v>0</v>
      </c>
      <c r="O579" s="101">
        <f t="shared" ca="1" si="118"/>
        <v>533840.15</v>
      </c>
      <c r="P579" s="107" t="str">
        <f t="shared" si="123"/>
        <v>J=</v>
      </c>
      <c r="Q579" s="108">
        <f t="shared" si="124"/>
        <v>43791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</row>
    <row r="580" spans="1:159" x14ac:dyDescent="0.2">
      <c r="A580" s="99">
        <f t="shared" si="119"/>
        <v>43633</v>
      </c>
      <c r="B580" s="100">
        <f t="shared" ca="1" si="125"/>
        <v>5533840.1500000004</v>
      </c>
      <c r="C580" s="101">
        <f t="shared" si="120"/>
        <v>5000000</v>
      </c>
      <c r="D580" s="102">
        <f ca="1">IF(A580&lt;$B$1,VLOOKUP(A580,[1]DI!$A$4:$B$15000,2,FALSE),0)</f>
        <v>6.4000000000000001E-2</v>
      </c>
      <c r="E580" s="101">
        <f t="shared" ca="1" si="126"/>
        <v>2.4620000000000002E-4</v>
      </c>
      <c r="F580" s="103">
        <f t="shared" si="121"/>
        <v>1.0449999999999999</v>
      </c>
      <c r="G580" s="104">
        <f t="shared" ca="1" si="114"/>
        <v>1.0002572789999999</v>
      </c>
      <c r="H580" s="101">
        <f ca="1">TRUNC(PRODUCT(G$10:G579),15)</f>
        <v>1.10676803058696</v>
      </c>
      <c r="I580" s="101">
        <f t="shared" si="122"/>
        <v>1</v>
      </c>
      <c r="J580" s="101">
        <f t="shared" ca="1" si="115"/>
        <v>1.10676803</v>
      </c>
      <c r="K580" s="101">
        <f t="shared" ca="1" si="116"/>
        <v>533840.15</v>
      </c>
      <c r="L580" s="105">
        <f>IF(VLOOKUP(A580,$U$12:$AD$125,8)=VLOOKUP(A579,$U$12:$AD$125,8),0,VLOOKUP(A580,U$12:$AD$125,8))</f>
        <v>0</v>
      </c>
      <c r="M580" s="106">
        <f>IF(L580&gt;0,VLOOKUP(L580,T$12:$AC$125,7),0)</f>
        <v>0</v>
      </c>
      <c r="N580" s="101">
        <f t="shared" si="117"/>
        <v>0</v>
      </c>
      <c r="O580" s="101">
        <f t="shared" ca="1" si="118"/>
        <v>533840.15</v>
      </c>
      <c r="P580" s="107" t="str">
        <f t="shared" si="123"/>
        <v>J=</v>
      </c>
      <c r="Q580" s="108">
        <f t="shared" si="124"/>
        <v>43791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</row>
    <row r="581" spans="1:159" x14ac:dyDescent="0.2">
      <c r="A581" s="99">
        <f t="shared" si="119"/>
        <v>43634</v>
      </c>
      <c r="B581" s="100">
        <f t="shared" ca="1" si="125"/>
        <v>5535263.9000000004</v>
      </c>
      <c r="C581" s="101">
        <f t="shared" si="120"/>
        <v>5000000</v>
      </c>
      <c r="D581" s="102">
        <f ca="1">IF(A581&lt;$B$1,VLOOKUP(A581,[1]DI!$A$4:$B$15000,2,FALSE),0)</f>
        <v>6.4000000000000001E-2</v>
      </c>
      <c r="E581" s="101">
        <f t="shared" ca="1" si="126"/>
        <v>2.4620000000000002E-4</v>
      </c>
      <c r="F581" s="103">
        <f t="shared" si="121"/>
        <v>1.0449999999999999</v>
      </c>
      <c r="G581" s="104">
        <f t="shared" ca="1" si="114"/>
        <v>1.0002572789999999</v>
      </c>
      <c r="H581" s="101">
        <f ca="1">TRUNC(PRODUCT(G$10:G580),15)</f>
        <v>1.1070527787591</v>
      </c>
      <c r="I581" s="101">
        <f t="shared" si="122"/>
        <v>1</v>
      </c>
      <c r="J581" s="101">
        <f t="shared" ca="1" si="115"/>
        <v>1.1070527800000001</v>
      </c>
      <c r="K581" s="101">
        <f t="shared" ca="1" si="116"/>
        <v>535263.9</v>
      </c>
      <c r="L581" s="105">
        <f>IF(VLOOKUP(A581,$U$12:$AD$125,8)=VLOOKUP(A580,$U$12:$AD$125,8),0,VLOOKUP(A581,U$12:$AD$125,8))</f>
        <v>0</v>
      </c>
      <c r="M581" s="106">
        <f>IF(L581&gt;0,VLOOKUP(L581,T$12:$AC$125,7),0)</f>
        <v>0</v>
      </c>
      <c r="N581" s="101">
        <f t="shared" si="117"/>
        <v>0</v>
      </c>
      <c r="O581" s="101">
        <f t="shared" ca="1" si="118"/>
        <v>535263.9</v>
      </c>
      <c r="P581" s="107" t="str">
        <f t="shared" si="123"/>
        <v>J=</v>
      </c>
      <c r="Q581" s="108">
        <f t="shared" si="124"/>
        <v>43791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</row>
    <row r="582" spans="1:159" x14ac:dyDescent="0.2">
      <c r="A582" s="99">
        <f t="shared" si="119"/>
        <v>43635</v>
      </c>
      <c r="B582" s="100">
        <f t="shared" ca="1" si="125"/>
        <v>5536688</v>
      </c>
      <c r="C582" s="101">
        <f t="shared" si="120"/>
        <v>5000000</v>
      </c>
      <c r="D582" s="102">
        <f ca="1">IF(A582&lt;$B$1,VLOOKUP(A582,[1]DI!$A$4:$B$15000,2,FALSE),0)</f>
        <v>6.4000000000000001E-2</v>
      </c>
      <c r="E582" s="101">
        <f t="shared" ca="1" si="126"/>
        <v>2.4620000000000002E-4</v>
      </c>
      <c r="F582" s="103">
        <f t="shared" si="121"/>
        <v>1.0449999999999999</v>
      </c>
      <c r="G582" s="104">
        <f t="shared" ca="1" si="114"/>
        <v>1.0002572789999999</v>
      </c>
      <c r="H582" s="101">
        <f ca="1">TRUNC(PRODUCT(G$10:G581),15)</f>
        <v>1.1073376001909701</v>
      </c>
      <c r="I582" s="101">
        <f t="shared" si="122"/>
        <v>1</v>
      </c>
      <c r="J582" s="101">
        <f t="shared" ca="1" si="115"/>
        <v>1.1073375999999999</v>
      </c>
      <c r="K582" s="101">
        <f t="shared" ca="1" si="116"/>
        <v>536688</v>
      </c>
      <c r="L582" s="105">
        <f>IF(VLOOKUP(A582,$U$12:$AD$125,8)=VLOOKUP(A581,$U$12:$AD$125,8),0,VLOOKUP(A582,U$12:$AD$125,8))</f>
        <v>0</v>
      </c>
      <c r="M582" s="106">
        <f>IF(L582&gt;0,VLOOKUP(L582,T$12:$AC$125,7),0)</f>
        <v>0</v>
      </c>
      <c r="N582" s="101">
        <f t="shared" si="117"/>
        <v>0</v>
      </c>
      <c r="O582" s="101">
        <f t="shared" ca="1" si="118"/>
        <v>536688</v>
      </c>
      <c r="P582" s="107" t="str">
        <f t="shared" si="123"/>
        <v>J=</v>
      </c>
      <c r="Q582" s="108">
        <f t="shared" si="124"/>
        <v>43791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</row>
    <row r="583" spans="1:159" x14ac:dyDescent="0.2">
      <c r="A583" s="99">
        <f t="shared" si="119"/>
        <v>43636</v>
      </c>
      <c r="B583" s="100">
        <f t="shared" ca="1" si="125"/>
        <v>5538112.4500000002</v>
      </c>
      <c r="C583" s="101">
        <f t="shared" si="120"/>
        <v>5000000</v>
      </c>
      <c r="D583" s="102">
        <f ca="1">IF(A583&lt;$B$1,VLOOKUP(A583,[1]DI!$A$4:$B$15000,2,FALSE),0)</f>
        <v>0</v>
      </c>
      <c r="E583" s="101">
        <f t="shared" ca="1" si="126"/>
        <v>0</v>
      </c>
      <c r="F583" s="103">
        <f t="shared" si="121"/>
        <v>1.0449999999999999</v>
      </c>
      <c r="G583" s="104">
        <f t="shared" ca="1" si="114"/>
        <v>1</v>
      </c>
      <c r="H583" s="101">
        <f ca="1">TRUNC(PRODUCT(G$10:G582),15)</f>
        <v>1.1076224949014</v>
      </c>
      <c r="I583" s="101">
        <f t="shared" si="122"/>
        <v>1</v>
      </c>
      <c r="J583" s="101">
        <f t="shared" ca="1" si="115"/>
        <v>1.10762249</v>
      </c>
      <c r="K583" s="101">
        <f t="shared" ca="1" si="116"/>
        <v>538112.44999999995</v>
      </c>
      <c r="L583" s="105">
        <f>IF(VLOOKUP(A583,$U$12:$AD$125,8)=VLOOKUP(A582,$U$12:$AD$125,8),0,VLOOKUP(A583,U$12:$AD$125,8))</f>
        <v>0</v>
      </c>
      <c r="M583" s="106">
        <f>IF(L583&gt;0,VLOOKUP(L583,T$12:$AC$125,7),0)</f>
        <v>0</v>
      </c>
      <c r="N583" s="101">
        <f t="shared" si="117"/>
        <v>0</v>
      </c>
      <c r="O583" s="101">
        <f t="shared" ca="1" si="118"/>
        <v>538112.44999999995</v>
      </c>
      <c r="P583" s="107" t="str">
        <f t="shared" si="123"/>
        <v>J=</v>
      </c>
      <c r="Q583" s="108">
        <f t="shared" si="124"/>
        <v>43791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</row>
    <row r="584" spans="1:159" x14ac:dyDescent="0.2">
      <c r="A584" s="99">
        <f t="shared" si="119"/>
        <v>43637</v>
      </c>
      <c r="B584" s="100">
        <f t="shared" ca="1" si="125"/>
        <v>5538112.4500000002</v>
      </c>
      <c r="C584" s="101">
        <f t="shared" si="120"/>
        <v>5000000</v>
      </c>
      <c r="D584" s="102">
        <f ca="1">IF(A584&lt;$B$1,VLOOKUP(A584,[1]DI!$A$4:$B$15000,2,FALSE),0)</f>
        <v>6.4000000000000001E-2</v>
      </c>
      <c r="E584" s="101">
        <f t="shared" ca="1" si="126"/>
        <v>2.4620000000000002E-4</v>
      </c>
      <c r="F584" s="103">
        <f t="shared" si="121"/>
        <v>1.0449999999999999</v>
      </c>
      <c r="G584" s="104">
        <f t="shared" ca="1" si="114"/>
        <v>1.0002572789999999</v>
      </c>
      <c r="H584" s="101">
        <f ca="1">TRUNC(PRODUCT(G$10:G583),15)</f>
        <v>1.1076224949014</v>
      </c>
      <c r="I584" s="101">
        <f t="shared" si="122"/>
        <v>1</v>
      </c>
      <c r="J584" s="101">
        <f t="shared" ca="1" si="115"/>
        <v>1.10762249</v>
      </c>
      <c r="K584" s="101">
        <f t="shared" ca="1" si="116"/>
        <v>538112.44999999995</v>
      </c>
      <c r="L584" s="105">
        <f>IF(VLOOKUP(A584,$U$12:$AD$125,8)=VLOOKUP(A583,$U$12:$AD$125,8),0,VLOOKUP(A584,U$12:$AD$125,8))</f>
        <v>0</v>
      </c>
      <c r="M584" s="106">
        <f>IF(L584&gt;0,VLOOKUP(L584,T$12:$AC$125,7),0)</f>
        <v>0</v>
      </c>
      <c r="N584" s="101">
        <f t="shared" si="117"/>
        <v>0</v>
      </c>
      <c r="O584" s="101">
        <f t="shared" ca="1" si="118"/>
        <v>538112.44999999995</v>
      </c>
      <c r="P584" s="107" t="str">
        <f t="shared" si="123"/>
        <v>J=</v>
      </c>
      <c r="Q584" s="108">
        <f t="shared" si="124"/>
        <v>43791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</row>
    <row r="585" spans="1:159" x14ac:dyDescent="0.2">
      <c r="A585" s="99">
        <f t="shared" si="119"/>
        <v>43638</v>
      </c>
      <c r="B585" s="100">
        <f t="shared" ca="1" si="125"/>
        <v>5539537.2999999998</v>
      </c>
      <c r="C585" s="101">
        <f t="shared" si="120"/>
        <v>5000000</v>
      </c>
      <c r="D585" s="102">
        <f ca="1">IF(A585&lt;$B$1,VLOOKUP(A585,[1]DI!$A$4:$B$15000,2,FALSE),0)</f>
        <v>0</v>
      </c>
      <c r="E585" s="101">
        <f t="shared" ca="1" si="126"/>
        <v>0</v>
      </c>
      <c r="F585" s="103">
        <f t="shared" si="121"/>
        <v>1.0449999999999999</v>
      </c>
      <c r="G585" s="104">
        <f t="shared" ca="1" si="114"/>
        <v>1</v>
      </c>
      <c r="H585" s="101">
        <f ca="1">TRUNC(PRODUCT(G$10:G584),15)</f>
        <v>1.10790746290927</v>
      </c>
      <c r="I585" s="101">
        <f t="shared" si="122"/>
        <v>1</v>
      </c>
      <c r="J585" s="101">
        <f t="shared" ca="1" si="115"/>
        <v>1.1079074600000001</v>
      </c>
      <c r="K585" s="101">
        <f t="shared" ca="1" si="116"/>
        <v>539537.30000000005</v>
      </c>
      <c r="L585" s="105">
        <f>IF(VLOOKUP(A585,$U$12:$AD$125,8)=VLOOKUP(A584,$U$12:$AD$125,8),0,VLOOKUP(A585,U$12:$AD$125,8))</f>
        <v>0</v>
      </c>
      <c r="M585" s="106">
        <f>IF(L585&gt;0,VLOOKUP(L585,T$12:$AC$125,7),0)</f>
        <v>0</v>
      </c>
      <c r="N585" s="101">
        <f t="shared" si="117"/>
        <v>0</v>
      </c>
      <c r="O585" s="101">
        <f t="shared" ca="1" si="118"/>
        <v>539537.30000000005</v>
      </c>
      <c r="P585" s="107" t="str">
        <f t="shared" si="123"/>
        <v>J=</v>
      </c>
      <c r="Q585" s="108">
        <f t="shared" si="124"/>
        <v>43791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</row>
    <row r="586" spans="1:159" x14ac:dyDescent="0.2">
      <c r="A586" s="99">
        <f t="shared" si="119"/>
        <v>43639</v>
      </c>
      <c r="B586" s="100">
        <f t="shared" ca="1" si="125"/>
        <v>5539537.2999999998</v>
      </c>
      <c r="C586" s="101">
        <f t="shared" si="120"/>
        <v>5000000</v>
      </c>
      <c r="D586" s="102">
        <f ca="1">IF(A586&lt;$B$1,VLOOKUP(A586,[1]DI!$A$4:$B$15000,2,FALSE),0)</f>
        <v>0</v>
      </c>
      <c r="E586" s="101">
        <f t="shared" ca="1" si="126"/>
        <v>0</v>
      </c>
      <c r="F586" s="103">
        <f t="shared" si="121"/>
        <v>1.0449999999999999</v>
      </c>
      <c r="G586" s="104">
        <f t="shared" ref="G586:G649" ca="1" si="127">TRUNC((1+(E586*F586)),15)</f>
        <v>1</v>
      </c>
      <c r="H586" s="101">
        <f ca="1">TRUNC(PRODUCT(G$10:G585),15)</f>
        <v>1.10790746290927</v>
      </c>
      <c r="I586" s="101">
        <f t="shared" si="122"/>
        <v>1</v>
      </c>
      <c r="J586" s="101">
        <f t="shared" ref="J586:J649" ca="1" si="128">ROUND(TRUNC(H586/I586,15),8)</f>
        <v>1.1079074600000001</v>
      </c>
      <c r="K586" s="101">
        <f t="shared" ref="K586:K649" ca="1" si="129">TRUNC((C586*(J586-1)),8)</f>
        <v>539537.30000000005</v>
      </c>
      <c r="L586" s="105">
        <f>IF(VLOOKUP(A586,$U$12:$AD$125,8)=VLOOKUP(A585,$U$12:$AD$125,8),0,VLOOKUP(A586,U$12:$AD$125,8))</f>
        <v>0</v>
      </c>
      <c r="M586" s="106">
        <f>IF(L586&gt;0,VLOOKUP(L586,T$12:$AC$125,7),0)</f>
        <v>0</v>
      </c>
      <c r="N586" s="101">
        <f t="shared" ref="N586:N649" si="130">IF(M586&gt;0,(C$10*M586),0)</f>
        <v>0</v>
      </c>
      <c r="O586" s="101">
        <f t="shared" ref="O586:O649" ca="1" si="131">(K586+N586)</f>
        <v>539537.30000000005</v>
      </c>
      <c r="P586" s="107" t="str">
        <f t="shared" si="123"/>
        <v>J=</v>
      </c>
      <c r="Q586" s="108">
        <f t="shared" si="124"/>
        <v>43791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</row>
    <row r="587" spans="1:159" x14ac:dyDescent="0.2">
      <c r="A587" s="99">
        <f t="shared" ref="A587:A650" si="132">(A586+1)</f>
        <v>43640</v>
      </c>
      <c r="B587" s="100">
        <f t="shared" ca="1" si="125"/>
        <v>5539537.2999999998</v>
      </c>
      <c r="C587" s="101">
        <f t="shared" ref="C587:C650" si="133">TRUNC(C586-N586,8)</f>
        <v>5000000</v>
      </c>
      <c r="D587" s="102">
        <f ca="1">IF(A587&lt;$B$1,VLOOKUP(A587,[1]DI!$A$4:$B$15000,2,FALSE),0)</f>
        <v>6.4000000000000001E-2</v>
      </c>
      <c r="E587" s="101">
        <f t="shared" ca="1" si="126"/>
        <v>2.4620000000000002E-4</v>
      </c>
      <c r="F587" s="103">
        <f t="shared" ref="F587:F650" si="134">F586</f>
        <v>1.0449999999999999</v>
      </c>
      <c r="G587" s="104">
        <f t="shared" ca="1" si="127"/>
        <v>1.0002572789999999</v>
      </c>
      <c r="H587" s="101">
        <f ca="1">TRUNC(PRODUCT(G$10:G586),15)</f>
        <v>1.10790746290927</v>
      </c>
      <c r="I587" s="101">
        <f t="shared" ref="I587:I650" si="135">IF(OR(L586&gt;0,L586="E"),H586,I586)</f>
        <v>1</v>
      </c>
      <c r="J587" s="101">
        <f t="shared" ca="1" si="128"/>
        <v>1.1079074600000001</v>
      </c>
      <c r="K587" s="101">
        <f t="shared" ca="1" si="129"/>
        <v>539537.30000000005</v>
      </c>
      <c r="L587" s="105">
        <f>IF(VLOOKUP(A587,$U$12:$AD$125,8)=VLOOKUP(A586,$U$12:$AD$125,8),0,VLOOKUP(A587,U$12:$AD$125,8))</f>
        <v>0</v>
      </c>
      <c r="M587" s="106">
        <f>IF(L587&gt;0,VLOOKUP(L587,T$12:$AC$125,7),0)</f>
        <v>0</v>
      </c>
      <c r="N587" s="101">
        <f t="shared" si="130"/>
        <v>0</v>
      </c>
      <c r="O587" s="101">
        <f t="shared" ca="1" si="131"/>
        <v>539537.30000000005</v>
      </c>
      <c r="P587" s="107" t="str">
        <f t="shared" ref="P587:P650" si="136">IF(L586&gt;0,VLOOKUP(A586,$U$12:$AD$125,9),P586)</f>
        <v>J=</v>
      </c>
      <c r="Q587" s="108">
        <f t="shared" ref="Q587:Q650" si="137">IF(L586&gt;0,VLOOKUP(A586,$U$12:$AD$125,10),Q586)</f>
        <v>43791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</row>
    <row r="588" spans="1:159" x14ac:dyDescent="0.2">
      <c r="A588" s="99">
        <f t="shared" si="132"/>
        <v>43641</v>
      </c>
      <c r="B588" s="100">
        <f t="shared" ref="B588:B651" ca="1" si="138">IF(A588&lt;=TODAY(),C588+K588,IF(AND(A588&gt;TODAY(),A588&lt;=$B$1),IF(VLOOKUP(TODAY(),$A$10:$D$5000,4,FALSE)=0,"n.d",C588+K588),"n.d"))</f>
        <v>5540962.5</v>
      </c>
      <c r="C588" s="101">
        <f t="shared" si="133"/>
        <v>5000000</v>
      </c>
      <c r="D588" s="102">
        <f ca="1">IF(A588&lt;$B$1,VLOOKUP(A588,[1]DI!$A$4:$B$15000,2,FALSE),0)</f>
        <v>6.4000000000000001E-2</v>
      </c>
      <c r="E588" s="101">
        <f t="shared" ca="1" si="126"/>
        <v>2.4620000000000002E-4</v>
      </c>
      <c r="F588" s="103">
        <f t="shared" si="134"/>
        <v>1.0449999999999999</v>
      </c>
      <c r="G588" s="104">
        <f t="shared" ca="1" si="127"/>
        <v>1.0002572789999999</v>
      </c>
      <c r="H588" s="101">
        <f ca="1">TRUNC(PRODUCT(G$10:G587),15)</f>
        <v>1.10819250423342</v>
      </c>
      <c r="I588" s="101">
        <f t="shared" si="135"/>
        <v>1</v>
      </c>
      <c r="J588" s="101">
        <f t="shared" ca="1" si="128"/>
        <v>1.1081924999999999</v>
      </c>
      <c r="K588" s="101">
        <f t="shared" ca="1" si="129"/>
        <v>540962.5</v>
      </c>
      <c r="L588" s="105">
        <f>IF(VLOOKUP(A588,$U$12:$AD$125,8)=VLOOKUP(A587,$U$12:$AD$125,8),0,VLOOKUP(A588,U$12:$AD$125,8))</f>
        <v>0</v>
      </c>
      <c r="M588" s="106">
        <f>IF(L588&gt;0,VLOOKUP(L588,T$12:$AC$125,7),0)</f>
        <v>0</v>
      </c>
      <c r="N588" s="101">
        <f t="shared" si="130"/>
        <v>0</v>
      </c>
      <c r="O588" s="101">
        <f t="shared" ca="1" si="131"/>
        <v>540962.5</v>
      </c>
      <c r="P588" s="107" t="str">
        <f t="shared" si="136"/>
        <v>J=</v>
      </c>
      <c r="Q588" s="108">
        <f t="shared" si="137"/>
        <v>43791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</row>
    <row r="589" spans="1:159" x14ac:dyDescent="0.2">
      <c r="A589" s="99">
        <f t="shared" si="132"/>
        <v>43642</v>
      </c>
      <c r="B589" s="100">
        <f t="shared" ca="1" si="138"/>
        <v>5542388.0999999996</v>
      </c>
      <c r="C589" s="101">
        <f t="shared" si="133"/>
        <v>5000000</v>
      </c>
      <c r="D589" s="102">
        <f ca="1">IF(A589&lt;$B$1,VLOOKUP(A589,[1]DI!$A$4:$B$15000,2,FALSE),0)</f>
        <v>6.4000000000000001E-2</v>
      </c>
      <c r="E589" s="101">
        <f t="shared" ref="E589:E652" ca="1" si="139">ROUND((((1+D589)^(1/252)-1)),8)</f>
        <v>2.4620000000000002E-4</v>
      </c>
      <c r="F589" s="103">
        <f t="shared" si="134"/>
        <v>1.0449999999999999</v>
      </c>
      <c r="G589" s="104">
        <f t="shared" ca="1" si="127"/>
        <v>1.0002572789999999</v>
      </c>
      <c r="H589" s="101">
        <f ca="1">TRUNC(PRODUCT(G$10:G588),15)</f>
        <v>1.1084776188927199</v>
      </c>
      <c r="I589" s="101">
        <f t="shared" si="135"/>
        <v>1</v>
      </c>
      <c r="J589" s="101">
        <f t="shared" ca="1" si="128"/>
        <v>1.1084776199999999</v>
      </c>
      <c r="K589" s="101">
        <f t="shared" ca="1" si="129"/>
        <v>542388.1</v>
      </c>
      <c r="L589" s="105">
        <f>IF(VLOOKUP(A589,$U$12:$AD$125,8)=VLOOKUP(A588,$U$12:$AD$125,8),0,VLOOKUP(A589,U$12:$AD$125,8))</f>
        <v>0</v>
      </c>
      <c r="M589" s="106">
        <f>IF(L589&gt;0,VLOOKUP(L589,T$12:$AC$125,7),0)</f>
        <v>0</v>
      </c>
      <c r="N589" s="101">
        <f t="shared" si="130"/>
        <v>0</v>
      </c>
      <c r="O589" s="101">
        <f t="shared" ca="1" si="131"/>
        <v>542388.1</v>
      </c>
      <c r="P589" s="107" t="str">
        <f t="shared" si="136"/>
        <v>J=</v>
      </c>
      <c r="Q589" s="108">
        <f t="shared" si="137"/>
        <v>43791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</row>
    <row r="590" spans="1:159" x14ac:dyDescent="0.2">
      <c r="A590" s="99">
        <f t="shared" si="132"/>
        <v>43643</v>
      </c>
      <c r="B590" s="100">
        <f t="shared" ca="1" si="138"/>
        <v>5543814.0499999998</v>
      </c>
      <c r="C590" s="101">
        <f t="shared" si="133"/>
        <v>5000000</v>
      </c>
      <c r="D590" s="102">
        <f ca="1">IF(A590&lt;$B$1,VLOOKUP(A590,[1]DI!$A$4:$B$15000,2,FALSE),0)</f>
        <v>6.4000000000000001E-2</v>
      </c>
      <c r="E590" s="101">
        <f t="shared" ca="1" si="139"/>
        <v>2.4620000000000002E-4</v>
      </c>
      <c r="F590" s="103">
        <f t="shared" si="134"/>
        <v>1.0449999999999999</v>
      </c>
      <c r="G590" s="104">
        <f t="shared" ca="1" si="127"/>
        <v>1.0002572789999999</v>
      </c>
      <c r="H590" s="101">
        <f ca="1">TRUNC(PRODUCT(G$10:G589),15)</f>
        <v>1.10876280690603</v>
      </c>
      <c r="I590" s="101">
        <f t="shared" si="135"/>
        <v>1</v>
      </c>
      <c r="J590" s="101">
        <f t="shared" ca="1" si="128"/>
        <v>1.10876281</v>
      </c>
      <c r="K590" s="101">
        <f t="shared" ca="1" si="129"/>
        <v>543814.05000000005</v>
      </c>
      <c r="L590" s="105">
        <f>IF(VLOOKUP(A590,$U$12:$AD$125,8)=VLOOKUP(A589,$U$12:$AD$125,8),0,VLOOKUP(A590,U$12:$AD$125,8))</f>
        <v>0</v>
      </c>
      <c r="M590" s="106">
        <f>IF(L590&gt;0,VLOOKUP(L590,T$12:$AC$125,7),0)</f>
        <v>0</v>
      </c>
      <c r="N590" s="101">
        <f t="shared" si="130"/>
        <v>0</v>
      </c>
      <c r="O590" s="101">
        <f t="shared" ca="1" si="131"/>
        <v>543814.05000000005</v>
      </c>
      <c r="P590" s="107" t="str">
        <f t="shared" si="136"/>
        <v>J=</v>
      </c>
      <c r="Q590" s="108">
        <f t="shared" si="137"/>
        <v>43791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</row>
    <row r="591" spans="1:159" x14ac:dyDescent="0.2">
      <c r="A591" s="99">
        <f t="shared" si="132"/>
        <v>43644</v>
      </c>
      <c r="B591" s="100">
        <f t="shared" ca="1" si="138"/>
        <v>5545240.3499999996</v>
      </c>
      <c r="C591" s="101">
        <f t="shared" si="133"/>
        <v>5000000</v>
      </c>
      <c r="D591" s="102">
        <f ca="1">IF(A591&lt;$B$1,VLOOKUP(A591,[1]DI!$A$4:$B$15000,2,FALSE),0)</f>
        <v>6.4000000000000001E-2</v>
      </c>
      <c r="E591" s="101">
        <f t="shared" ca="1" si="139"/>
        <v>2.4620000000000002E-4</v>
      </c>
      <c r="F591" s="103">
        <f t="shared" si="134"/>
        <v>1.0449999999999999</v>
      </c>
      <c r="G591" s="104">
        <f t="shared" ca="1" si="127"/>
        <v>1.0002572789999999</v>
      </c>
      <c r="H591" s="101">
        <f ca="1">TRUNC(PRODUCT(G$10:G590),15)</f>
        <v>1.1090480682922299</v>
      </c>
      <c r="I591" s="101">
        <f t="shared" si="135"/>
        <v>1</v>
      </c>
      <c r="J591" s="101">
        <f t="shared" ca="1" si="128"/>
        <v>1.1090480700000001</v>
      </c>
      <c r="K591" s="101">
        <f t="shared" ca="1" si="129"/>
        <v>545240.35</v>
      </c>
      <c r="L591" s="105">
        <f>IF(VLOOKUP(A591,$U$12:$AD$125,8)=VLOOKUP(A590,$U$12:$AD$125,8),0,VLOOKUP(A591,U$12:$AD$125,8))</f>
        <v>0</v>
      </c>
      <c r="M591" s="106">
        <f>IF(L591&gt;0,VLOOKUP(L591,T$12:$AC$125,7),0)</f>
        <v>0</v>
      </c>
      <c r="N591" s="101">
        <f t="shared" si="130"/>
        <v>0</v>
      </c>
      <c r="O591" s="101">
        <f t="shared" ca="1" si="131"/>
        <v>545240.35</v>
      </c>
      <c r="P591" s="107" t="str">
        <f t="shared" si="136"/>
        <v>J=</v>
      </c>
      <c r="Q591" s="108">
        <f t="shared" si="137"/>
        <v>43791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</row>
    <row r="592" spans="1:159" x14ac:dyDescent="0.2">
      <c r="A592" s="99">
        <f t="shared" si="132"/>
        <v>43645</v>
      </c>
      <c r="B592" s="100">
        <f t="shared" ca="1" si="138"/>
        <v>5546667</v>
      </c>
      <c r="C592" s="101">
        <f t="shared" si="133"/>
        <v>5000000</v>
      </c>
      <c r="D592" s="102">
        <f ca="1">IF(A592&lt;$B$1,VLOOKUP(A592,[1]DI!$A$4:$B$15000,2,FALSE),0)</f>
        <v>0</v>
      </c>
      <c r="E592" s="101">
        <f t="shared" ca="1" si="139"/>
        <v>0</v>
      </c>
      <c r="F592" s="103">
        <f t="shared" si="134"/>
        <v>1.0449999999999999</v>
      </c>
      <c r="G592" s="104">
        <f t="shared" ca="1" si="127"/>
        <v>1</v>
      </c>
      <c r="H592" s="101">
        <f ca="1">TRUNC(PRODUCT(G$10:G591),15)</f>
        <v>1.10933340307019</v>
      </c>
      <c r="I592" s="101">
        <f t="shared" si="135"/>
        <v>1</v>
      </c>
      <c r="J592" s="101">
        <f t="shared" ca="1" si="128"/>
        <v>1.1093333999999999</v>
      </c>
      <c r="K592" s="101">
        <f t="shared" ca="1" si="129"/>
        <v>546667</v>
      </c>
      <c r="L592" s="105">
        <f>IF(VLOOKUP(A592,$U$12:$AD$125,8)=VLOOKUP(A591,$U$12:$AD$125,8),0,VLOOKUP(A592,U$12:$AD$125,8))</f>
        <v>0</v>
      </c>
      <c r="M592" s="106">
        <f>IF(L592&gt;0,VLOOKUP(L592,T$12:$AC$125,7),0)</f>
        <v>0</v>
      </c>
      <c r="N592" s="101">
        <f t="shared" si="130"/>
        <v>0</v>
      </c>
      <c r="O592" s="101">
        <f t="shared" ca="1" si="131"/>
        <v>546667</v>
      </c>
      <c r="P592" s="107" t="str">
        <f t="shared" si="136"/>
        <v>J=</v>
      </c>
      <c r="Q592" s="108">
        <f t="shared" si="137"/>
        <v>43791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</row>
    <row r="593" spans="1:159" x14ac:dyDescent="0.2">
      <c r="A593" s="99">
        <f t="shared" si="132"/>
        <v>43646</v>
      </c>
      <c r="B593" s="100">
        <f t="shared" ca="1" si="138"/>
        <v>5546667</v>
      </c>
      <c r="C593" s="101">
        <f t="shared" si="133"/>
        <v>5000000</v>
      </c>
      <c r="D593" s="102">
        <f ca="1">IF(A593&lt;$B$1,VLOOKUP(A593,[1]DI!$A$4:$B$15000,2,FALSE),0)</f>
        <v>0</v>
      </c>
      <c r="E593" s="101">
        <f t="shared" ca="1" si="139"/>
        <v>0</v>
      </c>
      <c r="F593" s="103">
        <f t="shared" si="134"/>
        <v>1.0449999999999999</v>
      </c>
      <c r="G593" s="104">
        <f t="shared" ca="1" si="127"/>
        <v>1</v>
      </c>
      <c r="H593" s="101">
        <f ca="1">TRUNC(PRODUCT(G$10:G592),15)</f>
        <v>1.10933340307019</v>
      </c>
      <c r="I593" s="101">
        <f t="shared" si="135"/>
        <v>1</v>
      </c>
      <c r="J593" s="101">
        <f t="shared" ca="1" si="128"/>
        <v>1.1093333999999999</v>
      </c>
      <c r="K593" s="101">
        <f t="shared" ca="1" si="129"/>
        <v>546667</v>
      </c>
      <c r="L593" s="105">
        <f>IF(VLOOKUP(A593,$U$12:$AD$125,8)=VLOOKUP(A592,$U$12:$AD$125,8),0,VLOOKUP(A593,U$12:$AD$125,8))</f>
        <v>0</v>
      </c>
      <c r="M593" s="106">
        <f>IF(L593&gt;0,VLOOKUP(L593,T$12:$AC$125,7),0)</f>
        <v>0</v>
      </c>
      <c r="N593" s="101">
        <f t="shared" si="130"/>
        <v>0</v>
      </c>
      <c r="O593" s="101">
        <f t="shared" ca="1" si="131"/>
        <v>546667</v>
      </c>
      <c r="P593" s="107" t="str">
        <f t="shared" si="136"/>
        <v>J=</v>
      </c>
      <c r="Q593" s="108">
        <f t="shared" si="137"/>
        <v>43791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</row>
    <row r="594" spans="1:159" x14ac:dyDescent="0.2">
      <c r="A594" s="99">
        <f t="shared" si="132"/>
        <v>43647</v>
      </c>
      <c r="B594" s="100">
        <f t="shared" ca="1" si="138"/>
        <v>5546667</v>
      </c>
      <c r="C594" s="101">
        <f t="shared" si="133"/>
        <v>5000000</v>
      </c>
      <c r="D594" s="102">
        <f ca="1">IF(A594&lt;$B$1,VLOOKUP(A594,[1]DI!$A$4:$B$15000,2,FALSE),0)</f>
        <v>6.4000000000000001E-2</v>
      </c>
      <c r="E594" s="101">
        <f t="shared" ca="1" si="139"/>
        <v>2.4620000000000002E-4</v>
      </c>
      <c r="F594" s="103">
        <f t="shared" si="134"/>
        <v>1.0449999999999999</v>
      </c>
      <c r="G594" s="104">
        <f t="shared" ca="1" si="127"/>
        <v>1.0002572789999999</v>
      </c>
      <c r="H594" s="101">
        <f ca="1">TRUNC(PRODUCT(G$10:G593),15)</f>
        <v>1.10933340307019</v>
      </c>
      <c r="I594" s="101">
        <f t="shared" si="135"/>
        <v>1</v>
      </c>
      <c r="J594" s="101">
        <f t="shared" ca="1" si="128"/>
        <v>1.1093333999999999</v>
      </c>
      <c r="K594" s="101">
        <f t="shared" ca="1" si="129"/>
        <v>546667</v>
      </c>
      <c r="L594" s="105">
        <f>IF(VLOOKUP(A594,$U$12:$AD$125,8)=VLOOKUP(A593,$U$12:$AD$125,8),0,VLOOKUP(A594,U$12:$AD$125,8))</f>
        <v>0</v>
      </c>
      <c r="M594" s="106">
        <f>IF(L594&gt;0,VLOOKUP(L594,T$12:$AC$125,7),0)</f>
        <v>0</v>
      </c>
      <c r="N594" s="101">
        <f t="shared" si="130"/>
        <v>0</v>
      </c>
      <c r="O594" s="101">
        <f t="shared" ca="1" si="131"/>
        <v>546667</v>
      </c>
      <c r="P594" s="107" t="str">
        <f t="shared" si="136"/>
        <v>J=</v>
      </c>
      <c r="Q594" s="108">
        <f t="shared" si="137"/>
        <v>43791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</row>
    <row r="595" spans="1:159" x14ac:dyDescent="0.2">
      <c r="A595" s="99">
        <f t="shared" si="132"/>
        <v>43648</v>
      </c>
      <c r="B595" s="100">
        <f t="shared" ca="1" si="138"/>
        <v>5548094.0499999998</v>
      </c>
      <c r="C595" s="101">
        <f t="shared" si="133"/>
        <v>5000000</v>
      </c>
      <c r="D595" s="102">
        <f ca="1">IF(A595&lt;$B$1,VLOOKUP(A595,[1]DI!$A$4:$B$15000,2,FALSE),0)</f>
        <v>6.4000000000000001E-2</v>
      </c>
      <c r="E595" s="101">
        <f t="shared" ca="1" si="139"/>
        <v>2.4620000000000002E-4</v>
      </c>
      <c r="F595" s="103">
        <f t="shared" si="134"/>
        <v>1.0449999999999999</v>
      </c>
      <c r="G595" s="104">
        <f t="shared" ca="1" si="127"/>
        <v>1.0002572789999999</v>
      </c>
      <c r="H595" s="101">
        <f ca="1">TRUNC(PRODUCT(G$10:G594),15)</f>
        <v>1.1096188112587999</v>
      </c>
      <c r="I595" s="101">
        <f t="shared" si="135"/>
        <v>1</v>
      </c>
      <c r="J595" s="101">
        <f t="shared" ca="1" si="128"/>
        <v>1.10961881</v>
      </c>
      <c r="K595" s="101">
        <f t="shared" ca="1" si="129"/>
        <v>548094.05000000005</v>
      </c>
      <c r="L595" s="105">
        <f>IF(VLOOKUP(A595,$U$12:$AD$125,8)=VLOOKUP(A594,$U$12:$AD$125,8),0,VLOOKUP(A595,U$12:$AD$125,8))</f>
        <v>0</v>
      </c>
      <c r="M595" s="106">
        <f>IF(L595&gt;0,VLOOKUP(L595,T$12:$AC$125,7),0)</f>
        <v>0</v>
      </c>
      <c r="N595" s="101">
        <f t="shared" si="130"/>
        <v>0</v>
      </c>
      <c r="O595" s="101">
        <f t="shared" ca="1" si="131"/>
        <v>548094.05000000005</v>
      </c>
      <c r="P595" s="107" t="str">
        <f t="shared" si="136"/>
        <v>J=</v>
      </c>
      <c r="Q595" s="108">
        <f t="shared" si="137"/>
        <v>43791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</row>
    <row r="596" spans="1:159" x14ac:dyDescent="0.2">
      <c r="A596" s="99">
        <f t="shared" si="132"/>
        <v>43649</v>
      </c>
      <c r="B596" s="100">
        <f t="shared" ca="1" si="138"/>
        <v>5549521.4500000002</v>
      </c>
      <c r="C596" s="101">
        <f t="shared" si="133"/>
        <v>5000000</v>
      </c>
      <c r="D596" s="102">
        <f ca="1">IF(A596&lt;$B$1,VLOOKUP(A596,[1]DI!$A$4:$B$15000,2,FALSE),0)</f>
        <v>6.4000000000000001E-2</v>
      </c>
      <c r="E596" s="101">
        <f t="shared" ca="1" si="139"/>
        <v>2.4620000000000002E-4</v>
      </c>
      <c r="F596" s="103">
        <f t="shared" si="134"/>
        <v>1.0449999999999999</v>
      </c>
      <c r="G596" s="104">
        <f t="shared" ca="1" si="127"/>
        <v>1.0002572789999999</v>
      </c>
      <c r="H596" s="101">
        <f ca="1">TRUNC(PRODUCT(G$10:G595),15)</f>
        <v>1.10990429287694</v>
      </c>
      <c r="I596" s="101">
        <f t="shared" si="135"/>
        <v>1</v>
      </c>
      <c r="J596" s="101">
        <f t="shared" ca="1" si="128"/>
        <v>1.10990429</v>
      </c>
      <c r="K596" s="101">
        <f t="shared" ca="1" si="129"/>
        <v>549521.44999999995</v>
      </c>
      <c r="L596" s="105">
        <f>IF(VLOOKUP(A596,$U$12:$AD$125,8)=VLOOKUP(A595,$U$12:$AD$125,8),0,VLOOKUP(A596,U$12:$AD$125,8))</f>
        <v>0</v>
      </c>
      <c r="M596" s="106">
        <f>IF(L596&gt;0,VLOOKUP(L596,T$12:$AC$125,7),0)</f>
        <v>0</v>
      </c>
      <c r="N596" s="101">
        <f t="shared" si="130"/>
        <v>0</v>
      </c>
      <c r="O596" s="101">
        <f t="shared" ca="1" si="131"/>
        <v>549521.44999999995</v>
      </c>
      <c r="P596" s="107" t="str">
        <f t="shared" si="136"/>
        <v>J=</v>
      </c>
      <c r="Q596" s="108">
        <f t="shared" si="137"/>
        <v>43791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</row>
    <row r="597" spans="1:159" x14ac:dyDescent="0.2">
      <c r="A597" s="99">
        <f t="shared" si="132"/>
        <v>43650</v>
      </c>
      <c r="B597" s="100">
        <f t="shared" ca="1" si="138"/>
        <v>5550949.25</v>
      </c>
      <c r="C597" s="101">
        <f t="shared" si="133"/>
        <v>5000000</v>
      </c>
      <c r="D597" s="102">
        <f ca="1">IF(A597&lt;$B$1,VLOOKUP(A597,[1]DI!$A$4:$B$15000,2,FALSE),0)</f>
        <v>6.4000000000000001E-2</v>
      </c>
      <c r="E597" s="101">
        <f t="shared" ca="1" si="139"/>
        <v>2.4620000000000002E-4</v>
      </c>
      <c r="F597" s="103">
        <f t="shared" si="134"/>
        <v>1.0449999999999999</v>
      </c>
      <c r="G597" s="104">
        <f t="shared" ca="1" si="127"/>
        <v>1.0002572789999999</v>
      </c>
      <c r="H597" s="101">
        <f ca="1">TRUNC(PRODUCT(G$10:G596),15)</f>
        <v>1.1101898479435</v>
      </c>
      <c r="I597" s="101">
        <f t="shared" si="135"/>
        <v>1</v>
      </c>
      <c r="J597" s="101">
        <f t="shared" ca="1" si="128"/>
        <v>1.11018985</v>
      </c>
      <c r="K597" s="101">
        <f t="shared" ca="1" si="129"/>
        <v>550949.25</v>
      </c>
      <c r="L597" s="105">
        <f>IF(VLOOKUP(A597,$U$12:$AD$125,8)=VLOOKUP(A596,$U$12:$AD$125,8),0,VLOOKUP(A597,U$12:$AD$125,8))</f>
        <v>0</v>
      </c>
      <c r="M597" s="106">
        <f>IF(L597&gt;0,VLOOKUP(L597,T$12:$AC$125,7),0)</f>
        <v>0</v>
      </c>
      <c r="N597" s="101">
        <f t="shared" si="130"/>
        <v>0</v>
      </c>
      <c r="O597" s="101">
        <f t="shared" ca="1" si="131"/>
        <v>550949.25</v>
      </c>
      <c r="P597" s="107" t="str">
        <f t="shared" si="136"/>
        <v>J=</v>
      </c>
      <c r="Q597" s="108">
        <f t="shared" si="137"/>
        <v>43791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</row>
    <row r="598" spans="1:159" x14ac:dyDescent="0.2">
      <c r="A598" s="99">
        <f t="shared" si="132"/>
        <v>43651</v>
      </c>
      <c r="B598" s="100">
        <f t="shared" ca="1" si="138"/>
        <v>5552377.4000000004</v>
      </c>
      <c r="C598" s="101">
        <f t="shared" si="133"/>
        <v>5000000</v>
      </c>
      <c r="D598" s="102">
        <f ca="1">IF(A598&lt;$B$1,VLOOKUP(A598,[1]DI!$A$4:$B$15000,2,FALSE),0)</f>
        <v>6.4000000000000001E-2</v>
      </c>
      <c r="E598" s="101">
        <f t="shared" ca="1" si="139"/>
        <v>2.4620000000000002E-4</v>
      </c>
      <c r="F598" s="103">
        <f t="shared" si="134"/>
        <v>1.0449999999999999</v>
      </c>
      <c r="G598" s="104">
        <f t="shared" ca="1" si="127"/>
        <v>1.0002572789999999</v>
      </c>
      <c r="H598" s="101">
        <f ca="1">TRUNC(PRODUCT(G$10:G597),15)</f>
        <v>1.1104754764773901</v>
      </c>
      <c r="I598" s="101">
        <f t="shared" si="135"/>
        <v>1</v>
      </c>
      <c r="J598" s="101">
        <f t="shared" ca="1" si="128"/>
        <v>1.1104754800000001</v>
      </c>
      <c r="K598" s="101">
        <f t="shared" ca="1" si="129"/>
        <v>552377.4</v>
      </c>
      <c r="L598" s="105">
        <f>IF(VLOOKUP(A598,$U$12:$AD$125,8)=VLOOKUP(A597,$U$12:$AD$125,8),0,VLOOKUP(A598,U$12:$AD$125,8))</f>
        <v>0</v>
      </c>
      <c r="M598" s="106">
        <f>IF(L598&gt;0,VLOOKUP(L598,T$12:$AC$125,7),0)</f>
        <v>0</v>
      </c>
      <c r="N598" s="101">
        <f t="shared" si="130"/>
        <v>0</v>
      </c>
      <c r="O598" s="101">
        <f t="shared" ca="1" si="131"/>
        <v>552377.4</v>
      </c>
      <c r="P598" s="107" t="str">
        <f t="shared" si="136"/>
        <v>J=</v>
      </c>
      <c r="Q598" s="108">
        <f t="shared" si="137"/>
        <v>43791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</row>
    <row r="599" spans="1:159" x14ac:dyDescent="0.2">
      <c r="A599" s="99">
        <f t="shared" si="132"/>
        <v>43652</v>
      </c>
      <c r="B599" s="100">
        <f t="shared" ca="1" si="138"/>
        <v>5553805.9000000004</v>
      </c>
      <c r="C599" s="101">
        <f t="shared" si="133"/>
        <v>5000000</v>
      </c>
      <c r="D599" s="102">
        <f ca="1">IF(A599&lt;$B$1,VLOOKUP(A599,[1]DI!$A$4:$B$15000,2,FALSE),0)</f>
        <v>0</v>
      </c>
      <c r="E599" s="101">
        <f t="shared" ca="1" si="139"/>
        <v>0</v>
      </c>
      <c r="F599" s="103">
        <f t="shared" si="134"/>
        <v>1.0449999999999999</v>
      </c>
      <c r="G599" s="104">
        <f t="shared" ca="1" si="127"/>
        <v>1</v>
      </c>
      <c r="H599" s="101">
        <f ca="1">TRUNC(PRODUCT(G$10:G598),15)</f>
        <v>1.11076117849751</v>
      </c>
      <c r="I599" s="101">
        <f t="shared" si="135"/>
        <v>1</v>
      </c>
      <c r="J599" s="101">
        <f t="shared" ca="1" si="128"/>
        <v>1.1107611799999999</v>
      </c>
      <c r="K599" s="101">
        <f t="shared" ca="1" si="129"/>
        <v>553805.9</v>
      </c>
      <c r="L599" s="105">
        <f>IF(VLOOKUP(A599,$U$12:$AD$125,8)=VLOOKUP(A598,$U$12:$AD$125,8),0,VLOOKUP(A599,U$12:$AD$125,8))</f>
        <v>0</v>
      </c>
      <c r="M599" s="106">
        <f>IF(L599&gt;0,VLOOKUP(L599,T$12:$AC$125,7),0)</f>
        <v>0</v>
      </c>
      <c r="N599" s="101">
        <f t="shared" si="130"/>
        <v>0</v>
      </c>
      <c r="O599" s="101">
        <f t="shared" ca="1" si="131"/>
        <v>553805.9</v>
      </c>
      <c r="P599" s="107" t="str">
        <f t="shared" si="136"/>
        <v>J=</v>
      </c>
      <c r="Q599" s="108">
        <f t="shared" si="137"/>
        <v>43791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</row>
    <row r="600" spans="1:159" x14ac:dyDescent="0.2">
      <c r="A600" s="99">
        <f t="shared" si="132"/>
        <v>43653</v>
      </c>
      <c r="B600" s="100">
        <f t="shared" ca="1" si="138"/>
        <v>5553805.9000000004</v>
      </c>
      <c r="C600" s="101">
        <f t="shared" si="133"/>
        <v>5000000</v>
      </c>
      <c r="D600" s="102">
        <f ca="1">IF(A600&lt;$B$1,VLOOKUP(A600,[1]DI!$A$4:$B$15000,2,FALSE),0)</f>
        <v>0</v>
      </c>
      <c r="E600" s="101">
        <f t="shared" ca="1" si="139"/>
        <v>0</v>
      </c>
      <c r="F600" s="103">
        <f t="shared" si="134"/>
        <v>1.0449999999999999</v>
      </c>
      <c r="G600" s="104">
        <f t="shared" ca="1" si="127"/>
        <v>1</v>
      </c>
      <c r="H600" s="101">
        <f ca="1">TRUNC(PRODUCT(G$10:G599),15)</f>
        <v>1.11076117849751</v>
      </c>
      <c r="I600" s="101">
        <f t="shared" si="135"/>
        <v>1</v>
      </c>
      <c r="J600" s="101">
        <f t="shared" ca="1" si="128"/>
        <v>1.1107611799999999</v>
      </c>
      <c r="K600" s="101">
        <f t="shared" ca="1" si="129"/>
        <v>553805.9</v>
      </c>
      <c r="L600" s="105">
        <f>IF(VLOOKUP(A600,$U$12:$AD$125,8)=VLOOKUP(A599,$U$12:$AD$125,8),0,VLOOKUP(A600,U$12:$AD$125,8))</f>
        <v>0</v>
      </c>
      <c r="M600" s="106">
        <f>IF(L600&gt;0,VLOOKUP(L600,T$12:$AC$125,7),0)</f>
        <v>0</v>
      </c>
      <c r="N600" s="101">
        <f t="shared" si="130"/>
        <v>0</v>
      </c>
      <c r="O600" s="101">
        <f t="shared" ca="1" si="131"/>
        <v>553805.9</v>
      </c>
      <c r="P600" s="107" t="str">
        <f t="shared" si="136"/>
        <v>J=</v>
      </c>
      <c r="Q600" s="108">
        <f t="shared" si="137"/>
        <v>43791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</row>
    <row r="601" spans="1:159" x14ac:dyDescent="0.2">
      <c r="A601" s="99">
        <f t="shared" si="132"/>
        <v>43654</v>
      </c>
      <c r="B601" s="100">
        <f t="shared" ca="1" si="138"/>
        <v>5553805.9000000004</v>
      </c>
      <c r="C601" s="101">
        <f t="shared" si="133"/>
        <v>5000000</v>
      </c>
      <c r="D601" s="102">
        <f ca="1">IF(A601&lt;$B$1,VLOOKUP(A601,[1]DI!$A$4:$B$15000,2,FALSE),0)</f>
        <v>6.4000000000000001E-2</v>
      </c>
      <c r="E601" s="101">
        <f t="shared" ca="1" si="139"/>
        <v>2.4620000000000002E-4</v>
      </c>
      <c r="F601" s="103">
        <f t="shared" si="134"/>
        <v>1.0449999999999999</v>
      </c>
      <c r="G601" s="104">
        <f t="shared" ca="1" si="127"/>
        <v>1.0002572789999999</v>
      </c>
      <c r="H601" s="101">
        <f ca="1">TRUNC(PRODUCT(G$10:G600),15)</f>
        <v>1.11076117849751</v>
      </c>
      <c r="I601" s="101">
        <f t="shared" si="135"/>
        <v>1</v>
      </c>
      <c r="J601" s="101">
        <f t="shared" ca="1" si="128"/>
        <v>1.1107611799999999</v>
      </c>
      <c r="K601" s="101">
        <f t="shared" ca="1" si="129"/>
        <v>553805.9</v>
      </c>
      <c r="L601" s="105">
        <f>IF(VLOOKUP(A601,$U$12:$AD$125,8)=VLOOKUP(A600,$U$12:$AD$125,8),0,VLOOKUP(A601,U$12:$AD$125,8))</f>
        <v>0</v>
      </c>
      <c r="M601" s="106">
        <f>IF(L601&gt;0,VLOOKUP(L601,T$12:$AC$125,7),0)</f>
        <v>0</v>
      </c>
      <c r="N601" s="101">
        <f t="shared" si="130"/>
        <v>0</v>
      </c>
      <c r="O601" s="101">
        <f t="shared" ca="1" si="131"/>
        <v>553805.9</v>
      </c>
      <c r="P601" s="107" t="str">
        <f t="shared" si="136"/>
        <v>J=</v>
      </c>
      <c r="Q601" s="108">
        <f t="shared" si="137"/>
        <v>43791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</row>
    <row r="602" spans="1:159" x14ac:dyDescent="0.2">
      <c r="A602" s="99">
        <f t="shared" si="132"/>
        <v>43655</v>
      </c>
      <c r="B602" s="100">
        <f t="shared" ca="1" si="138"/>
        <v>5555234.75</v>
      </c>
      <c r="C602" s="101">
        <f t="shared" si="133"/>
        <v>5000000</v>
      </c>
      <c r="D602" s="102">
        <f ca="1">IF(A602&lt;$B$1,VLOOKUP(A602,[1]DI!$A$4:$B$15000,2,FALSE),0)</f>
        <v>6.4000000000000001E-2</v>
      </c>
      <c r="E602" s="101">
        <f t="shared" ca="1" si="139"/>
        <v>2.4620000000000002E-4</v>
      </c>
      <c r="F602" s="103">
        <f t="shared" si="134"/>
        <v>1.0449999999999999</v>
      </c>
      <c r="G602" s="104">
        <f t="shared" ca="1" si="127"/>
        <v>1.0002572789999999</v>
      </c>
      <c r="H602" s="101">
        <f ca="1">TRUNC(PRODUCT(G$10:G601),15)</f>
        <v>1.1110469540227501</v>
      </c>
      <c r="I602" s="101">
        <f t="shared" si="135"/>
        <v>1</v>
      </c>
      <c r="J602" s="101">
        <f t="shared" ca="1" si="128"/>
        <v>1.11104695</v>
      </c>
      <c r="K602" s="101">
        <f t="shared" ca="1" si="129"/>
        <v>555234.75</v>
      </c>
      <c r="L602" s="105">
        <f>IF(VLOOKUP(A602,$U$12:$AD$125,8)=VLOOKUP(A601,$U$12:$AD$125,8),0,VLOOKUP(A602,U$12:$AD$125,8))</f>
        <v>0</v>
      </c>
      <c r="M602" s="106">
        <f>IF(L602&gt;0,VLOOKUP(L602,T$12:$AC$125,7),0)</f>
        <v>0</v>
      </c>
      <c r="N602" s="101">
        <f t="shared" si="130"/>
        <v>0</v>
      </c>
      <c r="O602" s="101">
        <f t="shared" ca="1" si="131"/>
        <v>555234.75</v>
      </c>
      <c r="P602" s="107" t="str">
        <f t="shared" si="136"/>
        <v>J=</v>
      </c>
      <c r="Q602" s="108">
        <f t="shared" si="137"/>
        <v>43791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</row>
    <row r="603" spans="1:159" x14ac:dyDescent="0.2">
      <c r="A603" s="99">
        <f t="shared" si="132"/>
        <v>43656</v>
      </c>
      <c r="B603" s="100">
        <f t="shared" ca="1" si="138"/>
        <v>5556664</v>
      </c>
      <c r="C603" s="101">
        <f t="shared" si="133"/>
        <v>5000000</v>
      </c>
      <c r="D603" s="102">
        <f ca="1">IF(A603&lt;$B$1,VLOOKUP(A603,[1]DI!$A$4:$B$15000,2,FALSE),0)</f>
        <v>6.4000000000000001E-2</v>
      </c>
      <c r="E603" s="101">
        <f t="shared" ca="1" si="139"/>
        <v>2.4620000000000002E-4</v>
      </c>
      <c r="F603" s="103">
        <f t="shared" si="134"/>
        <v>1.0449999999999999</v>
      </c>
      <c r="G603" s="104">
        <f t="shared" ca="1" si="127"/>
        <v>1.0002572789999999</v>
      </c>
      <c r="H603" s="101">
        <f ca="1">TRUNC(PRODUCT(G$10:G602),15)</f>
        <v>1.11133280307203</v>
      </c>
      <c r="I603" s="101">
        <f t="shared" si="135"/>
        <v>1</v>
      </c>
      <c r="J603" s="101">
        <f t="shared" ca="1" si="128"/>
        <v>1.1113328</v>
      </c>
      <c r="K603" s="101">
        <f t="shared" ca="1" si="129"/>
        <v>556664</v>
      </c>
      <c r="L603" s="105">
        <f>IF(VLOOKUP(A603,$U$12:$AD$125,8)=VLOOKUP(A602,$U$12:$AD$125,8),0,VLOOKUP(A603,U$12:$AD$125,8))</f>
        <v>0</v>
      </c>
      <c r="M603" s="106">
        <f>IF(L603&gt;0,VLOOKUP(L603,T$12:$AC$125,7),0)</f>
        <v>0</v>
      </c>
      <c r="N603" s="101">
        <f t="shared" si="130"/>
        <v>0</v>
      </c>
      <c r="O603" s="101">
        <f t="shared" ca="1" si="131"/>
        <v>556664</v>
      </c>
      <c r="P603" s="107" t="str">
        <f t="shared" si="136"/>
        <v>J=</v>
      </c>
      <c r="Q603" s="108">
        <f t="shared" si="137"/>
        <v>43791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</row>
    <row r="604" spans="1:159" x14ac:dyDescent="0.2">
      <c r="A604" s="99">
        <f t="shared" si="132"/>
        <v>43657</v>
      </c>
      <c r="B604" s="100">
        <f t="shared" ca="1" si="138"/>
        <v>5558093.6500000004</v>
      </c>
      <c r="C604" s="101">
        <f t="shared" si="133"/>
        <v>5000000</v>
      </c>
      <c r="D604" s="102">
        <f ca="1">IF(A604&lt;$B$1,VLOOKUP(A604,[1]DI!$A$4:$B$15000,2,FALSE),0)</f>
        <v>6.4000000000000001E-2</v>
      </c>
      <c r="E604" s="101">
        <f t="shared" ca="1" si="139"/>
        <v>2.4620000000000002E-4</v>
      </c>
      <c r="F604" s="103">
        <f t="shared" si="134"/>
        <v>1.0449999999999999</v>
      </c>
      <c r="G604" s="104">
        <f t="shared" ca="1" si="127"/>
        <v>1.0002572789999999</v>
      </c>
      <c r="H604" s="101">
        <f ca="1">TRUNC(PRODUCT(G$10:G603),15)</f>
        <v>1.11161872566427</v>
      </c>
      <c r="I604" s="101">
        <f t="shared" si="135"/>
        <v>1</v>
      </c>
      <c r="J604" s="101">
        <f t="shared" ca="1" si="128"/>
        <v>1.11161873</v>
      </c>
      <c r="K604" s="101">
        <f t="shared" ca="1" si="129"/>
        <v>558093.65</v>
      </c>
      <c r="L604" s="105">
        <f>IF(VLOOKUP(A604,$U$12:$AD$125,8)=VLOOKUP(A603,$U$12:$AD$125,8),0,VLOOKUP(A604,U$12:$AD$125,8))</f>
        <v>0</v>
      </c>
      <c r="M604" s="106">
        <f>IF(L604&gt;0,VLOOKUP(L604,T$12:$AC$125,7),0)</f>
        <v>0</v>
      </c>
      <c r="N604" s="101">
        <f t="shared" si="130"/>
        <v>0</v>
      </c>
      <c r="O604" s="101">
        <f t="shared" ca="1" si="131"/>
        <v>558093.65</v>
      </c>
      <c r="P604" s="107" t="str">
        <f t="shared" si="136"/>
        <v>J=</v>
      </c>
      <c r="Q604" s="108">
        <f t="shared" si="137"/>
        <v>43791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</row>
    <row r="605" spans="1:159" x14ac:dyDescent="0.2">
      <c r="A605" s="99">
        <f t="shared" si="132"/>
        <v>43658</v>
      </c>
      <c r="B605" s="100">
        <f t="shared" ca="1" si="138"/>
        <v>5559523.5999999996</v>
      </c>
      <c r="C605" s="101">
        <f t="shared" si="133"/>
        <v>5000000</v>
      </c>
      <c r="D605" s="102">
        <f ca="1">IF(A605&lt;$B$1,VLOOKUP(A605,[1]DI!$A$4:$B$15000,2,FALSE),0)</f>
        <v>6.4000000000000001E-2</v>
      </c>
      <c r="E605" s="101">
        <f t="shared" ca="1" si="139"/>
        <v>2.4620000000000002E-4</v>
      </c>
      <c r="F605" s="103">
        <f t="shared" si="134"/>
        <v>1.0449999999999999</v>
      </c>
      <c r="G605" s="104">
        <f t="shared" ca="1" si="127"/>
        <v>1.0002572789999999</v>
      </c>
      <c r="H605" s="101">
        <f ca="1">TRUNC(PRODUCT(G$10:G604),15)</f>
        <v>1.11190472181839</v>
      </c>
      <c r="I605" s="101">
        <f t="shared" si="135"/>
        <v>1</v>
      </c>
      <c r="J605" s="101">
        <f t="shared" ca="1" si="128"/>
        <v>1.1119047200000001</v>
      </c>
      <c r="K605" s="101">
        <f t="shared" ca="1" si="129"/>
        <v>559523.6</v>
      </c>
      <c r="L605" s="105">
        <f>IF(VLOOKUP(A605,$U$12:$AD$125,8)=VLOOKUP(A604,$U$12:$AD$125,8),0,VLOOKUP(A605,U$12:$AD$125,8))</f>
        <v>0</v>
      </c>
      <c r="M605" s="106">
        <f>IF(L605&gt;0,VLOOKUP(L605,T$12:$AC$125,7),0)</f>
        <v>0</v>
      </c>
      <c r="N605" s="101">
        <f t="shared" si="130"/>
        <v>0</v>
      </c>
      <c r="O605" s="101">
        <f t="shared" ca="1" si="131"/>
        <v>559523.6</v>
      </c>
      <c r="P605" s="107" t="str">
        <f t="shared" si="136"/>
        <v>J=</v>
      </c>
      <c r="Q605" s="108">
        <f t="shared" si="137"/>
        <v>43791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</row>
    <row r="606" spans="1:159" x14ac:dyDescent="0.2">
      <c r="A606" s="99">
        <f t="shared" si="132"/>
        <v>43659</v>
      </c>
      <c r="B606" s="100">
        <f t="shared" ca="1" si="138"/>
        <v>5560953.9500000002</v>
      </c>
      <c r="C606" s="101">
        <f t="shared" si="133"/>
        <v>5000000</v>
      </c>
      <c r="D606" s="102">
        <f ca="1">IF(A606&lt;$B$1,VLOOKUP(A606,[1]DI!$A$4:$B$15000,2,FALSE),0)</f>
        <v>0</v>
      </c>
      <c r="E606" s="101">
        <f t="shared" ca="1" si="139"/>
        <v>0</v>
      </c>
      <c r="F606" s="103">
        <f t="shared" si="134"/>
        <v>1.0449999999999999</v>
      </c>
      <c r="G606" s="104">
        <f t="shared" ca="1" si="127"/>
        <v>1</v>
      </c>
      <c r="H606" s="101">
        <f ca="1">TRUNC(PRODUCT(G$10:G605),15)</f>
        <v>1.11219079155332</v>
      </c>
      <c r="I606" s="101">
        <f t="shared" si="135"/>
        <v>1</v>
      </c>
      <c r="J606" s="101">
        <f t="shared" ca="1" si="128"/>
        <v>1.1121907900000001</v>
      </c>
      <c r="K606" s="101">
        <f t="shared" ca="1" si="129"/>
        <v>560953.94999999995</v>
      </c>
      <c r="L606" s="105">
        <f>IF(VLOOKUP(A606,$U$12:$AD$125,8)=VLOOKUP(A605,$U$12:$AD$125,8),0,VLOOKUP(A606,U$12:$AD$125,8))</f>
        <v>0</v>
      </c>
      <c r="M606" s="106">
        <f>IF(L606&gt;0,VLOOKUP(L606,T$12:$AC$125,7),0)</f>
        <v>0</v>
      </c>
      <c r="N606" s="101">
        <f t="shared" si="130"/>
        <v>0</v>
      </c>
      <c r="O606" s="101">
        <f t="shared" ca="1" si="131"/>
        <v>560953.94999999995</v>
      </c>
      <c r="P606" s="107" t="str">
        <f t="shared" si="136"/>
        <v>J=</v>
      </c>
      <c r="Q606" s="108">
        <f t="shared" si="137"/>
        <v>43791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</row>
    <row r="607" spans="1:159" x14ac:dyDescent="0.2">
      <c r="A607" s="99">
        <f t="shared" si="132"/>
        <v>43660</v>
      </c>
      <c r="B607" s="100">
        <f t="shared" ca="1" si="138"/>
        <v>5560953.9500000002</v>
      </c>
      <c r="C607" s="101">
        <f t="shared" si="133"/>
        <v>5000000</v>
      </c>
      <c r="D607" s="102">
        <f ca="1">IF(A607&lt;$B$1,VLOOKUP(A607,[1]DI!$A$4:$B$15000,2,FALSE),0)</f>
        <v>0</v>
      </c>
      <c r="E607" s="101">
        <f t="shared" ca="1" si="139"/>
        <v>0</v>
      </c>
      <c r="F607" s="103">
        <f t="shared" si="134"/>
        <v>1.0449999999999999</v>
      </c>
      <c r="G607" s="104">
        <f t="shared" ca="1" si="127"/>
        <v>1</v>
      </c>
      <c r="H607" s="101">
        <f ca="1">TRUNC(PRODUCT(G$10:G606),15)</f>
        <v>1.11219079155332</v>
      </c>
      <c r="I607" s="101">
        <f t="shared" si="135"/>
        <v>1</v>
      </c>
      <c r="J607" s="101">
        <f t="shared" ca="1" si="128"/>
        <v>1.1121907900000001</v>
      </c>
      <c r="K607" s="101">
        <f t="shared" ca="1" si="129"/>
        <v>560953.94999999995</v>
      </c>
      <c r="L607" s="105">
        <f>IF(VLOOKUP(A607,$U$12:$AD$125,8)=VLOOKUP(A606,$U$12:$AD$125,8),0,VLOOKUP(A607,U$12:$AD$125,8))</f>
        <v>0</v>
      </c>
      <c r="M607" s="106">
        <f>IF(L607&gt;0,VLOOKUP(L607,T$12:$AC$125,7),0)</f>
        <v>0</v>
      </c>
      <c r="N607" s="101">
        <f t="shared" si="130"/>
        <v>0</v>
      </c>
      <c r="O607" s="101">
        <f t="shared" ca="1" si="131"/>
        <v>560953.94999999995</v>
      </c>
      <c r="P607" s="107" t="str">
        <f t="shared" si="136"/>
        <v>J=</v>
      </c>
      <c r="Q607" s="108">
        <f t="shared" si="137"/>
        <v>43791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</row>
    <row r="608" spans="1:159" x14ac:dyDescent="0.2">
      <c r="A608" s="99">
        <f t="shared" si="132"/>
        <v>43661</v>
      </c>
      <c r="B608" s="100">
        <f t="shared" ca="1" si="138"/>
        <v>5560953.9500000002</v>
      </c>
      <c r="C608" s="101">
        <f t="shared" si="133"/>
        <v>5000000</v>
      </c>
      <c r="D608" s="102">
        <f ca="1">IF(A608&lt;$B$1,VLOOKUP(A608,[1]DI!$A$4:$B$15000,2,FALSE),0)</f>
        <v>6.4000000000000001E-2</v>
      </c>
      <c r="E608" s="101">
        <f t="shared" ca="1" si="139"/>
        <v>2.4620000000000002E-4</v>
      </c>
      <c r="F608" s="103">
        <f t="shared" si="134"/>
        <v>1.0449999999999999</v>
      </c>
      <c r="G608" s="104">
        <f t="shared" ca="1" si="127"/>
        <v>1.0002572789999999</v>
      </c>
      <c r="H608" s="101">
        <f ca="1">TRUNC(PRODUCT(G$10:G607),15)</f>
        <v>1.11219079155332</v>
      </c>
      <c r="I608" s="101">
        <f t="shared" si="135"/>
        <v>1</v>
      </c>
      <c r="J608" s="101">
        <f t="shared" ca="1" si="128"/>
        <v>1.1121907900000001</v>
      </c>
      <c r="K608" s="101">
        <f t="shared" ca="1" si="129"/>
        <v>560953.94999999995</v>
      </c>
      <c r="L608" s="105">
        <f>IF(VLOOKUP(A608,$U$12:$AD$125,8)=VLOOKUP(A607,$U$12:$AD$125,8),0,VLOOKUP(A608,U$12:$AD$125,8))</f>
        <v>0</v>
      </c>
      <c r="M608" s="106">
        <f>IF(L608&gt;0,VLOOKUP(L608,T$12:$AC$125,7),0)</f>
        <v>0</v>
      </c>
      <c r="N608" s="101">
        <f t="shared" si="130"/>
        <v>0</v>
      </c>
      <c r="O608" s="101">
        <f t="shared" ca="1" si="131"/>
        <v>560953.94999999995</v>
      </c>
      <c r="P608" s="107" t="str">
        <f t="shared" si="136"/>
        <v>J=</v>
      </c>
      <c r="Q608" s="108">
        <f t="shared" si="137"/>
        <v>43791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</row>
    <row r="609" spans="1:162" x14ac:dyDescent="0.2">
      <c r="A609" s="99">
        <f t="shared" si="132"/>
        <v>43662</v>
      </c>
      <c r="B609" s="100">
        <f t="shared" ca="1" si="138"/>
        <v>5562384.6500000004</v>
      </c>
      <c r="C609" s="101">
        <f t="shared" si="133"/>
        <v>5000000</v>
      </c>
      <c r="D609" s="102">
        <f ca="1">IF(A609&lt;$B$1,VLOOKUP(A609,[1]DI!$A$4:$B$15000,2,FALSE),0)</f>
        <v>6.4000000000000001E-2</v>
      </c>
      <c r="E609" s="101">
        <f t="shared" ca="1" si="139"/>
        <v>2.4620000000000002E-4</v>
      </c>
      <c r="F609" s="103">
        <f t="shared" si="134"/>
        <v>1.0449999999999999</v>
      </c>
      <c r="G609" s="104">
        <f t="shared" ca="1" si="127"/>
        <v>1.0002572789999999</v>
      </c>
      <c r="H609" s="101">
        <f ca="1">TRUNC(PRODUCT(G$10:G608),15)</f>
        <v>1.1124769348879799</v>
      </c>
      <c r="I609" s="101">
        <f t="shared" si="135"/>
        <v>1</v>
      </c>
      <c r="J609" s="101">
        <f t="shared" ca="1" si="128"/>
        <v>1.1124769299999999</v>
      </c>
      <c r="K609" s="101">
        <f t="shared" ca="1" si="129"/>
        <v>562384.65</v>
      </c>
      <c r="L609" s="105">
        <f>IF(VLOOKUP(A609,$U$12:$AD$125,8)=VLOOKUP(A608,$U$12:$AD$125,8),0,VLOOKUP(A609,U$12:$AD$125,8))</f>
        <v>0</v>
      </c>
      <c r="M609" s="106">
        <f>IF(L609&gt;0,VLOOKUP(L609,T$12:$AC$125,7),0)</f>
        <v>0</v>
      </c>
      <c r="N609" s="101">
        <f t="shared" si="130"/>
        <v>0</v>
      </c>
      <c r="O609" s="101">
        <f t="shared" ca="1" si="131"/>
        <v>562384.65</v>
      </c>
      <c r="P609" s="107" t="str">
        <f t="shared" si="136"/>
        <v>J=</v>
      </c>
      <c r="Q609" s="108">
        <f t="shared" si="137"/>
        <v>43791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</row>
    <row r="610" spans="1:162" x14ac:dyDescent="0.2">
      <c r="A610" s="99">
        <f t="shared" si="132"/>
        <v>43663</v>
      </c>
      <c r="B610" s="100">
        <f t="shared" ca="1" si="138"/>
        <v>5563815.75</v>
      </c>
      <c r="C610" s="101">
        <f t="shared" si="133"/>
        <v>5000000</v>
      </c>
      <c r="D610" s="102">
        <f ca="1">IF(A610&lt;$B$1,VLOOKUP(A610,[1]DI!$A$4:$B$15000,2,FALSE),0)</f>
        <v>6.4000000000000001E-2</v>
      </c>
      <c r="E610" s="101">
        <f t="shared" ca="1" si="139"/>
        <v>2.4620000000000002E-4</v>
      </c>
      <c r="F610" s="103">
        <f t="shared" si="134"/>
        <v>1.0449999999999999</v>
      </c>
      <c r="G610" s="104">
        <f t="shared" ca="1" si="127"/>
        <v>1.0002572789999999</v>
      </c>
      <c r="H610" s="101">
        <f ca="1">TRUNC(PRODUCT(G$10:G609),15)</f>
        <v>1.1127631518413099</v>
      </c>
      <c r="I610" s="101">
        <f t="shared" si="135"/>
        <v>1</v>
      </c>
      <c r="J610" s="101">
        <f t="shared" ca="1" si="128"/>
        <v>1.1127631499999999</v>
      </c>
      <c r="K610" s="101">
        <f t="shared" ca="1" si="129"/>
        <v>563815.75</v>
      </c>
      <c r="L610" s="105">
        <f>IF(VLOOKUP(A610,$U$12:$AD$125,8)=VLOOKUP(A609,$U$12:$AD$125,8),0,VLOOKUP(A610,U$12:$AD$125,8))</f>
        <v>0</v>
      </c>
      <c r="M610" s="106">
        <f>IF(L610&gt;0,VLOOKUP(L610,T$12:$AC$125,7),0)</f>
        <v>0</v>
      </c>
      <c r="N610" s="101">
        <f t="shared" si="130"/>
        <v>0</v>
      </c>
      <c r="O610" s="101">
        <f t="shared" ca="1" si="131"/>
        <v>563815.75</v>
      </c>
      <c r="P610" s="107" t="str">
        <f t="shared" si="136"/>
        <v>J=</v>
      </c>
      <c r="Q610" s="108">
        <f t="shared" si="137"/>
        <v>43791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</row>
    <row r="611" spans="1:162" x14ac:dyDescent="0.2">
      <c r="A611" s="99">
        <f t="shared" si="132"/>
        <v>43664</v>
      </c>
      <c r="B611" s="100">
        <f t="shared" ca="1" si="138"/>
        <v>5565247.2000000002</v>
      </c>
      <c r="C611" s="101">
        <f t="shared" si="133"/>
        <v>5000000</v>
      </c>
      <c r="D611" s="102">
        <f ca="1">IF(A611&lt;$B$1,VLOOKUP(A611,[1]DI!$A$4:$B$15000,2,FALSE),0)</f>
        <v>6.4000000000000001E-2</v>
      </c>
      <c r="E611" s="101">
        <f t="shared" ca="1" si="139"/>
        <v>2.4620000000000002E-4</v>
      </c>
      <c r="F611" s="103">
        <f t="shared" si="134"/>
        <v>1.0449999999999999</v>
      </c>
      <c r="G611" s="104">
        <f t="shared" ca="1" si="127"/>
        <v>1.0002572789999999</v>
      </c>
      <c r="H611" s="101">
        <f ca="1">TRUNC(PRODUCT(G$10:G610),15)</f>
        <v>1.1130494424322499</v>
      </c>
      <c r="I611" s="101">
        <f t="shared" si="135"/>
        <v>1</v>
      </c>
      <c r="J611" s="101">
        <f t="shared" ca="1" si="128"/>
        <v>1.1130494399999999</v>
      </c>
      <c r="K611" s="101">
        <f t="shared" ca="1" si="129"/>
        <v>565247.19999999995</v>
      </c>
      <c r="L611" s="105">
        <f>IF(VLOOKUP(A611,$U$12:$AD$125,8)=VLOOKUP(A610,$U$12:$AD$125,8),0,VLOOKUP(A611,U$12:$AD$125,8))</f>
        <v>0</v>
      </c>
      <c r="M611" s="106">
        <f>IF(L611&gt;0,VLOOKUP(L611,T$12:$AC$125,7),0)</f>
        <v>0</v>
      </c>
      <c r="N611" s="101">
        <f t="shared" si="130"/>
        <v>0</v>
      </c>
      <c r="O611" s="101">
        <f t="shared" ca="1" si="131"/>
        <v>565247.19999999995</v>
      </c>
      <c r="P611" s="107" t="str">
        <f t="shared" si="136"/>
        <v>J=</v>
      </c>
      <c r="Q611" s="108">
        <f t="shared" si="137"/>
        <v>43791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</row>
    <row r="612" spans="1:162" x14ac:dyDescent="0.2">
      <c r="A612" s="99">
        <f t="shared" si="132"/>
        <v>43665</v>
      </c>
      <c r="B612" s="100">
        <f t="shared" ca="1" si="138"/>
        <v>5566679.0499999998</v>
      </c>
      <c r="C612" s="101">
        <f t="shared" si="133"/>
        <v>5000000</v>
      </c>
      <c r="D612" s="102">
        <f ca="1">IF(A612&lt;$B$1,VLOOKUP(A612,[1]DI!$A$4:$B$15000,2,FALSE),0)</f>
        <v>6.4000000000000001E-2</v>
      </c>
      <c r="E612" s="101">
        <f t="shared" ca="1" si="139"/>
        <v>2.4620000000000002E-4</v>
      </c>
      <c r="F612" s="103">
        <f t="shared" si="134"/>
        <v>1.0449999999999999</v>
      </c>
      <c r="G612" s="104">
        <f t="shared" ca="1" si="127"/>
        <v>1.0002572789999999</v>
      </c>
      <c r="H612" s="101">
        <f ca="1">TRUNC(PRODUCT(G$10:G611),15)</f>
        <v>1.1133358066797501</v>
      </c>
      <c r="I612" s="101">
        <f t="shared" si="135"/>
        <v>1</v>
      </c>
      <c r="J612" s="101">
        <f t="shared" ca="1" si="128"/>
        <v>1.1133358099999999</v>
      </c>
      <c r="K612" s="101">
        <f t="shared" ca="1" si="129"/>
        <v>566679.05000000005</v>
      </c>
      <c r="L612" s="105">
        <f>IF(VLOOKUP(A612,$U$12:$AD$125,8)=VLOOKUP(A611,$U$12:$AD$125,8),0,VLOOKUP(A612,U$12:$AD$125,8))</f>
        <v>0</v>
      </c>
      <c r="M612" s="106">
        <f>IF(L612&gt;0,VLOOKUP(L612,T$12:$AC$125,7),0)</f>
        <v>0</v>
      </c>
      <c r="N612" s="101">
        <f t="shared" si="130"/>
        <v>0</v>
      </c>
      <c r="O612" s="101">
        <f t="shared" ca="1" si="131"/>
        <v>566679.05000000005</v>
      </c>
      <c r="P612" s="107" t="str">
        <f t="shared" si="136"/>
        <v>J=</v>
      </c>
      <c r="Q612" s="108">
        <f t="shared" si="137"/>
        <v>43791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</row>
    <row r="613" spans="1:162" x14ac:dyDescent="0.2">
      <c r="A613" s="99">
        <f t="shared" si="132"/>
        <v>43666</v>
      </c>
      <c r="B613" s="100">
        <f t="shared" ca="1" si="138"/>
        <v>5568111.2000000002</v>
      </c>
      <c r="C613" s="101">
        <f t="shared" si="133"/>
        <v>5000000</v>
      </c>
      <c r="D613" s="102">
        <f ca="1">IF(A613&lt;$B$1,VLOOKUP(A613,[1]DI!$A$4:$B$15000,2,FALSE),0)</f>
        <v>0</v>
      </c>
      <c r="E613" s="101">
        <f t="shared" ca="1" si="139"/>
        <v>0</v>
      </c>
      <c r="F613" s="103">
        <f t="shared" si="134"/>
        <v>1.0449999999999999</v>
      </c>
      <c r="G613" s="104">
        <f t="shared" ca="1" si="127"/>
        <v>1</v>
      </c>
      <c r="H613" s="101">
        <f ca="1">TRUNC(PRODUCT(G$10:G612),15)</f>
        <v>1.1136222446027599</v>
      </c>
      <c r="I613" s="101">
        <f t="shared" si="135"/>
        <v>1</v>
      </c>
      <c r="J613" s="101">
        <f t="shared" ca="1" si="128"/>
        <v>1.11362224</v>
      </c>
      <c r="K613" s="101">
        <f t="shared" ca="1" si="129"/>
        <v>568111.19999999995</v>
      </c>
      <c r="L613" s="105">
        <f>IF(VLOOKUP(A613,$U$12:$AD$125,8)=VLOOKUP(A612,$U$12:$AD$125,8),0,VLOOKUP(A613,U$12:$AD$125,8))</f>
        <v>0</v>
      </c>
      <c r="M613" s="106">
        <f>IF(L613&gt;0,VLOOKUP(L613,T$12:$AC$125,7),0)</f>
        <v>0</v>
      </c>
      <c r="N613" s="101">
        <f t="shared" si="130"/>
        <v>0</v>
      </c>
      <c r="O613" s="101">
        <f t="shared" ca="1" si="131"/>
        <v>568111.19999999995</v>
      </c>
      <c r="P613" s="107" t="str">
        <f t="shared" si="136"/>
        <v>J=</v>
      </c>
      <c r="Q613" s="108">
        <f t="shared" si="137"/>
        <v>43791</v>
      </c>
      <c r="R613" s="13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  <c r="DJ613" s="40"/>
      <c r="DK613" s="40"/>
      <c r="DL613" s="40"/>
      <c r="DM613" s="40"/>
      <c r="DN613" s="40"/>
      <c r="DO613" s="40"/>
      <c r="DP613" s="40"/>
      <c r="DQ613" s="40"/>
      <c r="DR613" s="40"/>
      <c r="DS613" s="40"/>
      <c r="DT613" s="40"/>
      <c r="DU613" s="40"/>
      <c r="DV613" s="40"/>
      <c r="DW613" s="40"/>
      <c r="DX613" s="40"/>
      <c r="DY613" s="40"/>
      <c r="DZ613" s="40"/>
      <c r="EA613" s="40"/>
      <c r="EB613" s="40"/>
      <c r="EC613" s="40"/>
      <c r="ED613" s="40"/>
      <c r="EE613" s="40"/>
      <c r="EF613" s="40"/>
      <c r="EG613" s="40"/>
      <c r="EH613" s="40"/>
      <c r="EI613" s="40"/>
      <c r="EJ613" s="40"/>
      <c r="EK613" s="40"/>
      <c r="EL613" s="40"/>
      <c r="EM613" s="40"/>
      <c r="EN613" s="40"/>
      <c r="EO613" s="40"/>
      <c r="EP613" s="40"/>
      <c r="EQ613" s="40"/>
      <c r="ER613" s="40"/>
      <c r="ES613" s="40"/>
      <c r="ET613" s="40"/>
      <c r="EU613" s="40"/>
      <c r="EV613" s="40"/>
      <c r="EW613" s="40"/>
      <c r="EX613" s="40"/>
      <c r="EY613" s="40"/>
      <c r="EZ613" s="40"/>
      <c r="FA613" s="40"/>
      <c r="FB613" s="40"/>
      <c r="FC613" s="40"/>
      <c r="FD613" s="40"/>
      <c r="FE613" s="40"/>
      <c r="FF613" s="40"/>
    </row>
    <row r="614" spans="1:162" x14ac:dyDescent="0.2">
      <c r="A614" s="99">
        <f t="shared" si="132"/>
        <v>43667</v>
      </c>
      <c r="B614" s="100">
        <f t="shared" ca="1" si="138"/>
        <v>5568111.2000000002</v>
      </c>
      <c r="C614" s="101">
        <f t="shared" si="133"/>
        <v>5000000</v>
      </c>
      <c r="D614" s="102">
        <f ca="1">IF(A614&lt;$B$1,VLOOKUP(A614,[1]DI!$A$4:$B$15000,2,FALSE),0)</f>
        <v>0</v>
      </c>
      <c r="E614" s="101">
        <f t="shared" ca="1" si="139"/>
        <v>0</v>
      </c>
      <c r="F614" s="103">
        <f t="shared" si="134"/>
        <v>1.0449999999999999</v>
      </c>
      <c r="G614" s="104">
        <f t="shared" ca="1" si="127"/>
        <v>1</v>
      </c>
      <c r="H614" s="101">
        <f ca="1">TRUNC(PRODUCT(G$10:G613),15)</f>
        <v>1.1136222446027599</v>
      </c>
      <c r="I614" s="101">
        <f t="shared" si="135"/>
        <v>1</v>
      </c>
      <c r="J614" s="101">
        <f t="shared" ca="1" si="128"/>
        <v>1.11362224</v>
      </c>
      <c r="K614" s="101">
        <f t="shared" ca="1" si="129"/>
        <v>568111.19999999995</v>
      </c>
      <c r="L614" s="105">
        <f>IF(VLOOKUP(A614,$U$12:$AD$125,8)=VLOOKUP(A613,$U$12:$AD$125,8),0,VLOOKUP(A614,U$12:$AD$125,8))</f>
        <v>0</v>
      </c>
      <c r="M614" s="106">
        <f>IF(L614&gt;0,VLOOKUP(L614,T$12:$AC$125,7),0)</f>
        <v>0</v>
      </c>
      <c r="N614" s="101">
        <f t="shared" si="130"/>
        <v>0</v>
      </c>
      <c r="O614" s="101">
        <f t="shared" ca="1" si="131"/>
        <v>568111.19999999995</v>
      </c>
      <c r="P614" s="107" t="str">
        <f t="shared" si="136"/>
        <v>J=</v>
      </c>
      <c r="Q614" s="108">
        <f t="shared" si="137"/>
        <v>43791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</row>
    <row r="615" spans="1:162" x14ac:dyDescent="0.2">
      <c r="A615" s="99">
        <f t="shared" si="132"/>
        <v>43668</v>
      </c>
      <c r="B615" s="100">
        <f t="shared" ca="1" si="138"/>
        <v>5568111.2000000002</v>
      </c>
      <c r="C615" s="101">
        <f t="shared" si="133"/>
        <v>5000000</v>
      </c>
      <c r="D615" s="102">
        <f ca="1">IF(A615&lt;$B$1,VLOOKUP(A615,[1]DI!$A$4:$B$15000,2,FALSE),0)</f>
        <v>6.4000000000000001E-2</v>
      </c>
      <c r="E615" s="101">
        <f t="shared" ca="1" si="139"/>
        <v>2.4620000000000002E-4</v>
      </c>
      <c r="F615" s="103">
        <f t="shared" si="134"/>
        <v>1.0449999999999999</v>
      </c>
      <c r="G615" s="104">
        <f t="shared" ca="1" si="127"/>
        <v>1.0002572789999999</v>
      </c>
      <c r="H615" s="101">
        <f ca="1">TRUNC(PRODUCT(G$10:G614),15)</f>
        <v>1.1136222446027599</v>
      </c>
      <c r="I615" s="101">
        <f t="shared" si="135"/>
        <v>1</v>
      </c>
      <c r="J615" s="101">
        <f t="shared" ca="1" si="128"/>
        <v>1.11362224</v>
      </c>
      <c r="K615" s="101">
        <f t="shared" ca="1" si="129"/>
        <v>568111.19999999995</v>
      </c>
      <c r="L615" s="105">
        <f>IF(VLOOKUP(A615,$U$12:$AD$125,8)=VLOOKUP(A614,$U$12:$AD$125,8),0,VLOOKUP(A615,U$12:$AD$125,8))</f>
        <v>0</v>
      </c>
      <c r="M615" s="106">
        <f>IF(L615&gt;0,VLOOKUP(L615,T$12:$AC$125,7),0)</f>
        <v>0</v>
      </c>
      <c r="N615" s="101">
        <f t="shared" si="130"/>
        <v>0</v>
      </c>
      <c r="O615" s="101">
        <f t="shared" ca="1" si="131"/>
        <v>568111.19999999995</v>
      </c>
      <c r="P615" s="107" t="str">
        <f t="shared" si="136"/>
        <v>J=</v>
      </c>
      <c r="Q615" s="108">
        <f t="shared" si="137"/>
        <v>43791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</row>
    <row r="616" spans="1:162" x14ac:dyDescent="0.2">
      <c r="A616" s="99">
        <f t="shared" si="132"/>
        <v>43669</v>
      </c>
      <c r="B616" s="100">
        <f t="shared" ca="1" si="138"/>
        <v>5569543.7999999998</v>
      </c>
      <c r="C616" s="101">
        <f t="shared" si="133"/>
        <v>5000000</v>
      </c>
      <c r="D616" s="102">
        <f ca="1">IF(A616&lt;$B$1,VLOOKUP(A616,[1]DI!$A$4:$B$15000,2,FALSE),0)</f>
        <v>6.4000000000000001E-2</v>
      </c>
      <c r="E616" s="101">
        <f t="shared" ca="1" si="139"/>
        <v>2.4620000000000002E-4</v>
      </c>
      <c r="F616" s="103">
        <f t="shared" si="134"/>
        <v>1.0449999999999999</v>
      </c>
      <c r="G616" s="104">
        <f t="shared" ca="1" si="127"/>
        <v>1.0002572789999999</v>
      </c>
      <c r="H616" s="101">
        <f ca="1">TRUNC(PRODUCT(G$10:G615),15)</f>
        <v>1.1139087562202299</v>
      </c>
      <c r="I616" s="101">
        <f t="shared" si="135"/>
        <v>1</v>
      </c>
      <c r="J616" s="101">
        <f t="shared" ca="1" si="128"/>
        <v>1.1139087599999999</v>
      </c>
      <c r="K616" s="101">
        <f t="shared" ca="1" si="129"/>
        <v>569543.80000000005</v>
      </c>
      <c r="L616" s="105">
        <f>IF(VLOOKUP(A616,$U$12:$AD$125,8)=VLOOKUP(A615,$U$12:$AD$125,8),0,VLOOKUP(A616,U$12:$AD$125,8))</f>
        <v>0</v>
      </c>
      <c r="M616" s="106">
        <f>IF(L616&gt;0,VLOOKUP(L616,T$12:$AC$125,7),0)</f>
        <v>0</v>
      </c>
      <c r="N616" s="101">
        <f t="shared" si="130"/>
        <v>0</v>
      </c>
      <c r="O616" s="101">
        <f t="shared" ca="1" si="131"/>
        <v>569543.80000000005</v>
      </c>
      <c r="P616" s="107" t="str">
        <f t="shared" si="136"/>
        <v>J=</v>
      </c>
      <c r="Q616" s="108">
        <f t="shared" si="137"/>
        <v>43791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</row>
    <row r="617" spans="1:162" x14ac:dyDescent="0.2">
      <c r="A617" s="99">
        <f t="shared" si="132"/>
        <v>43670</v>
      </c>
      <c r="B617" s="100">
        <f t="shared" ca="1" si="138"/>
        <v>5570976.7000000002</v>
      </c>
      <c r="C617" s="101">
        <f t="shared" si="133"/>
        <v>5000000</v>
      </c>
      <c r="D617" s="102">
        <f ca="1">IF(A617&lt;$B$1,VLOOKUP(A617,[1]DI!$A$4:$B$15000,2,FALSE),0)</f>
        <v>6.4000000000000001E-2</v>
      </c>
      <c r="E617" s="101">
        <f t="shared" ca="1" si="139"/>
        <v>2.4620000000000002E-4</v>
      </c>
      <c r="F617" s="103">
        <f t="shared" si="134"/>
        <v>1.0449999999999999</v>
      </c>
      <c r="G617" s="104">
        <f t="shared" ca="1" si="127"/>
        <v>1.0002572789999999</v>
      </c>
      <c r="H617" s="101">
        <f ca="1">TRUNC(PRODUCT(G$10:G616),15)</f>
        <v>1.1141953415511201</v>
      </c>
      <c r="I617" s="101">
        <f t="shared" si="135"/>
        <v>1</v>
      </c>
      <c r="J617" s="101">
        <f t="shared" ca="1" si="128"/>
        <v>1.11419534</v>
      </c>
      <c r="K617" s="101">
        <f t="shared" ca="1" si="129"/>
        <v>570976.69999999995</v>
      </c>
      <c r="L617" s="105">
        <f>IF(VLOOKUP(A617,$U$12:$AD$125,8)=VLOOKUP(A616,$U$12:$AD$125,8),0,VLOOKUP(A617,U$12:$AD$125,8))</f>
        <v>0</v>
      </c>
      <c r="M617" s="106">
        <f>IF(L617&gt;0,VLOOKUP(L617,T$12:$AC$125,7),0)</f>
        <v>0</v>
      </c>
      <c r="N617" s="101">
        <f t="shared" si="130"/>
        <v>0</v>
      </c>
      <c r="O617" s="101">
        <f t="shared" ca="1" si="131"/>
        <v>570976.69999999995</v>
      </c>
      <c r="P617" s="107" t="str">
        <f t="shared" si="136"/>
        <v>J=</v>
      </c>
      <c r="Q617" s="108">
        <f t="shared" si="137"/>
        <v>43791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</row>
    <row r="618" spans="1:162" x14ac:dyDescent="0.2">
      <c r="A618" s="99">
        <f t="shared" si="132"/>
        <v>43671</v>
      </c>
      <c r="B618" s="100">
        <f t="shared" ca="1" si="138"/>
        <v>5572410</v>
      </c>
      <c r="C618" s="101">
        <f t="shared" si="133"/>
        <v>5000000</v>
      </c>
      <c r="D618" s="102">
        <f ca="1">IF(A618&lt;$B$1,VLOOKUP(A618,[1]DI!$A$4:$B$15000,2,FALSE),0)</f>
        <v>6.4000000000000001E-2</v>
      </c>
      <c r="E618" s="101">
        <f t="shared" ca="1" si="139"/>
        <v>2.4620000000000002E-4</v>
      </c>
      <c r="F618" s="103">
        <f t="shared" si="134"/>
        <v>1.0449999999999999</v>
      </c>
      <c r="G618" s="104">
        <f t="shared" ca="1" si="127"/>
        <v>1.0002572789999999</v>
      </c>
      <c r="H618" s="101">
        <f ca="1">TRUNC(PRODUCT(G$10:G617),15)</f>
        <v>1.1144820006144001</v>
      </c>
      <c r="I618" s="101">
        <f t="shared" si="135"/>
        <v>1</v>
      </c>
      <c r="J618" s="101">
        <f t="shared" ca="1" si="128"/>
        <v>1.114482</v>
      </c>
      <c r="K618" s="101">
        <f t="shared" ca="1" si="129"/>
        <v>572410</v>
      </c>
      <c r="L618" s="105">
        <f>IF(VLOOKUP(A618,$U$12:$AD$125,8)=VLOOKUP(A617,$U$12:$AD$125,8),0,VLOOKUP(A618,U$12:$AD$125,8))</f>
        <v>0</v>
      </c>
      <c r="M618" s="106">
        <f>IF(L618&gt;0,VLOOKUP(L618,T$12:$AC$125,7),0)</f>
        <v>0</v>
      </c>
      <c r="N618" s="101">
        <f t="shared" si="130"/>
        <v>0</v>
      </c>
      <c r="O618" s="101">
        <f t="shared" ca="1" si="131"/>
        <v>572410</v>
      </c>
      <c r="P618" s="107" t="str">
        <f t="shared" si="136"/>
        <v>J=</v>
      </c>
      <c r="Q618" s="108">
        <f t="shared" si="137"/>
        <v>43791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</row>
    <row r="619" spans="1:162" x14ac:dyDescent="0.2">
      <c r="A619" s="99">
        <f t="shared" si="132"/>
        <v>43672</v>
      </c>
      <c r="B619" s="100">
        <f t="shared" ca="1" si="138"/>
        <v>5573843.6500000004</v>
      </c>
      <c r="C619" s="101">
        <f t="shared" si="133"/>
        <v>5000000</v>
      </c>
      <c r="D619" s="102">
        <f ca="1">IF(A619&lt;$B$1,VLOOKUP(A619,[1]DI!$A$4:$B$15000,2,FALSE),0)</f>
        <v>6.4000000000000001E-2</v>
      </c>
      <c r="E619" s="101">
        <f t="shared" ca="1" si="139"/>
        <v>2.4620000000000002E-4</v>
      </c>
      <c r="F619" s="103">
        <f t="shared" si="134"/>
        <v>1.0449999999999999</v>
      </c>
      <c r="G619" s="104">
        <f t="shared" ca="1" si="127"/>
        <v>1.0002572789999999</v>
      </c>
      <c r="H619" s="101">
        <f ca="1">TRUNC(PRODUCT(G$10:G618),15)</f>
        <v>1.1147687334290299</v>
      </c>
      <c r="I619" s="101">
        <f t="shared" si="135"/>
        <v>1</v>
      </c>
      <c r="J619" s="101">
        <f t="shared" ca="1" si="128"/>
        <v>1.11476873</v>
      </c>
      <c r="K619" s="101">
        <f t="shared" ca="1" si="129"/>
        <v>573843.65</v>
      </c>
      <c r="L619" s="105">
        <f>IF(VLOOKUP(A619,$U$12:$AD$125,8)=VLOOKUP(A618,$U$12:$AD$125,8),0,VLOOKUP(A619,U$12:$AD$125,8))</f>
        <v>0</v>
      </c>
      <c r="M619" s="106">
        <f>IF(L619&gt;0,VLOOKUP(L619,T$12:$AC$125,7),0)</f>
        <v>0</v>
      </c>
      <c r="N619" s="101">
        <f t="shared" si="130"/>
        <v>0</v>
      </c>
      <c r="O619" s="101">
        <f t="shared" ca="1" si="131"/>
        <v>573843.65</v>
      </c>
      <c r="P619" s="107" t="str">
        <f t="shared" si="136"/>
        <v>J=</v>
      </c>
      <c r="Q619" s="108">
        <f t="shared" si="137"/>
        <v>43791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</row>
    <row r="620" spans="1:162" x14ac:dyDescent="0.2">
      <c r="A620" s="99">
        <f t="shared" si="132"/>
        <v>43673</v>
      </c>
      <c r="B620" s="100">
        <f t="shared" ca="1" si="138"/>
        <v>5575277.7000000002</v>
      </c>
      <c r="C620" s="101">
        <f t="shared" si="133"/>
        <v>5000000</v>
      </c>
      <c r="D620" s="102">
        <f ca="1">IF(A620&lt;$B$1,VLOOKUP(A620,[1]DI!$A$4:$B$15000,2,FALSE),0)</f>
        <v>0</v>
      </c>
      <c r="E620" s="101">
        <f t="shared" ca="1" si="139"/>
        <v>0</v>
      </c>
      <c r="F620" s="103">
        <f t="shared" si="134"/>
        <v>1.0449999999999999</v>
      </c>
      <c r="G620" s="104">
        <f t="shared" ca="1" si="127"/>
        <v>1</v>
      </c>
      <c r="H620" s="101">
        <f ca="1">TRUNC(PRODUCT(G$10:G619),15)</f>
        <v>1.1150555400140001</v>
      </c>
      <c r="I620" s="101">
        <f t="shared" si="135"/>
        <v>1</v>
      </c>
      <c r="J620" s="101">
        <f t="shared" ca="1" si="128"/>
        <v>1.11505554</v>
      </c>
      <c r="K620" s="101">
        <f t="shared" ca="1" si="129"/>
        <v>575277.69999999995</v>
      </c>
      <c r="L620" s="105">
        <f>IF(VLOOKUP(A620,$U$12:$AD$125,8)=VLOOKUP(A619,$U$12:$AD$125,8),0,VLOOKUP(A620,U$12:$AD$125,8))</f>
        <v>0</v>
      </c>
      <c r="M620" s="106">
        <f>IF(L620&gt;0,VLOOKUP(L620,T$12:$AC$125,7),0)</f>
        <v>0</v>
      </c>
      <c r="N620" s="101">
        <f t="shared" si="130"/>
        <v>0</v>
      </c>
      <c r="O620" s="101">
        <f t="shared" ca="1" si="131"/>
        <v>575277.69999999995</v>
      </c>
      <c r="P620" s="107" t="str">
        <f t="shared" si="136"/>
        <v>J=</v>
      </c>
      <c r="Q620" s="108">
        <f t="shared" si="137"/>
        <v>43791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</row>
    <row r="621" spans="1:162" x14ac:dyDescent="0.2">
      <c r="A621" s="99">
        <f t="shared" si="132"/>
        <v>43674</v>
      </c>
      <c r="B621" s="100">
        <f t="shared" ca="1" si="138"/>
        <v>5575277.7000000002</v>
      </c>
      <c r="C621" s="101">
        <f t="shared" si="133"/>
        <v>5000000</v>
      </c>
      <c r="D621" s="102">
        <f ca="1">IF(A621&lt;$B$1,VLOOKUP(A621,[1]DI!$A$4:$B$15000,2,FALSE),0)</f>
        <v>0</v>
      </c>
      <c r="E621" s="101">
        <f t="shared" ca="1" si="139"/>
        <v>0</v>
      </c>
      <c r="F621" s="103">
        <f t="shared" si="134"/>
        <v>1.0449999999999999</v>
      </c>
      <c r="G621" s="104">
        <f t="shared" ca="1" si="127"/>
        <v>1</v>
      </c>
      <c r="H621" s="101">
        <f ca="1">TRUNC(PRODUCT(G$10:G620),15)</f>
        <v>1.1150555400140001</v>
      </c>
      <c r="I621" s="101">
        <f t="shared" si="135"/>
        <v>1</v>
      </c>
      <c r="J621" s="101">
        <f t="shared" ca="1" si="128"/>
        <v>1.11505554</v>
      </c>
      <c r="K621" s="101">
        <f t="shared" ca="1" si="129"/>
        <v>575277.69999999995</v>
      </c>
      <c r="L621" s="105">
        <f>IF(VLOOKUP(A621,$U$12:$AD$125,8)=VLOOKUP(A620,$U$12:$AD$125,8),0,VLOOKUP(A621,U$12:$AD$125,8))</f>
        <v>0</v>
      </c>
      <c r="M621" s="106">
        <f>IF(L621&gt;0,VLOOKUP(L621,T$12:$AC$125,7),0)</f>
        <v>0</v>
      </c>
      <c r="N621" s="101">
        <f t="shared" si="130"/>
        <v>0</v>
      </c>
      <c r="O621" s="101">
        <f t="shared" ca="1" si="131"/>
        <v>575277.69999999995</v>
      </c>
      <c r="P621" s="107" t="str">
        <f t="shared" si="136"/>
        <v>J=</v>
      </c>
      <c r="Q621" s="108">
        <f t="shared" si="137"/>
        <v>43791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</row>
    <row r="622" spans="1:162" x14ac:dyDescent="0.2">
      <c r="A622" s="99">
        <f t="shared" si="132"/>
        <v>43675</v>
      </c>
      <c r="B622" s="100">
        <f t="shared" ca="1" si="138"/>
        <v>5575277.7000000002</v>
      </c>
      <c r="C622" s="101">
        <f t="shared" si="133"/>
        <v>5000000</v>
      </c>
      <c r="D622" s="102">
        <f ca="1">IF(A622&lt;$B$1,VLOOKUP(A622,[1]DI!$A$4:$B$15000,2,FALSE),0)</f>
        <v>6.4000000000000001E-2</v>
      </c>
      <c r="E622" s="101">
        <f t="shared" ca="1" si="139"/>
        <v>2.4620000000000002E-4</v>
      </c>
      <c r="F622" s="103">
        <f t="shared" si="134"/>
        <v>1.0449999999999999</v>
      </c>
      <c r="G622" s="104">
        <f t="shared" ca="1" si="127"/>
        <v>1.0002572789999999</v>
      </c>
      <c r="H622" s="101">
        <f ca="1">TRUNC(PRODUCT(G$10:G621),15)</f>
        <v>1.1150555400140001</v>
      </c>
      <c r="I622" s="101">
        <f t="shared" si="135"/>
        <v>1</v>
      </c>
      <c r="J622" s="101">
        <f t="shared" ca="1" si="128"/>
        <v>1.11505554</v>
      </c>
      <c r="K622" s="101">
        <f t="shared" ca="1" si="129"/>
        <v>575277.69999999995</v>
      </c>
      <c r="L622" s="105">
        <f>IF(VLOOKUP(A622,$U$12:$AD$125,8)=VLOOKUP(A621,$U$12:$AD$125,8),0,VLOOKUP(A622,U$12:$AD$125,8))</f>
        <v>0</v>
      </c>
      <c r="M622" s="106">
        <f>IF(L622&gt;0,VLOOKUP(L622,T$12:$AC$125,7),0)</f>
        <v>0</v>
      </c>
      <c r="N622" s="101">
        <f t="shared" si="130"/>
        <v>0</v>
      </c>
      <c r="O622" s="101">
        <f t="shared" ca="1" si="131"/>
        <v>575277.69999999995</v>
      </c>
      <c r="P622" s="107" t="str">
        <f t="shared" si="136"/>
        <v>J=</v>
      </c>
      <c r="Q622" s="108">
        <f t="shared" si="137"/>
        <v>43791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</row>
    <row r="623" spans="1:162" x14ac:dyDescent="0.2">
      <c r="A623" s="99">
        <f t="shared" si="132"/>
        <v>43676</v>
      </c>
      <c r="B623" s="100">
        <f t="shared" ca="1" si="138"/>
        <v>5576712.0999999996</v>
      </c>
      <c r="C623" s="101">
        <f t="shared" si="133"/>
        <v>5000000</v>
      </c>
      <c r="D623" s="102">
        <f ca="1">IF(A623&lt;$B$1,VLOOKUP(A623,[1]DI!$A$4:$B$15000,2,FALSE),0)</f>
        <v>6.4000000000000001E-2</v>
      </c>
      <c r="E623" s="101">
        <f t="shared" ca="1" si="139"/>
        <v>2.4620000000000002E-4</v>
      </c>
      <c r="F623" s="103">
        <f t="shared" si="134"/>
        <v>1.0449999999999999</v>
      </c>
      <c r="G623" s="104">
        <f t="shared" ca="1" si="127"/>
        <v>1.0002572789999999</v>
      </c>
      <c r="H623" s="101">
        <f ca="1">TRUNC(PRODUCT(G$10:G622),15)</f>
        <v>1.11534242038828</v>
      </c>
      <c r="I623" s="101">
        <f t="shared" si="135"/>
        <v>1</v>
      </c>
      <c r="J623" s="101">
        <f t="shared" ca="1" si="128"/>
        <v>1.1153424199999999</v>
      </c>
      <c r="K623" s="101">
        <f t="shared" ca="1" si="129"/>
        <v>576712.1</v>
      </c>
      <c r="L623" s="105">
        <f>IF(VLOOKUP(A623,$U$12:$AD$125,8)=VLOOKUP(A622,$U$12:$AD$125,8),0,VLOOKUP(A623,U$12:$AD$125,8))</f>
        <v>0</v>
      </c>
      <c r="M623" s="106">
        <f>IF(L623&gt;0,VLOOKUP(L623,T$12:$AC$125,7),0)</f>
        <v>0</v>
      </c>
      <c r="N623" s="101">
        <f t="shared" si="130"/>
        <v>0</v>
      </c>
      <c r="O623" s="101">
        <f t="shared" ca="1" si="131"/>
        <v>576712.1</v>
      </c>
      <c r="P623" s="107" t="str">
        <f t="shared" si="136"/>
        <v>J=</v>
      </c>
      <c r="Q623" s="108">
        <f t="shared" si="137"/>
        <v>43791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</row>
    <row r="624" spans="1:162" x14ac:dyDescent="0.2">
      <c r="A624" s="99">
        <f t="shared" si="132"/>
        <v>43677</v>
      </c>
      <c r="B624" s="100">
        <f t="shared" ca="1" si="138"/>
        <v>5578146.8499999996</v>
      </c>
      <c r="C624" s="101">
        <f t="shared" si="133"/>
        <v>5000000</v>
      </c>
      <c r="D624" s="102">
        <f ca="1">IF(A624&lt;$B$1,VLOOKUP(A624,[1]DI!$A$4:$B$15000,2,FALSE),0)</f>
        <v>6.4000000000000001E-2</v>
      </c>
      <c r="E624" s="101">
        <f t="shared" ca="1" si="139"/>
        <v>2.4620000000000002E-4</v>
      </c>
      <c r="F624" s="103">
        <f t="shared" si="134"/>
        <v>1.0449999999999999</v>
      </c>
      <c r="G624" s="104">
        <f t="shared" ca="1" si="127"/>
        <v>1.0002572789999999</v>
      </c>
      <c r="H624" s="101">
        <f ca="1">TRUNC(PRODUCT(G$10:G623),15)</f>
        <v>1.1156293745708601</v>
      </c>
      <c r="I624" s="101">
        <f t="shared" si="135"/>
        <v>1</v>
      </c>
      <c r="J624" s="101">
        <f t="shared" ca="1" si="128"/>
        <v>1.11562937</v>
      </c>
      <c r="K624" s="101">
        <f t="shared" ca="1" si="129"/>
        <v>578146.85</v>
      </c>
      <c r="L624" s="105">
        <f>IF(VLOOKUP(A624,$U$12:$AD$125,8)=VLOOKUP(A623,$U$12:$AD$125,8),0,VLOOKUP(A624,U$12:$AD$125,8))</f>
        <v>0</v>
      </c>
      <c r="M624" s="106">
        <f>IF(L624&gt;0,VLOOKUP(L624,T$12:$AC$125,7),0)</f>
        <v>0</v>
      </c>
      <c r="N624" s="101">
        <f t="shared" si="130"/>
        <v>0</v>
      </c>
      <c r="O624" s="101">
        <f t="shared" ca="1" si="131"/>
        <v>578146.85</v>
      </c>
      <c r="P624" s="107" t="str">
        <f t="shared" si="136"/>
        <v>J=</v>
      </c>
      <c r="Q624" s="108">
        <f t="shared" si="137"/>
        <v>43791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</row>
    <row r="625" spans="1:159" x14ac:dyDescent="0.2">
      <c r="A625" s="99">
        <f t="shared" si="132"/>
        <v>43678</v>
      </c>
      <c r="B625" s="100">
        <f t="shared" ca="1" si="138"/>
        <v>5579582</v>
      </c>
      <c r="C625" s="101">
        <f t="shared" si="133"/>
        <v>5000000</v>
      </c>
      <c r="D625" s="102">
        <f ca="1">IF(A625&lt;$B$1,VLOOKUP(A625,[1]DI!$A$4:$B$15000,2,FALSE),0)</f>
        <v>5.8999999999999997E-2</v>
      </c>
      <c r="E625" s="101">
        <f t="shared" ca="1" si="139"/>
        <v>2.2751E-4</v>
      </c>
      <c r="F625" s="103">
        <f t="shared" si="134"/>
        <v>1.0449999999999999</v>
      </c>
      <c r="G625" s="104">
        <f t="shared" ca="1" si="127"/>
        <v>1.00023774795</v>
      </c>
      <c r="H625" s="101">
        <f ca="1">TRUNC(PRODUCT(G$10:G624),15)</f>
        <v>1.11591640258072</v>
      </c>
      <c r="I625" s="101">
        <f t="shared" si="135"/>
        <v>1</v>
      </c>
      <c r="J625" s="101">
        <f t="shared" ca="1" si="128"/>
        <v>1.1159163999999999</v>
      </c>
      <c r="K625" s="101">
        <f t="shared" ca="1" si="129"/>
        <v>579582</v>
      </c>
      <c r="L625" s="105">
        <f>IF(VLOOKUP(A625,$U$12:$AD$125,8)=VLOOKUP(A624,$U$12:$AD$125,8),0,VLOOKUP(A625,U$12:$AD$125,8))</f>
        <v>0</v>
      </c>
      <c r="M625" s="106">
        <f>IF(L625&gt;0,VLOOKUP(L625,T$12:$AC$125,7),0)</f>
        <v>0</v>
      </c>
      <c r="N625" s="101">
        <f t="shared" si="130"/>
        <v>0</v>
      </c>
      <c r="O625" s="101">
        <f t="shared" ca="1" si="131"/>
        <v>579582</v>
      </c>
      <c r="P625" s="107" t="str">
        <f t="shared" si="136"/>
        <v>J=</v>
      </c>
      <c r="Q625" s="108">
        <f t="shared" si="137"/>
        <v>43791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</row>
    <row r="626" spans="1:159" x14ac:dyDescent="0.2">
      <c r="A626" s="99">
        <f t="shared" si="132"/>
        <v>43679</v>
      </c>
      <c r="B626" s="100">
        <f t="shared" ca="1" si="138"/>
        <v>5580908.5499999998</v>
      </c>
      <c r="C626" s="101">
        <f t="shared" si="133"/>
        <v>5000000</v>
      </c>
      <c r="D626" s="102">
        <f ca="1">IF(A626&lt;$B$1,VLOOKUP(A626,[1]DI!$A$4:$B$15000,2,FALSE),0)</f>
        <v>5.8999999999999997E-2</v>
      </c>
      <c r="E626" s="101">
        <f t="shared" ca="1" si="139"/>
        <v>2.2751E-4</v>
      </c>
      <c r="F626" s="103">
        <f t="shared" si="134"/>
        <v>1.0449999999999999</v>
      </c>
      <c r="G626" s="104">
        <f t="shared" ca="1" si="127"/>
        <v>1.00023774795</v>
      </c>
      <c r="H626" s="101">
        <f ca="1">TRUNC(PRODUCT(G$10:G625),15)</f>
        <v>1.1161817094177999</v>
      </c>
      <c r="I626" s="101">
        <f t="shared" si="135"/>
        <v>1</v>
      </c>
      <c r="J626" s="101">
        <f t="shared" ca="1" si="128"/>
        <v>1.11618171</v>
      </c>
      <c r="K626" s="101">
        <f t="shared" ca="1" si="129"/>
        <v>580908.55000000005</v>
      </c>
      <c r="L626" s="105">
        <f>IF(VLOOKUP(A626,$U$12:$AD$125,8)=VLOOKUP(A625,$U$12:$AD$125,8),0,VLOOKUP(A626,U$12:$AD$125,8))</f>
        <v>0</v>
      </c>
      <c r="M626" s="106">
        <f>IF(L626&gt;0,VLOOKUP(L626,T$12:$AC$125,7),0)</f>
        <v>0</v>
      </c>
      <c r="N626" s="101">
        <f t="shared" si="130"/>
        <v>0</v>
      </c>
      <c r="O626" s="101">
        <f t="shared" ca="1" si="131"/>
        <v>580908.55000000005</v>
      </c>
      <c r="P626" s="107" t="str">
        <f t="shared" si="136"/>
        <v>J=</v>
      </c>
      <c r="Q626" s="108">
        <f t="shared" si="137"/>
        <v>43791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</row>
    <row r="627" spans="1:159" x14ac:dyDescent="0.2">
      <c r="A627" s="99">
        <f t="shared" si="132"/>
        <v>43680</v>
      </c>
      <c r="B627" s="100">
        <f t="shared" ca="1" si="138"/>
        <v>5582235.4000000004</v>
      </c>
      <c r="C627" s="101">
        <f t="shared" si="133"/>
        <v>5000000</v>
      </c>
      <c r="D627" s="102">
        <f ca="1">IF(A627&lt;$B$1,VLOOKUP(A627,[1]DI!$A$4:$B$15000,2,FALSE),0)</f>
        <v>0</v>
      </c>
      <c r="E627" s="101">
        <f t="shared" ca="1" si="139"/>
        <v>0</v>
      </c>
      <c r="F627" s="103">
        <f t="shared" si="134"/>
        <v>1.0449999999999999</v>
      </c>
      <c r="G627" s="104">
        <f t="shared" ca="1" si="127"/>
        <v>1</v>
      </c>
      <c r="H627" s="101">
        <f ca="1">TRUNC(PRODUCT(G$10:G626),15)</f>
        <v>1.1164470793310399</v>
      </c>
      <c r="I627" s="101">
        <f t="shared" si="135"/>
        <v>1</v>
      </c>
      <c r="J627" s="101">
        <f t="shared" ca="1" si="128"/>
        <v>1.1164470799999999</v>
      </c>
      <c r="K627" s="101">
        <f t="shared" ca="1" si="129"/>
        <v>582235.4</v>
      </c>
      <c r="L627" s="105">
        <f>IF(VLOOKUP(A627,$U$12:$AD$125,8)=VLOOKUP(A626,$U$12:$AD$125,8),0,VLOOKUP(A627,U$12:$AD$125,8))</f>
        <v>0</v>
      </c>
      <c r="M627" s="106">
        <f>IF(L627&gt;0,VLOOKUP(L627,T$12:$AC$125,7),0)</f>
        <v>0</v>
      </c>
      <c r="N627" s="101">
        <f t="shared" si="130"/>
        <v>0</v>
      </c>
      <c r="O627" s="101">
        <f t="shared" ca="1" si="131"/>
        <v>582235.4</v>
      </c>
      <c r="P627" s="107" t="str">
        <f t="shared" si="136"/>
        <v>J=</v>
      </c>
      <c r="Q627" s="108">
        <f t="shared" si="137"/>
        <v>43791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</row>
    <row r="628" spans="1:159" x14ac:dyDescent="0.2">
      <c r="A628" s="99">
        <f t="shared" si="132"/>
        <v>43681</v>
      </c>
      <c r="B628" s="100">
        <f t="shared" ca="1" si="138"/>
        <v>5582235.4000000004</v>
      </c>
      <c r="C628" s="101">
        <f t="shared" si="133"/>
        <v>5000000</v>
      </c>
      <c r="D628" s="102">
        <f ca="1">IF(A628&lt;$B$1,VLOOKUP(A628,[1]DI!$A$4:$B$15000,2,FALSE),0)</f>
        <v>0</v>
      </c>
      <c r="E628" s="101">
        <f t="shared" ca="1" si="139"/>
        <v>0</v>
      </c>
      <c r="F628" s="103">
        <f t="shared" si="134"/>
        <v>1.0449999999999999</v>
      </c>
      <c r="G628" s="104">
        <f t="shared" ca="1" si="127"/>
        <v>1</v>
      </c>
      <c r="H628" s="101">
        <f ca="1">TRUNC(PRODUCT(G$10:G627),15)</f>
        <v>1.1164470793310399</v>
      </c>
      <c r="I628" s="101">
        <f t="shared" si="135"/>
        <v>1</v>
      </c>
      <c r="J628" s="101">
        <f t="shared" ca="1" si="128"/>
        <v>1.1164470799999999</v>
      </c>
      <c r="K628" s="101">
        <f t="shared" ca="1" si="129"/>
        <v>582235.4</v>
      </c>
      <c r="L628" s="105">
        <f>IF(VLOOKUP(A628,$U$12:$AD$125,8)=VLOOKUP(A627,$U$12:$AD$125,8),0,VLOOKUP(A628,U$12:$AD$125,8))</f>
        <v>0</v>
      </c>
      <c r="M628" s="106">
        <f>IF(L628&gt;0,VLOOKUP(L628,T$12:$AC$125,7),0)</f>
        <v>0</v>
      </c>
      <c r="N628" s="101">
        <f t="shared" si="130"/>
        <v>0</v>
      </c>
      <c r="O628" s="101">
        <f t="shared" ca="1" si="131"/>
        <v>582235.4</v>
      </c>
      <c r="P628" s="107" t="str">
        <f t="shared" si="136"/>
        <v>J=</v>
      </c>
      <c r="Q628" s="108">
        <f t="shared" si="137"/>
        <v>43791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</row>
    <row r="629" spans="1:159" x14ac:dyDescent="0.2">
      <c r="A629" s="99">
        <f t="shared" si="132"/>
        <v>43682</v>
      </c>
      <c r="B629" s="100">
        <f t="shared" ca="1" si="138"/>
        <v>5582235.4000000004</v>
      </c>
      <c r="C629" s="101">
        <f t="shared" si="133"/>
        <v>5000000</v>
      </c>
      <c r="D629" s="102">
        <f ca="1">IF(A629&lt;$B$1,VLOOKUP(A629,[1]DI!$A$4:$B$15000,2,FALSE),0)</f>
        <v>5.8999999999999997E-2</v>
      </c>
      <c r="E629" s="101">
        <f t="shared" ca="1" si="139"/>
        <v>2.2751E-4</v>
      </c>
      <c r="F629" s="103">
        <f t="shared" si="134"/>
        <v>1.0449999999999999</v>
      </c>
      <c r="G629" s="104">
        <f t="shared" ca="1" si="127"/>
        <v>1.00023774795</v>
      </c>
      <c r="H629" s="101">
        <f ca="1">TRUNC(PRODUCT(G$10:G628),15)</f>
        <v>1.1164470793310399</v>
      </c>
      <c r="I629" s="101">
        <f t="shared" si="135"/>
        <v>1</v>
      </c>
      <c r="J629" s="101">
        <f t="shared" ca="1" si="128"/>
        <v>1.1164470799999999</v>
      </c>
      <c r="K629" s="101">
        <f t="shared" ca="1" si="129"/>
        <v>582235.4</v>
      </c>
      <c r="L629" s="105">
        <f>IF(VLOOKUP(A629,$U$12:$AD$125,8)=VLOOKUP(A628,$U$12:$AD$125,8),0,VLOOKUP(A629,U$12:$AD$125,8))</f>
        <v>0</v>
      </c>
      <c r="M629" s="106">
        <f>IF(L629&gt;0,VLOOKUP(L629,T$12:$AC$125,7),0)</f>
        <v>0</v>
      </c>
      <c r="N629" s="101">
        <f t="shared" si="130"/>
        <v>0</v>
      </c>
      <c r="O629" s="101">
        <f t="shared" ca="1" si="131"/>
        <v>582235.4</v>
      </c>
      <c r="P629" s="107" t="str">
        <f t="shared" si="136"/>
        <v>J=</v>
      </c>
      <c r="Q629" s="108">
        <f t="shared" si="137"/>
        <v>43791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</row>
    <row r="630" spans="1:159" x14ac:dyDescent="0.2">
      <c r="A630" s="99">
        <f t="shared" si="132"/>
        <v>43683</v>
      </c>
      <c r="B630" s="100">
        <f t="shared" ca="1" si="138"/>
        <v>5583562.5499999998</v>
      </c>
      <c r="C630" s="101">
        <f t="shared" si="133"/>
        <v>5000000</v>
      </c>
      <c r="D630" s="102">
        <f ca="1">IF(A630&lt;$B$1,VLOOKUP(A630,[1]DI!$A$4:$B$15000,2,FALSE),0)</f>
        <v>5.8999999999999997E-2</v>
      </c>
      <c r="E630" s="101">
        <f t="shared" ca="1" si="139"/>
        <v>2.2751E-4</v>
      </c>
      <c r="F630" s="103">
        <f t="shared" si="134"/>
        <v>1.0449999999999999</v>
      </c>
      <c r="G630" s="104">
        <f t="shared" ca="1" si="127"/>
        <v>1.00023774795</v>
      </c>
      <c r="H630" s="101">
        <f ca="1">TRUNC(PRODUCT(G$10:G629),15)</f>
        <v>1.11671251233544</v>
      </c>
      <c r="I630" s="101">
        <f t="shared" si="135"/>
        <v>1</v>
      </c>
      <c r="J630" s="101">
        <f t="shared" ca="1" si="128"/>
        <v>1.1167125099999999</v>
      </c>
      <c r="K630" s="101">
        <f t="shared" ca="1" si="129"/>
        <v>583562.55000000005</v>
      </c>
      <c r="L630" s="105">
        <f>IF(VLOOKUP(A630,$U$12:$AD$125,8)=VLOOKUP(A629,$U$12:$AD$125,8),0,VLOOKUP(A630,U$12:$AD$125,8))</f>
        <v>0</v>
      </c>
      <c r="M630" s="106">
        <f>IF(L630&gt;0,VLOOKUP(L630,T$12:$AC$125,7),0)</f>
        <v>0</v>
      </c>
      <c r="N630" s="101">
        <f t="shared" si="130"/>
        <v>0</v>
      </c>
      <c r="O630" s="101">
        <f t="shared" ca="1" si="131"/>
        <v>583562.55000000005</v>
      </c>
      <c r="P630" s="107" t="str">
        <f t="shared" si="136"/>
        <v>J=</v>
      </c>
      <c r="Q630" s="108">
        <f t="shared" si="137"/>
        <v>43791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</row>
    <row r="631" spans="1:159" x14ac:dyDescent="0.2">
      <c r="A631" s="99">
        <f t="shared" si="132"/>
        <v>43684</v>
      </c>
      <c r="B631" s="100">
        <f t="shared" ca="1" si="138"/>
        <v>5584890.0499999998</v>
      </c>
      <c r="C631" s="101">
        <f t="shared" si="133"/>
        <v>5000000</v>
      </c>
      <c r="D631" s="102">
        <f ca="1">IF(A631&lt;$B$1,VLOOKUP(A631,[1]DI!$A$4:$B$15000,2,FALSE),0)</f>
        <v>5.8999999999999997E-2</v>
      </c>
      <c r="E631" s="101">
        <f t="shared" ca="1" si="139"/>
        <v>2.2751E-4</v>
      </c>
      <c r="F631" s="103">
        <f t="shared" si="134"/>
        <v>1.0449999999999999</v>
      </c>
      <c r="G631" s="104">
        <f t="shared" ca="1" si="127"/>
        <v>1.00023774795</v>
      </c>
      <c r="H631" s="101">
        <f ca="1">TRUNC(PRODUCT(G$10:G630),15)</f>
        <v>1.1169780084459799</v>
      </c>
      <c r="I631" s="101">
        <f t="shared" si="135"/>
        <v>1</v>
      </c>
      <c r="J631" s="101">
        <f t="shared" ca="1" si="128"/>
        <v>1.11697801</v>
      </c>
      <c r="K631" s="101">
        <f t="shared" ca="1" si="129"/>
        <v>584890.05000000005</v>
      </c>
      <c r="L631" s="105">
        <f>IF(VLOOKUP(A631,$U$12:$AD$125,8)=VLOOKUP(A630,$U$12:$AD$125,8),0,VLOOKUP(A631,U$12:$AD$125,8))</f>
        <v>0</v>
      </c>
      <c r="M631" s="106">
        <f>IF(L631&gt;0,VLOOKUP(L631,T$12:$AC$125,7),0)</f>
        <v>0</v>
      </c>
      <c r="N631" s="101">
        <f t="shared" si="130"/>
        <v>0</v>
      </c>
      <c r="O631" s="101">
        <f t="shared" ca="1" si="131"/>
        <v>584890.05000000005</v>
      </c>
      <c r="P631" s="107" t="str">
        <f t="shared" si="136"/>
        <v>J=</v>
      </c>
      <c r="Q631" s="108">
        <f t="shared" si="137"/>
        <v>43791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</row>
    <row r="632" spans="1:159" x14ac:dyDescent="0.2">
      <c r="A632" s="99">
        <f t="shared" si="132"/>
        <v>43685</v>
      </c>
      <c r="B632" s="100">
        <f t="shared" ca="1" si="138"/>
        <v>5586217.8499999996</v>
      </c>
      <c r="C632" s="101">
        <f t="shared" si="133"/>
        <v>5000000</v>
      </c>
      <c r="D632" s="102">
        <f ca="1">IF(A632&lt;$B$1,VLOOKUP(A632,[1]DI!$A$4:$B$15000,2,FALSE),0)</f>
        <v>5.8999999999999997E-2</v>
      </c>
      <c r="E632" s="101">
        <f t="shared" ca="1" si="139"/>
        <v>2.2751E-4</v>
      </c>
      <c r="F632" s="103">
        <f t="shared" si="134"/>
        <v>1.0449999999999999</v>
      </c>
      <c r="G632" s="104">
        <f t="shared" ca="1" si="127"/>
        <v>1.00023774795</v>
      </c>
      <c r="H632" s="101">
        <f ca="1">TRUNC(PRODUCT(G$10:G631),15)</f>
        <v>1.11724356767769</v>
      </c>
      <c r="I632" s="101">
        <f t="shared" si="135"/>
        <v>1</v>
      </c>
      <c r="J632" s="101">
        <f t="shared" ca="1" si="128"/>
        <v>1.1172435700000001</v>
      </c>
      <c r="K632" s="101">
        <f t="shared" ca="1" si="129"/>
        <v>586217.85</v>
      </c>
      <c r="L632" s="105">
        <f>IF(VLOOKUP(A632,$U$12:$AD$125,8)=VLOOKUP(A631,$U$12:$AD$125,8),0,VLOOKUP(A632,U$12:$AD$125,8))</f>
        <v>0</v>
      </c>
      <c r="M632" s="106">
        <f>IF(L632&gt;0,VLOOKUP(L632,T$12:$AC$125,7),0)</f>
        <v>0</v>
      </c>
      <c r="N632" s="101">
        <f t="shared" si="130"/>
        <v>0</v>
      </c>
      <c r="O632" s="101">
        <f t="shared" ca="1" si="131"/>
        <v>586217.85</v>
      </c>
      <c r="P632" s="107" t="str">
        <f t="shared" si="136"/>
        <v>J=</v>
      </c>
      <c r="Q632" s="108">
        <f t="shared" si="137"/>
        <v>43791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</row>
    <row r="633" spans="1:159" x14ac:dyDescent="0.2">
      <c r="A633" s="99">
        <f t="shared" si="132"/>
        <v>43686</v>
      </c>
      <c r="B633" s="100">
        <f t="shared" ca="1" si="138"/>
        <v>5587545.9500000002</v>
      </c>
      <c r="C633" s="101">
        <f t="shared" si="133"/>
        <v>5000000</v>
      </c>
      <c r="D633" s="102">
        <f ca="1">IF(A633&lt;$B$1,VLOOKUP(A633,[1]DI!$A$4:$B$15000,2,FALSE),0)</f>
        <v>5.8999999999999997E-2</v>
      </c>
      <c r="E633" s="101">
        <f t="shared" ca="1" si="139"/>
        <v>2.2751E-4</v>
      </c>
      <c r="F633" s="103">
        <f t="shared" si="134"/>
        <v>1.0449999999999999</v>
      </c>
      <c r="G633" s="104">
        <f t="shared" ca="1" si="127"/>
        <v>1.00023774795</v>
      </c>
      <c r="H633" s="101">
        <f ca="1">TRUNC(PRODUCT(G$10:G632),15)</f>
        <v>1.11750919004555</v>
      </c>
      <c r="I633" s="101">
        <f t="shared" si="135"/>
        <v>1</v>
      </c>
      <c r="J633" s="101">
        <f t="shared" ca="1" si="128"/>
        <v>1.11750919</v>
      </c>
      <c r="K633" s="101">
        <f t="shared" ca="1" si="129"/>
        <v>587545.94999999995</v>
      </c>
      <c r="L633" s="105">
        <f>IF(VLOOKUP(A633,$U$12:$AD$125,8)=VLOOKUP(A632,$U$12:$AD$125,8),0,VLOOKUP(A633,U$12:$AD$125,8))</f>
        <v>0</v>
      </c>
      <c r="M633" s="106">
        <f>IF(L633&gt;0,VLOOKUP(L633,T$12:$AC$125,7),0)</f>
        <v>0</v>
      </c>
      <c r="N633" s="101">
        <f t="shared" si="130"/>
        <v>0</v>
      </c>
      <c r="O633" s="101">
        <f t="shared" ca="1" si="131"/>
        <v>587545.94999999995</v>
      </c>
      <c r="P633" s="107" t="str">
        <f t="shared" si="136"/>
        <v>J=</v>
      </c>
      <c r="Q633" s="108">
        <f t="shared" si="137"/>
        <v>43791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</row>
    <row r="634" spans="1:159" x14ac:dyDescent="0.2">
      <c r="A634" s="99">
        <f t="shared" si="132"/>
        <v>43687</v>
      </c>
      <c r="B634" s="100">
        <f t="shared" ca="1" si="138"/>
        <v>5588874.4000000004</v>
      </c>
      <c r="C634" s="101">
        <f t="shared" si="133"/>
        <v>5000000</v>
      </c>
      <c r="D634" s="102">
        <f ca="1">IF(A634&lt;$B$1,VLOOKUP(A634,[1]DI!$A$4:$B$15000,2,FALSE),0)</f>
        <v>0</v>
      </c>
      <c r="E634" s="101">
        <f t="shared" ca="1" si="139"/>
        <v>0</v>
      </c>
      <c r="F634" s="103">
        <f t="shared" si="134"/>
        <v>1.0449999999999999</v>
      </c>
      <c r="G634" s="104">
        <f t="shared" ca="1" si="127"/>
        <v>1</v>
      </c>
      <c r="H634" s="101">
        <f ca="1">TRUNC(PRODUCT(G$10:G633),15)</f>
        <v>1.11777487556459</v>
      </c>
      <c r="I634" s="101">
        <f t="shared" si="135"/>
        <v>1</v>
      </c>
      <c r="J634" s="101">
        <f t="shared" ca="1" si="128"/>
        <v>1.11777488</v>
      </c>
      <c r="K634" s="101">
        <f t="shared" ca="1" si="129"/>
        <v>588874.4</v>
      </c>
      <c r="L634" s="105">
        <f>IF(VLOOKUP(A634,$U$12:$AD$125,8)=VLOOKUP(A633,$U$12:$AD$125,8),0,VLOOKUP(A634,U$12:$AD$125,8))</f>
        <v>0</v>
      </c>
      <c r="M634" s="106">
        <f>IF(L634&gt;0,VLOOKUP(L634,T$12:$AC$125,7),0)</f>
        <v>0</v>
      </c>
      <c r="N634" s="101">
        <f t="shared" si="130"/>
        <v>0</v>
      </c>
      <c r="O634" s="101">
        <f t="shared" ca="1" si="131"/>
        <v>588874.4</v>
      </c>
      <c r="P634" s="107" t="str">
        <f t="shared" si="136"/>
        <v>J=</v>
      </c>
      <c r="Q634" s="108">
        <f t="shared" si="137"/>
        <v>43791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</row>
    <row r="635" spans="1:159" x14ac:dyDescent="0.2">
      <c r="A635" s="99">
        <f t="shared" si="132"/>
        <v>43688</v>
      </c>
      <c r="B635" s="100">
        <f t="shared" ca="1" si="138"/>
        <v>5588874.4000000004</v>
      </c>
      <c r="C635" s="101">
        <f t="shared" si="133"/>
        <v>5000000</v>
      </c>
      <c r="D635" s="102">
        <f ca="1">IF(A635&lt;$B$1,VLOOKUP(A635,[1]DI!$A$4:$B$15000,2,FALSE),0)</f>
        <v>0</v>
      </c>
      <c r="E635" s="101">
        <f t="shared" ca="1" si="139"/>
        <v>0</v>
      </c>
      <c r="F635" s="103">
        <f t="shared" si="134"/>
        <v>1.0449999999999999</v>
      </c>
      <c r="G635" s="104">
        <f t="shared" ca="1" si="127"/>
        <v>1</v>
      </c>
      <c r="H635" s="101">
        <f ca="1">TRUNC(PRODUCT(G$10:G634),15)</f>
        <v>1.11777487556459</v>
      </c>
      <c r="I635" s="101">
        <f t="shared" si="135"/>
        <v>1</v>
      </c>
      <c r="J635" s="101">
        <f t="shared" ca="1" si="128"/>
        <v>1.11777488</v>
      </c>
      <c r="K635" s="101">
        <f t="shared" ca="1" si="129"/>
        <v>588874.4</v>
      </c>
      <c r="L635" s="105">
        <f>IF(VLOOKUP(A635,$U$12:$AD$125,8)=VLOOKUP(A634,$U$12:$AD$125,8),0,VLOOKUP(A635,U$12:$AD$125,8))</f>
        <v>0</v>
      </c>
      <c r="M635" s="106">
        <f>IF(L635&gt;0,VLOOKUP(L635,T$12:$AC$125,7),0)</f>
        <v>0</v>
      </c>
      <c r="N635" s="101">
        <f t="shared" si="130"/>
        <v>0</v>
      </c>
      <c r="O635" s="101">
        <f t="shared" ca="1" si="131"/>
        <v>588874.4</v>
      </c>
      <c r="P635" s="107" t="str">
        <f t="shared" si="136"/>
        <v>J=</v>
      </c>
      <c r="Q635" s="108">
        <f t="shared" si="137"/>
        <v>43791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</row>
    <row r="636" spans="1:159" x14ac:dyDescent="0.2">
      <c r="A636" s="99">
        <f t="shared" si="132"/>
        <v>43689</v>
      </c>
      <c r="B636" s="100">
        <f t="shared" ca="1" si="138"/>
        <v>5588874.4000000004</v>
      </c>
      <c r="C636" s="101">
        <f t="shared" si="133"/>
        <v>5000000</v>
      </c>
      <c r="D636" s="102">
        <f ca="1">IF(A636&lt;$B$1,VLOOKUP(A636,[1]DI!$A$4:$B$15000,2,FALSE),0)</f>
        <v>5.8999999999999997E-2</v>
      </c>
      <c r="E636" s="101">
        <f t="shared" ca="1" si="139"/>
        <v>2.2751E-4</v>
      </c>
      <c r="F636" s="103">
        <f t="shared" si="134"/>
        <v>1.0449999999999999</v>
      </c>
      <c r="G636" s="104">
        <f t="shared" ca="1" si="127"/>
        <v>1.00023774795</v>
      </c>
      <c r="H636" s="101">
        <f ca="1">TRUNC(PRODUCT(G$10:G635),15)</f>
        <v>1.11777487556459</v>
      </c>
      <c r="I636" s="101">
        <f t="shared" si="135"/>
        <v>1</v>
      </c>
      <c r="J636" s="101">
        <f t="shared" ca="1" si="128"/>
        <v>1.11777488</v>
      </c>
      <c r="K636" s="101">
        <f t="shared" ca="1" si="129"/>
        <v>588874.4</v>
      </c>
      <c r="L636" s="105">
        <f>IF(VLOOKUP(A636,$U$12:$AD$125,8)=VLOOKUP(A635,$U$12:$AD$125,8),0,VLOOKUP(A636,U$12:$AD$125,8))</f>
        <v>0</v>
      </c>
      <c r="M636" s="106">
        <f>IF(L636&gt;0,VLOOKUP(L636,T$12:$AC$125,7),0)</f>
        <v>0</v>
      </c>
      <c r="N636" s="101">
        <f t="shared" si="130"/>
        <v>0</v>
      </c>
      <c r="O636" s="101">
        <f t="shared" ca="1" si="131"/>
        <v>588874.4</v>
      </c>
      <c r="P636" s="107" t="str">
        <f t="shared" si="136"/>
        <v>J=</v>
      </c>
      <c r="Q636" s="108">
        <f t="shared" si="137"/>
        <v>43791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</row>
    <row r="637" spans="1:159" x14ac:dyDescent="0.2">
      <c r="A637" s="99">
        <f t="shared" si="132"/>
        <v>43690</v>
      </c>
      <c r="B637" s="100">
        <f t="shared" ca="1" si="138"/>
        <v>5590203.0999999996</v>
      </c>
      <c r="C637" s="101">
        <f t="shared" si="133"/>
        <v>5000000</v>
      </c>
      <c r="D637" s="102">
        <f ca="1">IF(A637&lt;$B$1,VLOOKUP(A637,[1]DI!$A$4:$B$15000,2,FALSE),0)</f>
        <v>5.8999999999999997E-2</v>
      </c>
      <c r="E637" s="101">
        <f t="shared" ca="1" si="139"/>
        <v>2.2751E-4</v>
      </c>
      <c r="F637" s="103">
        <f t="shared" si="134"/>
        <v>1.0449999999999999</v>
      </c>
      <c r="G637" s="104">
        <f t="shared" ca="1" si="127"/>
        <v>1.00023774795</v>
      </c>
      <c r="H637" s="101">
        <f ca="1">TRUNC(PRODUCT(G$10:G636),15)</f>
        <v>1.11804062424982</v>
      </c>
      <c r="I637" s="101">
        <f t="shared" si="135"/>
        <v>1</v>
      </c>
      <c r="J637" s="101">
        <f t="shared" ca="1" si="128"/>
        <v>1.1180406199999999</v>
      </c>
      <c r="K637" s="101">
        <f t="shared" ca="1" si="129"/>
        <v>590203.1</v>
      </c>
      <c r="L637" s="105">
        <f>IF(VLOOKUP(A637,$U$12:$AD$125,8)=VLOOKUP(A636,$U$12:$AD$125,8),0,VLOOKUP(A637,U$12:$AD$125,8))</f>
        <v>0</v>
      </c>
      <c r="M637" s="106">
        <f>IF(L637&gt;0,VLOOKUP(L637,T$12:$AC$125,7),0)</f>
        <v>0</v>
      </c>
      <c r="N637" s="101">
        <f t="shared" si="130"/>
        <v>0</v>
      </c>
      <c r="O637" s="101">
        <f t="shared" ca="1" si="131"/>
        <v>590203.1</v>
      </c>
      <c r="P637" s="107" t="str">
        <f t="shared" si="136"/>
        <v>J=</v>
      </c>
      <c r="Q637" s="108">
        <f t="shared" si="137"/>
        <v>43791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</row>
    <row r="638" spans="1:159" x14ac:dyDescent="0.2">
      <c r="A638" s="99">
        <f t="shared" si="132"/>
        <v>43691</v>
      </c>
      <c r="B638" s="100">
        <f t="shared" ca="1" si="138"/>
        <v>5591532.2000000002</v>
      </c>
      <c r="C638" s="101">
        <f t="shared" si="133"/>
        <v>5000000</v>
      </c>
      <c r="D638" s="102">
        <f ca="1">IF(A638&lt;$B$1,VLOOKUP(A638,[1]DI!$A$4:$B$15000,2,FALSE),0)</f>
        <v>5.8999999999999997E-2</v>
      </c>
      <c r="E638" s="101">
        <f t="shared" ca="1" si="139"/>
        <v>2.2751E-4</v>
      </c>
      <c r="F638" s="103">
        <f t="shared" si="134"/>
        <v>1.0449999999999999</v>
      </c>
      <c r="G638" s="104">
        <f t="shared" ca="1" si="127"/>
        <v>1.00023774795</v>
      </c>
      <c r="H638" s="101">
        <f ca="1">TRUNC(PRODUCT(G$10:G637),15)</f>
        <v>1.11830643611625</v>
      </c>
      <c r="I638" s="101">
        <f t="shared" si="135"/>
        <v>1</v>
      </c>
      <c r="J638" s="101">
        <f t="shared" ca="1" si="128"/>
        <v>1.11830644</v>
      </c>
      <c r="K638" s="101">
        <f t="shared" ca="1" si="129"/>
        <v>591532.19999999995</v>
      </c>
      <c r="L638" s="105">
        <f>IF(VLOOKUP(A638,$U$12:$AD$125,8)=VLOOKUP(A637,$U$12:$AD$125,8),0,VLOOKUP(A638,U$12:$AD$125,8))</f>
        <v>0</v>
      </c>
      <c r="M638" s="106">
        <f>IF(L638&gt;0,VLOOKUP(L638,T$12:$AC$125,7),0)</f>
        <v>0</v>
      </c>
      <c r="N638" s="101">
        <f t="shared" si="130"/>
        <v>0</v>
      </c>
      <c r="O638" s="101">
        <f t="shared" ca="1" si="131"/>
        <v>591532.19999999995</v>
      </c>
      <c r="P638" s="107" t="str">
        <f t="shared" si="136"/>
        <v>J=</v>
      </c>
      <c r="Q638" s="108">
        <f t="shared" si="137"/>
        <v>43791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</row>
    <row r="639" spans="1:159" x14ac:dyDescent="0.2">
      <c r="A639" s="99">
        <f t="shared" si="132"/>
        <v>43692</v>
      </c>
      <c r="B639" s="100">
        <f t="shared" ca="1" si="138"/>
        <v>5592861.5499999998</v>
      </c>
      <c r="C639" s="101">
        <f t="shared" si="133"/>
        <v>5000000</v>
      </c>
      <c r="D639" s="102">
        <f ca="1">IF(A639&lt;$B$1,VLOOKUP(A639,[1]DI!$A$4:$B$15000,2,FALSE),0)</f>
        <v>5.8999999999999997E-2</v>
      </c>
      <c r="E639" s="101">
        <f t="shared" ca="1" si="139"/>
        <v>2.2751E-4</v>
      </c>
      <c r="F639" s="103">
        <f t="shared" si="134"/>
        <v>1.0449999999999999</v>
      </c>
      <c r="G639" s="104">
        <f t="shared" ca="1" si="127"/>
        <v>1.00023774795</v>
      </c>
      <c r="H639" s="101">
        <f ca="1">TRUNC(PRODUCT(G$10:G638),15)</f>
        <v>1.1185723111789101</v>
      </c>
      <c r="I639" s="101">
        <f t="shared" si="135"/>
        <v>1</v>
      </c>
      <c r="J639" s="101">
        <f t="shared" ca="1" si="128"/>
        <v>1.11857231</v>
      </c>
      <c r="K639" s="101">
        <f t="shared" ca="1" si="129"/>
        <v>592861.55000000005</v>
      </c>
      <c r="L639" s="105">
        <f>IF(VLOOKUP(A639,$U$12:$AD$125,8)=VLOOKUP(A638,$U$12:$AD$125,8),0,VLOOKUP(A639,U$12:$AD$125,8))</f>
        <v>0</v>
      </c>
      <c r="M639" s="106">
        <f>IF(L639&gt;0,VLOOKUP(L639,T$12:$AC$125,7),0)</f>
        <v>0</v>
      </c>
      <c r="N639" s="101">
        <f t="shared" si="130"/>
        <v>0</v>
      </c>
      <c r="O639" s="101">
        <f t="shared" ca="1" si="131"/>
        <v>592861.55000000005</v>
      </c>
      <c r="P639" s="107" t="str">
        <f t="shared" si="136"/>
        <v>J=</v>
      </c>
      <c r="Q639" s="108">
        <f t="shared" si="137"/>
        <v>43791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</row>
    <row r="640" spans="1:159" x14ac:dyDescent="0.2">
      <c r="A640" s="99">
        <f t="shared" si="132"/>
        <v>43693</v>
      </c>
      <c r="B640" s="100">
        <f t="shared" ca="1" si="138"/>
        <v>5594191.25</v>
      </c>
      <c r="C640" s="101">
        <f t="shared" si="133"/>
        <v>5000000</v>
      </c>
      <c r="D640" s="102">
        <f ca="1">IF(A640&lt;$B$1,VLOOKUP(A640,[1]DI!$A$4:$B$15000,2,FALSE),0)</f>
        <v>5.8999999999999997E-2</v>
      </c>
      <c r="E640" s="101">
        <f t="shared" ca="1" si="139"/>
        <v>2.2751E-4</v>
      </c>
      <c r="F640" s="103">
        <f t="shared" si="134"/>
        <v>1.0449999999999999</v>
      </c>
      <c r="G640" s="104">
        <f t="shared" ca="1" si="127"/>
        <v>1.00023774795</v>
      </c>
      <c r="H640" s="101">
        <f ca="1">TRUNC(PRODUCT(G$10:G639),15)</f>
        <v>1.11883824945282</v>
      </c>
      <c r="I640" s="101">
        <f t="shared" si="135"/>
        <v>1</v>
      </c>
      <c r="J640" s="101">
        <f t="shared" ca="1" si="128"/>
        <v>1.11883825</v>
      </c>
      <c r="K640" s="101">
        <f t="shared" ca="1" si="129"/>
        <v>594191.25</v>
      </c>
      <c r="L640" s="105">
        <f>IF(VLOOKUP(A640,$U$12:$AD$125,8)=VLOOKUP(A639,$U$12:$AD$125,8),0,VLOOKUP(A640,U$12:$AD$125,8))</f>
        <v>0</v>
      </c>
      <c r="M640" s="106">
        <f>IF(L640&gt;0,VLOOKUP(L640,T$12:$AC$125,7),0)</f>
        <v>0</v>
      </c>
      <c r="N640" s="101">
        <f t="shared" si="130"/>
        <v>0</v>
      </c>
      <c r="O640" s="101">
        <f t="shared" ca="1" si="131"/>
        <v>594191.25</v>
      </c>
      <c r="P640" s="107" t="str">
        <f t="shared" si="136"/>
        <v>J=</v>
      </c>
      <c r="Q640" s="108">
        <f t="shared" si="137"/>
        <v>43791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</row>
    <row r="641" spans="1:162" x14ac:dyDescent="0.2">
      <c r="A641" s="99">
        <f t="shared" si="132"/>
        <v>43694</v>
      </c>
      <c r="B641" s="100">
        <f t="shared" ca="1" si="138"/>
        <v>5595521.25</v>
      </c>
      <c r="C641" s="101">
        <f t="shared" si="133"/>
        <v>5000000</v>
      </c>
      <c r="D641" s="102">
        <f ca="1">IF(A641&lt;$B$1,VLOOKUP(A641,[1]DI!$A$4:$B$15000,2,FALSE),0)</f>
        <v>0</v>
      </c>
      <c r="E641" s="101">
        <f t="shared" ca="1" si="139"/>
        <v>0</v>
      </c>
      <c r="F641" s="103">
        <f t="shared" si="134"/>
        <v>1.0449999999999999</v>
      </c>
      <c r="G641" s="104">
        <f t="shared" ca="1" si="127"/>
        <v>1</v>
      </c>
      <c r="H641" s="101">
        <f ca="1">TRUNC(PRODUCT(G$10:G640),15)</f>
        <v>1.11910425095301</v>
      </c>
      <c r="I641" s="101">
        <f t="shared" si="135"/>
        <v>1</v>
      </c>
      <c r="J641" s="101">
        <f t="shared" ca="1" si="128"/>
        <v>1.1191042499999999</v>
      </c>
      <c r="K641" s="101">
        <f t="shared" ca="1" si="129"/>
        <v>595521.25</v>
      </c>
      <c r="L641" s="105">
        <f>IF(VLOOKUP(A641,$U$12:$AD$125,8)=VLOOKUP(A640,$U$12:$AD$125,8),0,VLOOKUP(A641,U$12:$AD$125,8))</f>
        <v>0</v>
      </c>
      <c r="M641" s="106">
        <f>IF(L641&gt;0,VLOOKUP(L641,T$12:$AC$125,7),0)</f>
        <v>0</v>
      </c>
      <c r="N641" s="101">
        <f t="shared" si="130"/>
        <v>0</v>
      </c>
      <c r="O641" s="101">
        <f t="shared" ca="1" si="131"/>
        <v>595521.25</v>
      </c>
      <c r="P641" s="107" t="str">
        <f t="shared" si="136"/>
        <v>J=</v>
      </c>
      <c r="Q641" s="108">
        <f t="shared" si="137"/>
        <v>43791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</row>
    <row r="642" spans="1:162" x14ac:dyDescent="0.2">
      <c r="A642" s="99">
        <f t="shared" si="132"/>
        <v>43695</v>
      </c>
      <c r="B642" s="100">
        <f t="shared" ca="1" si="138"/>
        <v>5595521.25</v>
      </c>
      <c r="C642" s="101">
        <f t="shared" si="133"/>
        <v>5000000</v>
      </c>
      <c r="D642" s="102">
        <f ca="1">IF(A642&lt;$B$1,VLOOKUP(A642,[1]DI!$A$4:$B$15000,2,FALSE),0)</f>
        <v>0</v>
      </c>
      <c r="E642" s="101">
        <f t="shared" ca="1" si="139"/>
        <v>0</v>
      </c>
      <c r="F642" s="103">
        <f t="shared" si="134"/>
        <v>1.0449999999999999</v>
      </c>
      <c r="G642" s="104">
        <f t="shared" ca="1" si="127"/>
        <v>1</v>
      </c>
      <c r="H642" s="101">
        <f ca="1">TRUNC(PRODUCT(G$10:G641),15)</f>
        <v>1.11910425095301</v>
      </c>
      <c r="I642" s="101">
        <f t="shared" si="135"/>
        <v>1</v>
      </c>
      <c r="J642" s="101">
        <f t="shared" ca="1" si="128"/>
        <v>1.1191042499999999</v>
      </c>
      <c r="K642" s="101">
        <f t="shared" ca="1" si="129"/>
        <v>595521.25</v>
      </c>
      <c r="L642" s="105">
        <f>IF(VLOOKUP(A642,$U$12:$AD$125,8)=VLOOKUP(A641,$U$12:$AD$125,8),0,VLOOKUP(A642,U$12:$AD$125,8))</f>
        <v>0</v>
      </c>
      <c r="M642" s="106">
        <f>IF(L642&gt;0,VLOOKUP(L642,T$12:$AC$125,7),0)</f>
        <v>0</v>
      </c>
      <c r="N642" s="101">
        <f t="shared" si="130"/>
        <v>0</v>
      </c>
      <c r="O642" s="101">
        <f t="shared" ca="1" si="131"/>
        <v>595521.25</v>
      </c>
      <c r="P642" s="107" t="str">
        <f t="shared" si="136"/>
        <v>J=</v>
      </c>
      <c r="Q642" s="108">
        <f t="shared" si="137"/>
        <v>43791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</row>
    <row r="643" spans="1:162" x14ac:dyDescent="0.2">
      <c r="A643" s="99">
        <f t="shared" si="132"/>
        <v>43696</v>
      </c>
      <c r="B643" s="100">
        <f t="shared" ca="1" si="138"/>
        <v>5595521.25</v>
      </c>
      <c r="C643" s="101">
        <f t="shared" si="133"/>
        <v>5000000</v>
      </c>
      <c r="D643" s="102">
        <f ca="1">IF(A643&lt;$B$1,VLOOKUP(A643,[1]DI!$A$4:$B$15000,2,FALSE),0)</f>
        <v>5.8999999999999997E-2</v>
      </c>
      <c r="E643" s="101">
        <f t="shared" ca="1" si="139"/>
        <v>2.2751E-4</v>
      </c>
      <c r="F643" s="103">
        <f t="shared" si="134"/>
        <v>1.0449999999999999</v>
      </c>
      <c r="G643" s="104">
        <f t="shared" ca="1" si="127"/>
        <v>1.00023774795</v>
      </c>
      <c r="H643" s="101">
        <f ca="1">TRUNC(PRODUCT(G$10:G642),15)</f>
        <v>1.11910425095301</v>
      </c>
      <c r="I643" s="101">
        <f t="shared" si="135"/>
        <v>1</v>
      </c>
      <c r="J643" s="101">
        <f t="shared" ca="1" si="128"/>
        <v>1.1191042499999999</v>
      </c>
      <c r="K643" s="101">
        <f t="shared" ca="1" si="129"/>
        <v>595521.25</v>
      </c>
      <c r="L643" s="105">
        <f>IF(VLOOKUP(A643,$U$12:$AD$125,8)=VLOOKUP(A642,$U$12:$AD$125,8),0,VLOOKUP(A643,U$12:$AD$125,8))</f>
        <v>0</v>
      </c>
      <c r="M643" s="106">
        <f>IF(L643&gt;0,VLOOKUP(L643,T$12:$AC$125,7),0)</f>
        <v>0</v>
      </c>
      <c r="N643" s="101">
        <f t="shared" si="130"/>
        <v>0</v>
      </c>
      <c r="O643" s="101">
        <f t="shared" ca="1" si="131"/>
        <v>595521.25</v>
      </c>
      <c r="P643" s="107" t="str">
        <f t="shared" si="136"/>
        <v>J=</v>
      </c>
      <c r="Q643" s="108">
        <f t="shared" si="137"/>
        <v>43791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</row>
    <row r="644" spans="1:162" x14ac:dyDescent="0.2">
      <c r="A644" s="99">
        <f t="shared" si="132"/>
        <v>43697</v>
      </c>
      <c r="B644" s="100">
        <f t="shared" ca="1" si="138"/>
        <v>5596851.5999999996</v>
      </c>
      <c r="C644" s="101">
        <f t="shared" si="133"/>
        <v>5000000</v>
      </c>
      <c r="D644" s="102">
        <f ca="1">IF(A644&lt;$B$1,VLOOKUP(A644,[1]DI!$A$4:$B$15000,2,FALSE),0)</f>
        <v>5.8999999999999997E-2</v>
      </c>
      <c r="E644" s="101">
        <f t="shared" ca="1" si="139"/>
        <v>2.2751E-4</v>
      </c>
      <c r="F644" s="103">
        <f t="shared" si="134"/>
        <v>1.0449999999999999</v>
      </c>
      <c r="G644" s="104">
        <f t="shared" ca="1" si="127"/>
        <v>1.00023774795</v>
      </c>
      <c r="H644" s="101">
        <f ca="1">TRUNC(PRODUCT(G$10:G643),15)</f>
        <v>1.1193703156945101</v>
      </c>
      <c r="I644" s="101">
        <f t="shared" si="135"/>
        <v>1</v>
      </c>
      <c r="J644" s="101">
        <f t="shared" ca="1" si="128"/>
        <v>1.11937032</v>
      </c>
      <c r="K644" s="101">
        <f t="shared" ca="1" si="129"/>
        <v>596851.6</v>
      </c>
      <c r="L644" s="105">
        <f>IF(VLOOKUP(A644,$U$12:$AD$125,8)=VLOOKUP(A643,$U$12:$AD$125,8),0,VLOOKUP(A644,U$12:$AD$125,8))</f>
        <v>0</v>
      </c>
      <c r="M644" s="106">
        <f>IF(L644&gt;0,VLOOKUP(L644,T$12:$AC$125,7),0)</f>
        <v>0</v>
      </c>
      <c r="N644" s="101">
        <f t="shared" si="130"/>
        <v>0</v>
      </c>
      <c r="O644" s="101">
        <f t="shared" ca="1" si="131"/>
        <v>596851.6</v>
      </c>
      <c r="P644" s="107" t="str">
        <f t="shared" si="136"/>
        <v>J=</v>
      </c>
      <c r="Q644" s="108">
        <f t="shared" si="137"/>
        <v>43791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</row>
    <row r="645" spans="1:162" x14ac:dyDescent="0.2">
      <c r="A645" s="99">
        <f t="shared" si="132"/>
        <v>43698</v>
      </c>
      <c r="B645" s="100">
        <f t="shared" ca="1" si="138"/>
        <v>5598182.2000000002</v>
      </c>
      <c r="C645" s="101">
        <f t="shared" si="133"/>
        <v>5000000</v>
      </c>
      <c r="D645" s="102">
        <f ca="1">IF(A645&lt;$B$1,VLOOKUP(A645,[1]DI!$A$4:$B$15000,2,FALSE),0)</f>
        <v>5.8999999999999997E-2</v>
      </c>
      <c r="E645" s="101">
        <f t="shared" ca="1" si="139"/>
        <v>2.2751E-4</v>
      </c>
      <c r="F645" s="103">
        <f t="shared" si="134"/>
        <v>1.0449999999999999</v>
      </c>
      <c r="G645" s="104">
        <f t="shared" ca="1" si="127"/>
        <v>1.00023774795</v>
      </c>
      <c r="H645" s="101">
        <f ca="1">TRUNC(PRODUCT(G$10:G644),15)</f>
        <v>1.11963644369236</v>
      </c>
      <c r="I645" s="101">
        <f t="shared" si="135"/>
        <v>1</v>
      </c>
      <c r="J645" s="101">
        <f t="shared" ca="1" si="128"/>
        <v>1.1196364400000001</v>
      </c>
      <c r="K645" s="101">
        <f t="shared" ca="1" si="129"/>
        <v>598182.19999999995</v>
      </c>
      <c r="L645" s="105">
        <f>IF(VLOOKUP(A645,$U$12:$AD$125,8)=VLOOKUP(A644,$U$12:$AD$125,8),0,VLOOKUP(A645,U$12:$AD$125,8))</f>
        <v>0</v>
      </c>
      <c r="M645" s="106">
        <f>IF(L645&gt;0,VLOOKUP(L645,T$12:$AC$125,7),0)</f>
        <v>0</v>
      </c>
      <c r="N645" s="101">
        <f t="shared" si="130"/>
        <v>0</v>
      </c>
      <c r="O645" s="101">
        <f t="shared" ca="1" si="131"/>
        <v>598182.19999999995</v>
      </c>
      <c r="P645" s="107" t="str">
        <f t="shared" si="136"/>
        <v>J=</v>
      </c>
      <c r="Q645" s="108">
        <f t="shared" si="137"/>
        <v>43791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</row>
    <row r="646" spans="1:162" x14ac:dyDescent="0.2">
      <c r="A646" s="99">
        <f t="shared" si="132"/>
        <v>43699</v>
      </c>
      <c r="B646" s="100">
        <f t="shared" ca="1" si="138"/>
        <v>5599513.1499999901</v>
      </c>
      <c r="C646" s="101">
        <f t="shared" si="133"/>
        <v>5000000</v>
      </c>
      <c r="D646" s="102">
        <f ca="1">IF(A646&lt;$B$1,VLOOKUP(A646,[1]DI!$A$4:$B$15000,2,FALSE),0)</f>
        <v>5.8999999999999997E-2</v>
      </c>
      <c r="E646" s="101">
        <f t="shared" ca="1" si="139"/>
        <v>2.2751E-4</v>
      </c>
      <c r="F646" s="103">
        <f t="shared" si="134"/>
        <v>1.0449999999999999</v>
      </c>
      <c r="G646" s="104">
        <f t="shared" ca="1" si="127"/>
        <v>1.00023774795</v>
      </c>
      <c r="H646" s="101">
        <f ca="1">TRUNC(PRODUCT(G$10:G645),15)</f>
        <v>1.1199026349615899</v>
      </c>
      <c r="I646" s="101">
        <f t="shared" si="135"/>
        <v>1</v>
      </c>
      <c r="J646" s="101">
        <f t="shared" ca="1" si="128"/>
        <v>1.1199026299999999</v>
      </c>
      <c r="K646" s="101">
        <f t="shared" ca="1" si="129"/>
        <v>599513.14999999001</v>
      </c>
      <c r="L646" s="105">
        <f>IF(VLOOKUP(A646,$U$12:$AD$125,8)=VLOOKUP(A645,$U$12:$AD$125,8),0,VLOOKUP(A646,U$12:$AD$125,8))</f>
        <v>0</v>
      </c>
      <c r="M646" s="106">
        <f>IF(L646&gt;0,VLOOKUP(L646,T$12:$AC$125,7),0)</f>
        <v>0</v>
      </c>
      <c r="N646" s="101">
        <f t="shared" si="130"/>
        <v>0</v>
      </c>
      <c r="O646" s="101">
        <f t="shared" ca="1" si="131"/>
        <v>599513.14999999001</v>
      </c>
      <c r="P646" s="107" t="str">
        <f t="shared" si="136"/>
        <v>J=</v>
      </c>
      <c r="Q646" s="108">
        <f t="shared" si="137"/>
        <v>43791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</row>
    <row r="647" spans="1:162" x14ac:dyDescent="0.2">
      <c r="A647" s="99">
        <f t="shared" si="132"/>
        <v>43700</v>
      </c>
      <c r="B647" s="100">
        <f t="shared" ca="1" si="138"/>
        <v>5600844.4500000002</v>
      </c>
      <c r="C647" s="101">
        <f t="shared" si="133"/>
        <v>5000000</v>
      </c>
      <c r="D647" s="102">
        <f ca="1">IF(A647&lt;$B$1,VLOOKUP(A647,[1]DI!$A$4:$B$15000,2,FALSE),0)</f>
        <v>5.8999999999999997E-2</v>
      </c>
      <c r="E647" s="101">
        <f t="shared" ca="1" si="139"/>
        <v>2.2751E-4</v>
      </c>
      <c r="F647" s="103">
        <f t="shared" si="134"/>
        <v>1.0449999999999999</v>
      </c>
      <c r="G647" s="104">
        <f t="shared" ca="1" si="127"/>
        <v>1.00023774795</v>
      </c>
      <c r="H647" s="101">
        <f ca="1">TRUNC(PRODUCT(G$10:G646),15)</f>
        <v>1.1201688895172499</v>
      </c>
      <c r="I647" s="101">
        <f t="shared" si="135"/>
        <v>1</v>
      </c>
      <c r="J647" s="101">
        <f t="shared" ca="1" si="128"/>
        <v>1.12016889</v>
      </c>
      <c r="K647" s="101">
        <f t="shared" ca="1" si="129"/>
        <v>600844.44999999995</v>
      </c>
      <c r="L647" s="105">
        <f>IF(VLOOKUP(A647,$U$12:$AD$125,8)=VLOOKUP(A646,$U$12:$AD$125,8),0,VLOOKUP(A647,U$12:$AD$125,8))</f>
        <v>0</v>
      </c>
      <c r="M647" s="106">
        <f>IF(L647&gt;0,VLOOKUP(L647,T$12:$AC$125,7),0)</f>
        <v>0</v>
      </c>
      <c r="N647" s="101">
        <f t="shared" si="130"/>
        <v>0</v>
      </c>
      <c r="O647" s="101">
        <f t="shared" ca="1" si="131"/>
        <v>600844.44999999995</v>
      </c>
      <c r="P647" s="107" t="str">
        <f t="shared" si="136"/>
        <v>J=</v>
      </c>
      <c r="Q647" s="108">
        <f t="shared" si="137"/>
        <v>43791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</row>
    <row r="648" spans="1:162" x14ac:dyDescent="0.2">
      <c r="A648" s="99">
        <f t="shared" si="132"/>
        <v>43701</v>
      </c>
      <c r="B648" s="100">
        <f t="shared" ca="1" si="138"/>
        <v>5602176.0499999896</v>
      </c>
      <c r="C648" s="101">
        <f t="shared" si="133"/>
        <v>5000000</v>
      </c>
      <c r="D648" s="102">
        <f ca="1">IF(A648&lt;$B$1,VLOOKUP(A648,[1]DI!$A$4:$B$15000,2,FALSE),0)</f>
        <v>0</v>
      </c>
      <c r="E648" s="101">
        <f t="shared" ca="1" si="139"/>
        <v>0</v>
      </c>
      <c r="F648" s="103">
        <f t="shared" si="134"/>
        <v>1.0449999999999999</v>
      </c>
      <c r="G648" s="104">
        <f t="shared" ca="1" si="127"/>
        <v>1</v>
      </c>
      <c r="H648" s="101">
        <f ca="1">TRUNC(PRODUCT(G$10:G647),15)</f>
        <v>1.12043520737439</v>
      </c>
      <c r="I648" s="101">
        <f t="shared" si="135"/>
        <v>1</v>
      </c>
      <c r="J648" s="101">
        <f t="shared" ca="1" si="128"/>
        <v>1.1204352099999999</v>
      </c>
      <c r="K648" s="101">
        <f t="shared" ca="1" si="129"/>
        <v>602176.04999999003</v>
      </c>
      <c r="L648" s="105">
        <f>IF(VLOOKUP(A648,$U$12:$AD$125,8)=VLOOKUP(A647,$U$12:$AD$125,8),0,VLOOKUP(A648,U$12:$AD$125,8))</f>
        <v>0</v>
      </c>
      <c r="M648" s="106">
        <f>IF(L648&gt;0,VLOOKUP(L648,T$12:$AC$125,7),0)</f>
        <v>0</v>
      </c>
      <c r="N648" s="101">
        <f t="shared" si="130"/>
        <v>0</v>
      </c>
      <c r="O648" s="101">
        <f t="shared" ca="1" si="131"/>
        <v>602176.04999999003</v>
      </c>
      <c r="P648" s="107" t="str">
        <f t="shared" si="136"/>
        <v>J=</v>
      </c>
      <c r="Q648" s="108">
        <f t="shared" si="137"/>
        <v>43791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</row>
    <row r="649" spans="1:162" x14ac:dyDescent="0.2">
      <c r="A649" s="99">
        <f t="shared" si="132"/>
        <v>43702</v>
      </c>
      <c r="B649" s="100">
        <f t="shared" ca="1" si="138"/>
        <v>5602176.0499999896</v>
      </c>
      <c r="C649" s="101">
        <f t="shared" si="133"/>
        <v>5000000</v>
      </c>
      <c r="D649" s="102">
        <f ca="1">IF(A649&lt;$B$1,VLOOKUP(A649,[1]DI!$A$4:$B$15000,2,FALSE),0)</f>
        <v>0</v>
      </c>
      <c r="E649" s="101">
        <f t="shared" ca="1" si="139"/>
        <v>0</v>
      </c>
      <c r="F649" s="103">
        <f t="shared" si="134"/>
        <v>1.0449999999999999</v>
      </c>
      <c r="G649" s="104">
        <f t="shared" ca="1" si="127"/>
        <v>1</v>
      </c>
      <c r="H649" s="101">
        <f ca="1">TRUNC(PRODUCT(G$10:G648),15)</f>
        <v>1.12043520737439</v>
      </c>
      <c r="I649" s="101">
        <f t="shared" si="135"/>
        <v>1</v>
      </c>
      <c r="J649" s="101">
        <f t="shared" ca="1" si="128"/>
        <v>1.1204352099999999</v>
      </c>
      <c r="K649" s="101">
        <f t="shared" ca="1" si="129"/>
        <v>602176.04999999003</v>
      </c>
      <c r="L649" s="105">
        <f>IF(VLOOKUP(A649,$U$12:$AD$125,8)=VLOOKUP(A648,$U$12:$AD$125,8),0,VLOOKUP(A649,U$12:$AD$125,8))</f>
        <v>0</v>
      </c>
      <c r="M649" s="106">
        <f>IF(L649&gt;0,VLOOKUP(L649,T$12:$AC$125,7),0)</f>
        <v>0</v>
      </c>
      <c r="N649" s="101">
        <f t="shared" si="130"/>
        <v>0</v>
      </c>
      <c r="O649" s="101">
        <f t="shared" ca="1" si="131"/>
        <v>602176.04999999003</v>
      </c>
      <c r="P649" s="107" t="str">
        <f t="shared" si="136"/>
        <v>J=</v>
      </c>
      <c r="Q649" s="108">
        <f t="shared" si="137"/>
        <v>43791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</row>
    <row r="650" spans="1:162" x14ac:dyDescent="0.2">
      <c r="A650" s="99">
        <f t="shared" si="132"/>
        <v>43703</v>
      </c>
      <c r="B650" s="100">
        <f t="shared" ca="1" si="138"/>
        <v>5602176.0499999896</v>
      </c>
      <c r="C650" s="101">
        <f t="shared" si="133"/>
        <v>5000000</v>
      </c>
      <c r="D650" s="102">
        <f ca="1">IF(A650&lt;$B$1,VLOOKUP(A650,[1]DI!$A$4:$B$15000,2,FALSE),0)</f>
        <v>5.8999999999999997E-2</v>
      </c>
      <c r="E650" s="101">
        <f t="shared" ca="1" si="139"/>
        <v>2.2751E-4</v>
      </c>
      <c r="F650" s="103">
        <f t="shared" si="134"/>
        <v>1.0449999999999999</v>
      </c>
      <c r="G650" s="104">
        <f t="shared" ref="G650:G713" ca="1" si="140">TRUNC((1+(E650*F650)),15)</f>
        <v>1.00023774795</v>
      </c>
      <c r="H650" s="101">
        <f ca="1">TRUNC(PRODUCT(G$10:G649),15)</f>
        <v>1.12043520737439</v>
      </c>
      <c r="I650" s="101">
        <f t="shared" si="135"/>
        <v>1</v>
      </c>
      <c r="J650" s="101">
        <f t="shared" ref="J650:J713" ca="1" si="141">ROUND(TRUNC(H650/I650,15),8)</f>
        <v>1.1204352099999999</v>
      </c>
      <c r="K650" s="101">
        <f t="shared" ref="K650:K713" ca="1" si="142">TRUNC((C650*(J650-1)),8)</f>
        <v>602176.04999999003</v>
      </c>
      <c r="L650" s="105">
        <f>IF(VLOOKUP(A650,$U$12:$AD$125,8)=VLOOKUP(A649,$U$12:$AD$125,8),0,VLOOKUP(A650,U$12:$AD$125,8))</f>
        <v>0</v>
      </c>
      <c r="M650" s="106">
        <f>IF(L650&gt;0,VLOOKUP(L650,T$12:$AC$125,7),0)</f>
        <v>0</v>
      </c>
      <c r="N650" s="101">
        <f t="shared" ref="N650:N713" si="143">IF(M650&gt;0,(C$10*M650),0)</f>
        <v>0</v>
      </c>
      <c r="O650" s="101">
        <f t="shared" ref="O650:O713" ca="1" si="144">(K650+N650)</f>
        <v>602176.04999999003</v>
      </c>
      <c r="P650" s="107" t="str">
        <f t="shared" si="136"/>
        <v>J=</v>
      </c>
      <c r="Q650" s="108">
        <f t="shared" si="137"/>
        <v>43791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</row>
    <row r="651" spans="1:162" x14ac:dyDescent="0.2">
      <c r="A651" s="99">
        <f t="shared" ref="A651:A714" si="145">(A650+1)</f>
        <v>43704</v>
      </c>
      <c r="B651" s="100">
        <f t="shared" ca="1" si="138"/>
        <v>5603507.9500000002</v>
      </c>
      <c r="C651" s="101">
        <f t="shared" ref="C651:C714" si="146">TRUNC(C650-N650,8)</f>
        <v>5000000</v>
      </c>
      <c r="D651" s="102">
        <f ca="1">IF(A651&lt;$B$1,VLOOKUP(A651,[1]DI!$A$4:$B$15000,2,FALSE),0)</f>
        <v>5.8999999999999997E-2</v>
      </c>
      <c r="E651" s="101">
        <f t="shared" ca="1" si="139"/>
        <v>2.2751E-4</v>
      </c>
      <c r="F651" s="103">
        <f t="shared" ref="F651:F714" si="147">F650</f>
        <v>1.0449999999999999</v>
      </c>
      <c r="G651" s="104">
        <f t="shared" ca="1" si="140"/>
        <v>1.00023774795</v>
      </c>
      <c r="H651" s="101">
        <f ca="1">TRUNC(PRODUCT(G$10:G650),15)</f>
        <v>1.12070158854805</v>
      </c>
      <c r="I651" s="101">
        <f t="shared" ref="I651:I714" si="148">IF(OR(L650&gt;0,L650="E"),H650,I650)</f>
        <v>1</v>
      </c>
      <c r="J651" s="101">
        <f t="shared" ca="1" si="141"/>
        <v>1.1207015899999999</v>
      </c>
      <c r="K651" s="101">
        <f t="shared" ca="1" si="142"/>
        <v>603507.94999999995</v>
      </c>
      <c r="L651" s="105">
        <f>IF(VLOOKUP(A651,$U$12:$AD$125,8)=VLOOKUP(A650,$U$12:$AD$125,8),0,VLOOKUP(A651,U$12:$AD$125,8))</f>
        <v>0</v>
      </c>
      <c r="M651" s="106">
        <f>IF(L651&gt;0,VLOOKUP(L651,T$12:$AC$125,7),0)</f>
        <v>0</v>
      </c>
      <c r="N651" s="101">
        <f t="shared" si="143"/>
        <v>0</v>
      </c>
      <c r="O651" s="101">
        <f t="shared" ca="1" si="144"/>
        <v>603507.94999999995</v>
      </c>
      <c r="P651" s="107" t="str">
        <f t="shared" ref="P651:P714" si="149">IF(L650&gt;0,VLOOKUP(A650,$U$12:$AD$125,9),P650)</f>
        <v>J=</v>
      </c>
      <c r="Q651" s="108">
        <f t="shared" ref="Q651:Q714" si="150">IF(L650&gt;0,VLOOKUP(A650,$U$12:$AD$125,10),Q650)</f>
        <v>43791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</row>
    <row r="652" spans="1:162" x14ac:dyDescent="0.2">
      <c r="A652" s="99">
        <f t="shared" si="145"/>
        <v>43705</v>
      </c>
      <c r="B652" s="100">
        <f t="shared" ref="B652:B715" ca="1" si="151">IF(A652&lt;=TODAY(),C652+K652,IF(AND(A652&gt;TODAY(),A652&lt;=$B$1),IF(VLOOKUP(TODAY(),$A$10:$D$5000,4,FALSE)=0,"n.d",C652+K652),"n.d"))</f>
        <v>5604840.1500000004</v>
      </c>
      <c r="C652" s="101">
        <f t="shared" si="146"/>
        <v>5000000</v>
      </c>
      <c r="D652" s="102">
        <f ca="1">IF(A652&lt;$B$1,VLOOKUP(A652,[1]DI!$A$4:$B$15000,2,FALSE),0)</f>
        <v>5.8999999999999997E-2</v>
      </c>
      <c r="E652" s="101">
        <f t="shared" ca="1" si="139"/>
        <v>2.2751E-4</v>
      </c>
      <c r="F652" s="103">
        <f t="shared" si="147"/>
        <v>1.0449999999999999</v>
      </c>
      <c r="G652" s="104">
        <f t="shared" ca="1" si="140"/>
        <v>1.00023774795</v>
      </c>
      <c r="H652" s="101">
        <f ca="1">TRUNC(PRODUCT(G$10:G651),15)</f>
        <v>1.1209680330532901</v>
      </c>
      <c r="I652" s="101">
        <f t="shared" si="148"/>
        <v>1</v>
      </c>
      <c r="J652" s="101">
        <f t="shared" ca="1" si="141"/>
        <v>1.12096803</v>
      </c>
      <c r="K652" s="101">
        <f t="shared" ca="1" si="142"/>
        <v>604840.15</v>
      </c>
      <c r="L652" s="105">
        <f>IF(VLOOKUP(A652,$U$12:$AD$125,8)=VLOOKUP(A651,$U$12:$AD$125,8),0,VLOOKUP(A652,U$12:$AD$125,8))</f>
        <v>0</v>
      </c>
      <c r="M652" s="106">
        <f>IF(L652&gt;0,VLOOKUP(L652,T$12:$AC$125,7),0)</f>
        <v>0</v>
      </c>
      <c r="N652" s="101">
        <f t="shared" si="143"/>
        <v>0</v>
      </c>
      <c r="O652" s="101">
        <f t="shared" ca="1" si="144"/>
        <v>604840.15</v>
      </c>
      <c r="P652" s="107" t="str">
        <f t="shared" si="149"/>
        <v>J=</v>
      </c>
      <c r="Q652" s="108">
        <f t="shared" si="150"/>
        <v>43791</v>
      </c>
      <c r="R652" s="13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  <c r="DJ652" s="40"/>
      <c r="DK652" s="40"/>
      <c r="DL652" s="40"/>
      <c r="DM652" s="40"/>
      <c r="DN652" s="40"/>
      <c r="DO652" s="40"/>
      <c r="DP652" s="40"/>
      <c r="DQ652" s="40"/>
      <c r="DR652" s="40"/>
      <c r="DS652" s="40"/>
      <c r="DT652" s="40"/>
      <c r="DU652" s="40"/>
      <c r="DV652" s="40"/>
      <c r="DW652" s="40"/>
      <c r="DX652" s="40"/>
      <c r="DY652" s="40"/>
      <c r="DZ652" s="40"/>
      <c r="EA652" s="40"/>
      <c r="EB652" s="40"/>
      <c r="EC652" s="40"/>
      <c r="ED652" s="40"/>
      <c r="EE652" s="40"/>
      <c r="EF652" s="40"/>
      <c r="EG652" s="40"/>
      <c r="EH652" s="40"/>
      <c r="EI652" s="40"/>
      <c r="EJ652" s="40"/>
      <c r="EK652" s="40"/>
      <c r="EL652" s="40"/>
      <c r="EM652" s="40"/>
      <c r="EN652" s="40"/>
      <c r="EO652" s="40"/>
      <c r="EP652" s="40"/>
      <c r="EQ652" s="40"/>
      <c r="ER652" s="40"/>
      <c r="ES652" s="40"/>
      <c r="ET652" s="40"/>
      <c r="EU652" s="40"/>
      <c r="EV652" s="40"/>
      <c r="EW652" s="40"/>
      <c r="EX652" s="40"/>
      <c r="EY652" s="40"/>
      <c r="EZ652" s="40"/>
      <c r="FA652" s="40"/>
      <c r="FB652" s="40"/>
      <c r="FC652" s="40"/>
      <c r="FD652" s="40"/>
      <c r="FE652" s="40"/>
      <c r="FF652" s="40"/>
    </row>
    <row r="653" spans="1:162" x14ac:dyDescent="0.2">
      <c r="A653" s="99">
        <f t="shared" si="145"/>
        <v>43706</v>
      </c>
      <c r="B653" s="100">
        <f t="shared" ca="1" si="151"/>
        <v>5606172.6999999899</v>
      </c>
      <c r="C653" s="101">
        <f t="shared" si="146"/>
        <v>5000000</v>
      </c>
      <c r="D653" s="102">
        <f ca="1">IF(A653&lt;$B$1,VLOOKUP(A653,[1]DI!$A$4:$B$15000,2,FALSE),0)</f>
        <v>5.8999999999999997E-2</v>
      </c>
      <c r="E653" s="101">
        <f t="shared" ref="E653:E716" ca="1" si="152">ROUND((((1+D653)^(1/252)-1)),8)</f>
        <v>2.2751E-4</v>
      </c>
      <c r="F653" s="103">
        <f t="shared" si="147"/>
        <v>1.0449999999999999</v>
      </c>
      <c r="G653" s="104">
        <f t="shared" ca="1" si="140"/>
        <v>1.00023774795</v>
      </c>
      <c r="H653" s="101">
        <f ca="1">TRUNC(PRODUCT(G$10:G652),15)</f>
        <v>1.1212345409051601</v>
      </c>
      <c r="I653" s="101">
        <f t="shared" si="148"/>
        <v>1</v>
      </c>
      <c r="J653" s="101">
        <f t="shared" ca="1" si="141"/>
        <v>1.1212345399999999</v>
      </c>
      <c r="K653" s="101">
        <f t="shared" ca="1" si="142"/>
        <v>606172.69999999006</v>
      </c>
      <c r="L653" s="105">
        <f>IF(VLOOKUP(A653,$U$12:$AD$125,8)=VLOOKUP(A652,$U$12:$AD$125,8),0,VLOOKUP(A653,U$12:$AD$125,8))</f>
        <v>0</v>
      </c>
      <c r="M653" s="106">
        <f>IF(L653&gt;0,VLOOKUP(L653,T$12:$AC$125,7),0)</f>
        <v>0</v>
      </c>
      <c r="N653" s="101">
        <f t="shared" si="143"/>
        <v>0</v>
      </c>
      <c r="O653" s="101">
        <f t="shared" ca="1" si="144"/>
        <v>606172.69999999006</v>
      </c>
      <c r="P653" s="107" t="str">
        <f t="shared" si="149"/>
        <v>J=</v>
      </c>
      <c r="Q653" s="108">
        <f t="shared" si="150"/>
        <v>43791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</row>
    <row r="654" spans="1:162" x14ac:dyDescent="0.2">
      <c r="A654" s="99">
        <f t="shared" si="145"/>
        <v>43707</v>
      </c>
      <c r="B654" s="100">
        <f t="shared" ca="1" si="151"/>
        <v>5607505.5499999998</v>
      </c>
      <c r="C654" s="101">
        <f t="shared" si="146"/>
        <v>5000000</v>
      </c>
      <c r="D654" s="102">
        <f ca="1">IF(A654&lt;$B$1,VLOOKUP(A654,[1]DI!$A$4:$B$15000,2,FALSE),0)</f>
        <v>5.8999999999999997E-2</v>
      </c>
      <c r="E654" s="101">
        <f t="shared" ca="1" si="152"/>
        <v>2.2751E-4</v>
      </c>
      <c r="F654" s="103">
        <f t="shared" si="147"/>
        <v>1.0449999999999999</v>
      </c>
      <c r="G654" s="104">
        <f t="shared" ca="1" si="140"/>
        <v>1.00023774795</v>
      </c>
      <c r="H654" s="101">
        <f ca="1">TRUNC(PRODUCT(G$10:G653),15)</f>
        <v>1.1215011121187299</v>
      </c>
      <c r="I654" s="101">
        <f t="shared" si="148"/>
        <v>1</v>
      </c>
      <c r="J654" s="101">
        <f t="shared" ca="1" si="141"/>
        <v>1.1215011100000001</v>
      </c>
      <c r="K654" s="101">
        <f t="shared" ca="1" si="142"/>
        <v>607505.55000000005</v>
      </c>
      <c r="L654" s="105">
        <f>IF(VLOOKUP(A654,$U$12:$AD$125,8)=VLOOKUP(A653,$U$12:$AD$125,8),0,VLOOKUP(A654,U$12:$AD$125,8))</f>
        <v>0</v>
      </c>
      <c r="M654" s="106">
        <f>IF(L654&gt;0,VLOOKUP(L654,T$12:$AC$125,7),0)</f>
        <v>0</v>
      </c>
      <c r="N654" s="101">
        <f t="shared" si="143"/>
        <v>0</v>
      </c>
      <c r="O654" s="101">
        <f t="shared" ca="1" si="144"/>
        <v>607505.55000000005</v>
      </c>
      <c r="P654" s="107" t="str">
        <f t="shared" si="149"/>
        <v>J=</v>
      </c>
      <c r="Q654" s="108">
        <f t="shared" si="150"/>
        <v>43791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</row>
    <row r="655" spans="1:162" x14ac:dyDescent="0.2">
      <c r="A655" s="99">
        <f t="shared" si="145"/>
        <v>43708</v>
      </c>
      <c r="B655" s="100">
        <f t="shared" ca="1" si="151"/>
        <v>5608838.75</v>
      </c>
      <c r="C655" s="101">
        <f t="shared" si="146"/>
        <v>5000000</v>
      </c>
      <c r="D655" s="102">
        <f ca="1">IF(A655&lt;$B$1,VLOOKUP(A655,[1]DI!$A$4:$B$15000,2,FALSE),0)</f>
        <v>0</v>
      </c>
      <c r="E655" s="101">
        <f t="shared" ca="1" si="152"/>
        <v>0</v>
      </c>
      <c r="F655" s="103">
        <f t="shared" si="147"/>
        <v>1.0449999999999999</v>
      </c>
      <c r="G655" s="104">
        <f t="shared" ca="1" si="140"/>
        <v>1</v>
      </c>
      <c r="H655" s="101">
        <f ca="1">TRUNC(PRODUCT(G$10:G654),15)</f>
        <v>1.1217677467090601</v>
      </c>
      <c r="I655" s="101">
        <f t="shared" si="148"/>
        <v>1</v>
      </c>
      <c r="J655" s="101">
        <f t="shared" ca="1" si="141"/>
        <v>1.1217677500000001</v>
      </c>
      <c r="K655" s="101">
        <f t="shared" ca="1" si="142"/>
        <v>608838.75</v>
      </c>
      <c r="L655" s="105">
        <f>IF(VLOOKUP(A655,$U$12:$AD$125,8)=VLOOKUP(A654,$U$12:$AD$125,8),0,VLOOKUP(A655,U$12:$AD$125,8))</f>
        <v>0</v>
      </c>
      <c r="M655" s="106">
        <f>IF(L655&gt;0,VLOOKUP(L655,T$12:$AC$125,7),0)</f>
        <v>0</v>
      </c>
      <c r="N655" s="101">
        <f t="shared" si="143"/>
        <v>0</v>
      </c>
      <c r="O655" s="101">
        <f t="shared" ca="1" si="144"/>
        <v>608838.75</v>
      </c>
      <c r="P655" s="107" t="str">
        <f t="shared" si="149"/>
        <v>J=</v>
      </c>
      <c r="Q655" s="108">
        <f t="shared" si="150"/>
        <v>43791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</row>
    <row r="656" spans="1:162" x14ac:dyDescent="0.2">
      <c r="A656" s="99">
        <f t="shared" si="145"/>
        <v>43709</v>
      </c>
      <c r="B656" s="100">
        <f t="shared" ca="1" si="151"/>
        <v>5608838.75</v>
      </c>
      <c r="C656" s="101">
        <f t="shared" si="146"/>
        <v>5000000</v>
      </c>
      <c r="D656" s="102">
        <f ca="1">IF(A656&lt;$B$1,VLOOKUP(A656,[1]DI!$A$4:$B$15000,2,FALSE),0)</f>
        <v>0</v>
      </c>
      <c r="E656" s="101">
        <f t="shared" ca="1" si="152"/>
        <v>0</v>
      </c>
      <c r="F656" s="103">
        <f t="shared" si="147"/>
        <v>1.0449999999999999</v>
      </c>
      <c r="G656" s="104">
        <f t="shared" ca="1" si="140"/>
        <v>1</v>
      </c>
      <c r="H656" s="101">
        <f ca="1">TRUNC(PRODUCT(G$10:G655),15)</f>
        <v>1.1217677467090601</v>
      </c>
      <c r="I656" s="101">
        <f t="shared" si="148"/>
        <v>1</v>
      </c>
      <c r="J656" s="101">
        <f t="shared" ca="1" si="141"/>
        <v>1.1217677500000001</v>
      </c>
      <c r="K656" s="101">
        <f t="shared" ca="1" si="142"/>
        <v>608838.75</v>
      </c>
      <c r="L656" s="105">
        <f>IF(VLOOKUP(A656,$U$12:$AD$125,8)=VLOOKUP(A655,$U$12:$AD$125,8),0,VLOOKUP(A656,U$12:$AD$125,8))</f>
        <v>0</v>
      </c>
      <c r="M656" s="106">
        <f>IF(L656&gt;0,VLOOKUP(L656,T$12:$AC$125,7),0)</f>
        <v>0</v>
      </c>
      <c r="N656" s="101">
        <f t="shared" si="143"/>
        <v>0</v>
      </c>
      <c r="O656" s="101">
        <f t="shared" ca="1" si="144"/>
        <v>608838.75</v>
      </c>
      <c r="P656" s="107" t="str">
        <f t="shared" si="149"/>
        <v>J=</v>
      </c>
      <c r="Q656" s="108">
        <f t="shared" si="150"/>
        <v>43791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</row>
    <row r="657" spans="1:159" x14ac:dyDescent="0.2">
      <c r="A657" s="99">
        <f t="shared" si="145"/>
        <v>43710</v>
      </c>
      <c r="B657" s="100">
        <f t="shared" ca="1" si="151"/>
        <v>5608838.75</v>
      </c>
      <c r="C657" s="101">
        <f t="shared" si="146"/>
        <v>5000000</v>
      </c>
      <c r="D657" s="102">
        <f ca="1">IF(A657&lt;$B$1,VLOOKUP(A657,[1]DI!$A$4:$B$15000,2,FALSE),0)</f>
        <v>5.8999999999999997E-2</v>
      </c>
      <c r="E657" s="101">
        <f t="shared" ca="1" si="152"/>
        <v>2.2751E-4</v>
      </c>
      <c r="F657" s="103">
        <f t="shared" si="147"/>
        <v>1.0449999999999999</v>
      </c>
      <c r="G657" s="104">
        <f t="shared" ca="1" si="140"/>
        <v>1.00023774795</v>
      </c>
      <c r="H657" s="101">
        <f ca="1">TRUNC(PRODUCT(G$10:G656),15)</f>
        <v>1.1217677467090601</v>
      </c>
      <c r="I657" s="101">
        <f t="shared" si="148"/>
        <v>1</v>
      </c>
      <c r="J657" s="101">
        <f t="shared" ca="1" si="141"/>
        <v>1.1217677500000001</v>
      </c>
      <c r="K657" s="101">
        <f t="shared" ca="1" si="142"/>
        <v>608838.75</v>
      </c>
      <c r="L657" s="105">
        <f>IF(VLOOKUP(A657,$U$12:$AD$125,8)=VLOOKUP(A656,$U$12:$AD$125,8),0,VLOOKUP(A657,U$12:$AD$125,8))</f>
        <v>0</v>
      </c>
      <c r="M657" s="106">
        <f>IF(L657&gt;0,VLOOKUP(L657,T$12:$AC$125,7),0)</f>
        <v>0</v>
      </c>
      <c r="N657" s="101">
        <f t="shared" si="143"/>
        <v>0</v>
      </c>
      <c r="O657" s="101">
        <f t="shared" ca="1" si="144"/>
        <v>608838.75</v>
      </c>
      <c r="P657" s="107" t="str">
        <f t="shared" si="149"/>
        <v>J=</v>
      </c>
      <c r="Q657" s="108">
        <f t="shared" si="150"/>
        <v>43791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</row>
    <row r="658" spans="1:159" x14ac:dyDescent="0.2">
      <c r="A658" s="99">
        <f t="shared" si="145"/>
        <v>43711</v>
      </c>
      <c r="B658" s="100">
        <f t="shared" ca="1" si="151"/>
        <v>5610172.2000000002</v>
      </c>
      <c r="C658" s="101">
        <f t="shared" si="146"/>
        <v>5000000</v>
      </c>
      <c r="D658" s="102">
        <f ca="1">IF(A658&lt;$B$1,VLOOKUP(A658,[1]DI!$A$4:$B$15000,2,FALSE),0)</f>
        <v>5.8999999999999997E-2</v>
      </c>
      <c r="E658" s="101">
        <f t="shared" ca="1" si="152"/>
        <v>2.2751E-4</v>
      </c>
      <c r="F658" s="103">
        <f t="shared" si="147"/>
        <v>1.0449999999999999</v>
      </c>
      <c r="G658" s="104">
        <f t="shared" ca="1" si="140"/>
        <v>1.00023774795</v>
      </c>
      <c r="H658" s="101">
        <f ca="1">TRUNC(PRODUCT(G$10:G657),15)</f>
        <v>1.12203444469122</v>
      </c>
      <c r="I658" s="101">
        <f t="shared" si="148"/>
        <v>1</v>
      </c>
      <c r="J658" s="101">
        <f t="shared" ca="1" si="141"/>
        <v>1.12203444</v>
      </c>
      <c r="K658" s="101">
        <f t="shared" ca="1" si="142"/>
        <v>610172.19999999995</v>
      </c>
      <c r="L658" s="105">
        <f>IF(VLOOKUP(A658,$U$12:$AD$125,8)=VLOOKUP(A657,$U$12:$AD$125,8),0,VLOOKUP(A658,U$12:$AD$125,8))</f>
        <v>0</v>
      </c>
      <c r="M658" s="106">
        <f>IF(L658&gt;0,VLOOKUP(L658,T$12:$AC$125,7),0)</f>
        <v>0</v>
      </c>
      <c r="N658" s="101">
        <f t="shared" si="143"/>
        <v>0</v>
      </c>
      <c r="O658" s="101">
        <f t="shared" ca="1" si="144"/>
        <v>610172.19999999995</v>
      </c>
      <c r="P658" s="107" t="str">
        <f t="shared" si="149"/>
        <v>J=</v>
      </c>
      <c r="Q658" s="108">
        <f t="shared" si="150"/>
        <v>43791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</row>
    <row r="659" spans="1:159" x14ac:dyDescent="0.2">
      <c r="A659" s="99">
        <f t="shared" si="145"/>
        <v>43712</v>
      </c>
      <c r="B659" s="100">
        <f t="shared" ca="1" si="151"/>
        <v>5611506.0499999998</v>
      </c>
      <c r="C659" s="101">
        <f t="shared" si="146"/>
        <v>5000000</v>
      </c>
      <c r="D659" s="102">
        <f ca="1">IF(A659&lt;$B$1,VLOOKUP(A659,[1]DI!$A$4:$B$15000,2,FALSE),0)</f>
        <v>5.8999999999999997E-2</v>
      </c>
      <c r="E659" s="101">
        <f t="shared" ca="1" si="152"/>
        <v>2.2751E-4</v>
      </c>
      <c r="F659" s="103">
        <f t="shared" si="147"/>
        <v>1.0449999999999999</v>
      </c>
      <c r="G659" s="104">
        <f t="shared" ca="1" si="140"/>
        <v>1.00023774795</v>
      </c>
      <c r="H659" s="101">
        <f ca="1">TRUNC(PRODUCT(G$10:G658),15)</f>
        <v>1.12230120608027</v>
      </c>
      <c r="I659" s="101">
        <f t="shared" si="148"/>
        <v>1</v>
      </c>
      <c r="J659" s="101">
        <f t="shared" ca="1" si="141"/>
        <v>1.12230121</v>
      </c>
      <c r="K659" s="101">
        <f t="shared" ca="1" si="142"/>
        <v>611506.05000000005</v>
      </c>
      <c r="L659" s="105">
        <f>IF(VLOOKUP(A659,$U$12:$AD$125,8)=VLOOKUP(A658,$U$12:$AD$125,8),0,VLOOKUP(A659,U$12:$AD$125,8))</f>
        <v>0</v>
      </c>
      <c r="M659" s="106">
        <f>IF(L659&gt;0,VLOOKUP(L659,T$12:$AC$125,7),0)</f>
        <v>0</v>
      </c>
      <c r="N659" s="101">
        <f t="shared" si="143"/>
        <v>0</v>
      </c>
      <c r="O659" s="101">
        <f t="shared" ca="1" si="144"/>
        <v>611506.05000000005</v>
      </c>
      <c r="P659" s="107" t="str">
        <f t="shared" si="149"/>
        <v>J=</v>
      </c>
      <c r="Q659" s="108">
        <f t="shared" si="150"/>
        <v>43791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</row>
    <row r="660" spans="1:159" x14ac:dyDescent="0.2">
      <c r="A660" s="99">
        <f t="shared" si="145"/>
        <v>43713</v>
      </c>
      <c r="B660" s="100">
        <f t="shared" ca="1" si="151"/>
        <v>5612840.1500000004</v>
      </c>
      <c r="C660" s="101">
        <f t="shared" si="146"/>
        <v>5000000</v>
      </c>
      <c r="D660" s="102">
        <f ca="1">IF(A660&lt;$B$1,VLOOKUP(A660,[1]DI!$A$4:$B$15000,2,FALSE),0)</f>
        <v>5.8999999999999997E-2</v>
      </c>
      <c r="E660" s="101">
        <f t="shared" ca="1" si="152"/>
        <v>2.2751E-4</v>
      </c>
      <c r="F660" s="103">
        <f t="shared" si="147"/>
        <v>1.0449999999999999</v>
      </c>
      <c r="G660" s="104">
        <f t="shared" ca="1" si="140"/>
        <v>1.00023774795</v>
      </c>
      <c r="H660" s="101">
        <f ca="1">TRUNC(PRODUCT(G$10:G659),15)</f>
        <v>1.1225680308913</v>
      </c>
      <c r="I660" s="101">
        <f t="shared" si="148"/>
        <v>1</v>
      </c>
      <c r="J660" s="101">
        <f t="shared" ca="1" si="141"/>
        <v>1.12256803</v>
      </c>
      <c r="K660" s="101">
        <f t="shared" ca="1" si="142"/>
        <v>612840.15</v>
      </c>
      <c r="L660" s="105">
        <f>IF(VLOOKUP(A660,$U$12:$AD$125,8)=VLOOKUP(A659,$U$12:$AD$125,8),0,VLOOKUP(A660,U$12:$AD$125,8))</f>
        <v>0</v>
      </c>
      <c r="M660" s="106">
        <f>IF(L660&gt;0,VLOOKUP(L660,T$12:$AC$125,7),0)</f>
        <v>0</v>
      </c>
      <c r="N660" s="101">
        <f t="shared" si="143"/>
        <v>0</v>
      </c>
      <c r="O660" s="101">
        <f t="shared" ca="1" si="144"/>
        <v>612840.15</v>
      </c>
      <c r="P660" s="107" t="str">
        <f t="shared" si="149"/>
        <v>J=</v>
      </c>
      <c r="Q660" s="108">
        <f t="shared" si="150"/>
        <v>43791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</row>
    <row r="661" spans="1:159" x14ac:dyDescent="0.2">
      <c r="A661" s="99">
        <f t="shared" si="145"/>
        <v>43714</v>
      </c>
      <c r="B661" s="100">
        <f t="shared" ca="1" si="151"/>
        <v>5614174.5999999996</v>
      </c>
      <c r="C661" s="101">
        <f t="shared" si="146"/>
        <v>5000000</v>
      </c>
      <c r="D661" s="102">
        <f ca="1">IF(A661&lt;$B$1,VLOOKUP(A661,[1]DI!$A$4:$B$15000,2,FALSE),0)</f>
        <v>5.8999999999999997E-2</v>
      </c>
      <c r="E661" s="101">
        <f t="shared" ca="1" si="152"/>
        <v>2.2751E-4</v>
      </c>
      <c r="F661" s="103">
        <f t="shared" si="147"/>
        <v>1.0449999999999999</v>
      </c>
      <c r="G661" s="104">
        <f t="shared" ca="1" si="140"/>
        <v>1.00023774795</v>
      </c>
      <c r="H661" s="101">
        <f ca="1">TRUNC(PRODUCT(G$10:G660),15)</f>
        <v>1.12283491913938</v>
      </c>
      <c r="I661" s="101">
        <f t="shared" si="148"/>
        <v>1</v>
      </c>
      <c r="J661" s="101">
        <f t="shared" ca="1" si="141"/>
        <v>1.1228349200000001</v>
      </c>
      <c r="K661" s="101">
        <f t="shared" ca="1" si="142"/>
        <v>614174.6</v>
      </c>
      <c r="L661" s="105">
        <f>IF(VLOOKUP(A661,$U$12:$AD$125,8)=VLOOKUP(A660,$U$12:$AD$125,8),0,VLOOKUP(A661,U$12:$AD$125,8))</f>
        <v>0</v>
      </c>
      <c r="M661" s="106">
        <f>IF(L661&gt;0,VLOOKUP(L661,T$12:$AC$125,7),0)</f>
        <v>0</v>
      </c>
      <c r="N661" s="101">
        <f t="shared" si="143"/>
        <v>0</v>
      </c>
      <c r="O661" s="101">
        <f t="shared" ca="1" si="144"/>
        <v>614174.6</v>
      </c>
      <c r="P661" s="107" t="str">
        <f t="shared" si="149"/>
        <v>J=</v>
      </c>
      <c r="Q661" s="108">
        <f t="shared" si="150"/>
        <v>43791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</row>
    <row r="662" spans="1:159" x14ac:dyDescent="0.2">
      <c r="A662" s="99">
        <f t="shared" si="145"/>
        <v>43715</v>
      </c>
      <c r="B662" s="100">
        <f t="shared" ca="1" si="151"/>
        <v>5615509.3499999996</v>
      </c>
      <c r="C662" s="101">
        <f t="shared" si="146"/>
        <v>5000000</v>
      </c>
      <c r="D662" s="102">
        <f ca="1">IF(A662&lt;$B$1,VLOOKUP(A662,[1]DI!$A$4:$B$15000,2,FALSE),0)</f>
        <v>0</v>
      </c>
      <c r="E662" s="101">
        <f t="shared" ca="1" si="152"/>
        <v>0</v>
      </c>
      <c r="F662" s="103">
        <f t="shared" si="147"/>
        <v>1.0449999999999999</v>
      </c>
      <c r="G662" s="104">
        <f t="shared" ca="1" si="140"/>
        <v>1</v>
      </c>
      <c r="H662" s="101">
        <f ca="1">TRUNC(PRODUCT(G$10:G661),15)</f>
        <v>1.1231018708395899</v>
      </c>
      <c r="I662" s="101">
        <f t="shared" si="148"/>
        <v>1</v>
      </c>
      <c r="J662" s="101">
        <f t="shared" ca="1" si="141"/>
        <v>1.1231018699999999</v>
      </c>
      <c r="K662" s="101">
        <f t="shared" ca="1" si="142"/>
        <v>615509.35</v>
      </c>
      <c r="L662" s="105">
        <f>IF(VLOOKUP(A662,$U$12:$AD$125,8)=VLOOKUP(A661,$U$12:$AD$125,8),0,VLOOKUP(A662,U$12:$AD$125,8))</f>
        <v>0</v>
      </c>
      <c r="M662" s="106">
        <f>IF(L662&gt;0,VLOOKUP(L662,T$12:$AC$125,7),0)</f>
        <v>0</v>
      </c>
      <c r="N662" s="101">
        <f t="shared" si="143"/>
        <v>0</v>
      </c>
      <c r="O662" s="101">
        <f t="shared" ca="1" si="144"/>
        <v>615509.35</v>
      </c>
      <c r="P662" s="107" t="str">
        <f t="shared" si="149"/>
        <v>J=</v>
      </c>
      <c r="Q662" s="108">
        <f t="shared" si="150"/>
        <v>43791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</row>
    <row r="663" spans="1:159" x14ac:dyDescent="0.2">
      <c r="A663" s="99">
        <f t="shared" si="145"/>
        <v>43716</v>
      </c>
      <c r="B663" s="100">
        <f t="shared" ca="1" si="151"/>
        <v>5615509.3499999996</v>
      </c>
      <c r="C663" s="101">
        <f t="shared" si="146"/>
        <v>5000000</v>
      </c>
      <c r="D663" s="102">
        <f ca="1">IF(A663&lt;$B$1,VLOOKUP(A663,[1]DI!$A$4:$B$15000,2,FALSE),0)</f>
        <v>0</v>
      </c>
      <c r="E663" s="101">
        <f t="shared" ca="1" si="152"/>
        <v>0</v>
      </c>
      <c r="F663" s="103">
        <f t="shared" si="147"/>
        <v>1.0449999999999999</v>
      </c>
      <c r="G663" s="104">
        <f t="shared" ca="1" si="140"/>
        <v>1</v>
      </c>
      <c r="H663" s="101">
        <f ca="1">TRUNC(PRODUCT(G$10:G662),15)</f>
        <v>1.1231018708395899</v>
      </c>
      <c r="I663" s="101">
        <f t="shared" si="148"/>
        <v>1</v>
      </c>
      <c r="J663" s="101">
        <f t="shared" ca="1" si="141"/>
        <v>1.1231018699999999</v>
      </c>
      <c r="K663" s="101">
        <f t="shared" ca="1" si="142"/>
        <v>615509.35</v>
      </c>
      <c r="L663" s="105">
        <f>IF(VLOOKUP(A663,$U$12:$AD$125,8)=VLOOKUP(A662,$U$12:$AD$125,8),0,VLOOKUP(A663,U$12:$AD$125,8))</f>
        <v>0</v>
      </c>
      <c r="M663" s="106">
        <f>IF(L663&gt;0,VLOOKUP(L663,T$12:$AC$125,7),0)</f>
        <v>0</v>
      </c>
      <c r="N663" s="101">
        <f t="shared" si="143"/>
        <v>0</v>
      </c>
      <c r="O663" s="101">
        <f t="shared" ca="1" si="144"/>
        <v>615509.35</v>
      </c>
      <c r="P663" s="107" t="str">
        <f t="shared" si="149"/>
        <v>J=</v>
      </c>
      <c r="Q663" s="108">
        <f t="shared" si="150"/>
        <v>43791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</row>
    <row r="664" spans="1:159" x14ac:dyDescent="0.2">
      <c r="A664" s="99">
        <f t="shared" si="145"/>
        <v>43717</v>
      </c>
      <c r="B664" s="100">
        <f t="shared" ca="1" si="151"/>
        <v>5615509.3499999996</v>
      </c>
      <c r="C664" s="101">
        <f t="shared" si="146"/>
        <v>5000000</v>
      </c>
      <c r="D664" s="102">
        <f ca="1">IF(A664&lt;$B$1,VLOOKUP(A664,[1]DI!$A$4:$B$15000,2,FALSE),0)</f>
        <v>5.8999999999999997E-2</v>
      </c>
      <c r="E664" s="101">
        <f t="shared" ca="1" si="152"/>
        <v>2.2751E-4</v>
      </c>
      <c r="F664" s="103">
        <f t="shared" si="147"/>
        <v>1.0449999999999999</v>
      </c>
      <c r="G664" s="104">
        <f t="shared" ca="1" si="140"/>
        <v>1.00023774795</v>
      </c>
      <c r="H664" s="101">
        <f ca="1">TRUNC(PRODUCT(G$10:G663),15)</f>
        <v>1.1231018708395899</v>
      </c>
      <c r="I664" s="101">
        <f t="shared" si="148"/>
        <v>1</v>
      </c>
      <c r="J664" s="101">
        <f t="shared" ca="1" si="141"/>
        <v>1.1231018699999999</v>
      </c>
      <c r="K664" s="101">
        <f t="shared" ca="1" si="142"/>
        <v>615509.35</v>
      </c>
      <c r="L664" s="105">
        <f>IF(VLOOKUP(A664,$U$12:$AD$125,8)=VLOOKUP(A663,$U$12:$AD$125,8),0,VLOOKUP(A664,U$12:$AD$125,8))</f>
        <v>0</v>
      </c>
      <c r="M664" s="106">
        <f>IF(L664&gt;0,VLOOKUP(L664,T$12:$AC$125,7),0)</f>
        <v>0</v>
      </c>
      <c r="N664" s="101">
        <f t="shared" si="143"/>
        <v>0</v>
      </c>
      <c r="O664" s="101">
        <f t="shared" ca="1" si="144"/>
        <v>615509.35</v>
      </c>
      <c r="P664" s="107" t="str">
        <f t="shared" si="149"/>
        <v>J=</v>
      </c>
      <c r="Q664" s="108">
        <f t="shared" si="150"/>
        <v>43791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</row>
    <row r="665" spans="1:159" x14ac:dyDescent="0.2">
      <c r="A665" s="99">
        <f t="shared" si="145"/>
        <v>43718</v>
      </c>
      <c r="B665" s="100">
        <f t="shared" ca="1" si="151"/>
        <v>5616844.4500000002</v>
      </c>
      <c r="C665" s="101">
        <f t="shared" si="146"/>
        <v>5000000</v>
      </c>
      <c r="D665" s="102">
        <f ca="1">IF(A665&lt;$B$1,VLOOKUP(A665,[1]DI!$A$4:$B$15000,2,FALSE),0)</f>
        <v>5.8999999999999997E-2</v>
      </c>
      <c r="E665" s="101">
        <f t="shared" ca="1" si="152"/>
        <v>2.2751E-4</v>
      </c>
      <c r="F665" s="103">
        <f t="shared" si="147"/>
        <v>1.0449999999999999</v>
      </c>
      <c r="G665" s="104">
        <f t="shared" ca="1" si="140"/>
        <v>1.00023774795</v>
      </c>
      <c r="H665" s="101">
        <f ca="1">TRUNC(PRODUCT(G$10:G664),15)</f>
        <v>1.1233688860070301</v>
      </c>
      <c r="I665" s="101">
        <f t="shared" si="148"/>
        <v>1</v>
      </c>
      <c r="J665" s="101">
        <f t="shared" ca="1" si="141"/>
        <v>1.1233688900000001</v>
      </c>
      <c r="K665" s="101">
        <f t="shared" ca="1" si="142"/>
        <v>616844.44999999995</v>
      </c>
      <c r="L665" s="105">
        <f>IF(VLOOKUP(A665,$U$12:$AD$125,8)=VLOOKUP(A664,$U$12:$AD$125,8),0,VLOOKUP(A665,U$12:$AD$125,8))</f>
        <v>0</v>
      </c>
      <c r="M665" s="106">
        <f>IF(L665&gt;0,VLOOKUP(L665,T$12:$AC$125,7),0)</f>
        <v>0</v>
      </c>
      <c r="N665" s="101">
        <f t="shared" si="143"/>
        <v>0</v>
      </c>
      <c r="O665" s="101">
        <f t="shared" ca="1" si="144"/>
        <v>616844.44999999995</v>
      </c>
      <c r="P665" s="107" t="str">
        <f t="shared" si="149"/>
        <v>J=</v>
      </c>
      <c r="Q665" s="108">
        <f t="shared" si="150"/>
        <v>43791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</row>
    <row r="666" spans="1:159" x14ac:dyDescent="0.2">
      <c r="A666" s="99">
        <f t="shared" si="145"/>
        <v>43719</v>
      </c>
      <c r="B666" s="100">
        <f t="shared" ca="1" si="151"/>
        <v>5618179.7999999998</v>
      </c>
      <c r="C666" s="101">
        <f t="shared" si="146"/>
        <v>5000000</v>
      </c>
      <c r="D666" s="102">
        <f ca="1">IF(A666&lt;$B$1,VLOOKUP(A666,[1]DI!$A$4:$B$15000,2,FALSE),0)</f>
        <v>5.8999999999999997E-2</v>
      </c>
      <c r="E666" s="101">
        <f t="shared" ca="1" si="152"/>
        <v>2.2751E-4</v>
      </c>
      <c r="F666" s="103">
        <f t="shared" si="147"/>
        <v>1.0449999999999999</v>
      </c>
      <c r="G666" s="104">
        <f t="shared" ca="1" si="140"/>
        <v>1.00023774795</v>
      </c>
      <c r="H666" s="101">
        <f ca="1">TRUNC(PRODUCT(G$10:G665),15)</f>
        <v>1.12363596465677</v>
      </c>
      <c r="I666" s="101">
        <f t="shared" si="148"/>
        <v>1</v>
      </c>
      <c r="J666" s="101">
        <f t="shared" ca="1" si="141"/>
        <v>1.1236359600000001</v>
      </c>
      <c r="K666" s="101">
        <f t="shared" ca="1" si="142"/>
        <v>618179.80000000005</v>
      </c>
      <c r="L666" s="105">
        <f>IF(VLOOKUP(A666,$U$12:$AD$125,8)=VLOOKUP(A665,$U$12:$AD$125,8),0,VLOOKUP(A666,U$12:$AD$125,8))</f>
        <v>0</v>
      </c>
      <c r="M666" s="106">
        <f>IF(L666&gt;0,VLOOKUP(L666,T$12:$AC$125,7),0)</f>
        <v>0</v>
      </c>
      <c r="N666" s="101">
        <f t="shared" si="143"/>
        <v>0</v>
      </c>
      <c r="O666" s="101">
        <f t="shared" ca="1" si="144"/>
        <v>618179.80000000005</v>
      </c>
      <c r="P666" s="107" t="str">
        <f t="shared" si="149"/>
        <v>J=</v>
      </c>
      <c r="Q666" s="108">
        <f t="shared" si="150"/>
        <v>43791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</row>
    <row r="667" spans="1:159" x14ac:dyDescent="0.2">
      <c r="A667" s="99">
        <f t="shared" si="145"/>
        <v>43720</v>
      </c>
      <c r="B667" s="100">
        <f t="shared" ca="1" si="151"/>
        <v>5619515.5499999998</v>
      </c>
      <c r="C667" s="101">
        <f t="shared" si="146"/>
        <v>5000000</v>
      </c>
      <c r="D667" s="102">
        <f ca="1">IF(A667&lt;$B$1,VLOOKUP(A667,[1]DI!$A$4:$B$15000,2,FALSE),0)</f>
        <v>5.8999999999999997E-2</v>
      </c>
      <c r="E667" s="101">
        <f t="shared" ca="1" si="152"/>
        <v>2.2751E-4</v>
      </c>
      <c r="F667" s="103">
        <f t="shared" si="147"/>
        <v>1.0449999999999999</v>
      </c>
      <c r="G667" s="104">
        <f t="shared" ca="1" si="140"/>
        <v>1.00023774795</v>
      </c>
      <c r="H667" s="101">
        <f ca="1">TRUNC(PRODUCT(G$10:G666),15)</f>
        <v>1.12390310680391</v>
      </c>
      <c r="I667" s="101">
        <f t="shared" si="148"/>
        <v>1</v>
      </c>
      <c r="J667" s="101">
        <f t="shared" ca="1" si="141"/>
        <v>1.1239031100000001</v>
      </c>
      <c r="K667" s="101">
        <f t="shared" ca="1" si="142"/>
        <v>619515.55000000005</v>
      </c>
      <c r="L667" s="105">
        <f>IF(VLOOKUP(A667,$U$12:$AD$125,8)=VLOOKUP(A666,$U$12:$AD$125,8),0,VLOOKUP(A667,U$12:$AD$125,8))</f>
        <v>0</v>
      </c>
      <c r="M667" s="106">
        <f>IF(L667&gt;0,VLOOKUP(L667,T$12:$AC$125,7),0)</f>
        <v>0</v>
      </c>
      <c r="N667" s="101">
        <f t="shared" si="143"/>
        <v>0</v>
      </c>
      <c r="O667" s="101">
        <f t="shared" ca="1" si="144"/>
        <v>619515.55000000005</v>
      </c>
      <c r="P667" s="107" t="str">
        <f t="shared" si="149"/>
        <v>J=</v>
      </c>
      <c r="Q667" s="108">
        <f t="shared" si="150"/>
        <v>43791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</row>
    <row r="668" spans="1:159" x14ac:dyDescent="0.2">
      <c r="A668" s="99">
        <f t="shared" si="145"/>
        <v>43721</v>
      </c>
      <c r="B668" s="100">
        <f t="shared" ca="1" si="151"/>
        <v>5620851.5499999998</v>
      </c>
      <c r="C668" s="101">
        <f t="shared" si="146"/>
        <v>5000000</v>
      </c>
      <c r="D668" s="102">
        <f ca="1">IF(A668&lt;$B$1,VLOOKUP(A668,[1]DI!$A$4:$B$15000,2,FALSE),0)</f>
        <v>5.8999999999999997E-2</v>
      </c>
      <c r="E668" s="101">
        <f t="shared" ca="1" si="152"/>
        <v>2.2751E-4</v>
      </c>
      <c r="F668" s="103">
        <f t="shared" si="147"/>
        <v>1.0449999999999999</v>
      </c>
      <c r="G668" s="104">
        <f t="shared" ca="1" si="140"/>
        <v>1.00023774795</v>
      </c>
      <c r="H668" s="101">
        <f ca="1">TRUNC(PRODUCT(G$10:G667),15)</f>
        <v>1.12417031246355</v>
      </c>
      <c r="I668" s="101">
        <f t="shared" si="148"/>
        <v>1</v>
      </c>
      <c r="J668" s="101">
        <f t="shared" ca="1" si="141"/>
        <v>1.12417031</v>
      </c>
      <c r="K668" s="101">
        <f t="shared" ca="1" si="142"/>
        <v>620851.55000000005</v>
      </c>
      <c r="L668" s="105">
        <f>IF(VLOOKUP(A668,$U$12:$AD$125,8)=VLOOKUP(A667,$U$12:$AD$125,8),0,VLOOKUP(A668,U$12:$AD$125,8))</f>
        <v>0</v>
      </c>
      <c r="M668" s="106">
        <f>IF(L668&gt;0,VLOOKUP(L668,T$12:$AC$125,7),0)</f>
        <v>0</v>
      </c>
      <c r="N668" s="101">
        <f t="shared" si="143"/>
        <v>0</v>
      </c>
      <c r="O668" s="101">
        <f t="shared" ca="1" si="144"/>
        <v>620851.55000000005</v>
      </c>
      <c r="P668" s="107" t="str">
        <f t="shared" si="149"/>
        <v>J=</v>
      </c>
      <c r="Q668" s="108">
        <f t="shared" si="150"/>
        <v>43791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</row>
    <row r="669" spans="1:159" x14ac:dyDescent="0.2">
      <c r="A669" s="99">
        <f t="shared" si="145"/>
        <v>43722</v>
      </c>
      <c r="B669" s="100">
        <f t="shared" ca="1" si="151"/>
        <v>5622187.9000000004</v>
      </c>
      <c r="C669" s="101">
        <f t="shared" si="146"/>
        <v>5000000</v>
      </c>
      <c r="D669" s="102">
        <f ca="1">IF(A669&lt;$B$1,VLOOKUP(A669,[1]DI!$A$4:$B$15000,2,FALSE),0)</f>
        <v>0</v>
      </c>
      <c r="E669" s="101">
        <f t="shared" ca="1" si="152"/>
        <v>0</v>
      </c>
      <c r="F669" s="103">
        <f t="shared" si="147"/>
        <v>1.0449999999999999</v>
      </c>
      <c r="G669" s="104">
        <f t="shared" ca="1" si="140"/>
        <v>1</v>
      </c>
      <c r="H669" s="101">
        <f ca="1">TRUNC(PRODUCT(G$10:G668),15)</f>
        <v>1.1244375816507901</v>
      </c>
      <c r="I669" s="101">
        <f t="shared" si="148"/>
        <v>1</v>
      </c>
      <c r="J669" s="101">
        <f t="shared" ca="1" si="141"/>
        <v>1.1244375799999999</v>
      </c>
      <c r="K669" s="101">
        <f t="shared" ca="1" si="142"/>
        <v>622187.9</v>
      </c>
      <c r="L669" s="105">
        <f>IF(VLOOKUP(A669,$U$12:$AD$125,8)=VLOOKUP(A668,$U$12:$AD$125,8),0,VLOOKUP(A669,U$12:$AD$125,8))</f>
        <v>0</v>
      </c>
      <c r="M669" s="106">
        <f>IF(L669&gt;0,VLOOKUP(L669,T$12:$AC$125,7),0)</f>
        <v>0</v>
      </c>
      <c r="N669" s="101">
        <f t="shared" si="143"/>
        <v>0</v>
      </c>
      <c r="O669" s="101">
        <f t="shared" ca="1" si="144"/>
        <v>622187.9</v>
      </c>
      <c r="P669" s="107" t="str">
        <f t="shared" si="149"/>
        <v>J=</v>
      </c>
      <c r="Q669" s="108">
        <f t="shared" si="150"/>
        <v>43791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</row>
    <row r="670" spans="1:159" x14ac:dyDescent="0.2">
      <c r="A670" s="99">
        <f t="shared" si="145"/>
        <v>43723</v>
      </c>
      <c r="B670" s="100">
        <f t="shared" ca="1" si="151"/>
        <v>5622187.9000000004</v>
      </c>
      <c r="C670" s="101">
        <f t="shared" si="146"/>
        <v>5000000</v>
      </c>
      <c r="D670" s="102">
        <f ca="1">IF(A670&lt;$B$1,VLOOKUP(A670,[1]DI!$A$4:$B$15000,2,FALSE),0)</f>
        <v>0</v>
      </c>
      <c r="E670" s="101">
        <f t="shared" ca="1" si="152"/>
        <v>0</v>
      </c>
      <c r="F670" s="103">
        <f t="shared" si="147"/>
        <v>1.0449999999999999</v>
      </c>
      <c r="G670" s="104">
        <f t="shared" ca="1" si="140"/>
        <v>1</v>
      </c>
      <c r="H670" s="101">
        <f ca="1">TRUNC(PRODUCT(G$10:G669),15)</f>
        <v>1.1244375816507901</v>
      </c>
      <c r="I670" s="101">
        <f t="shared" si="148"/>
        <v>1</v>
      </c>
      <c r="J670" s="101">
        <f t="shared" ca="1" si="141"/>
        <v>1.1244375799999999</v>
      </c>
      <c r="K670" s="101">
        <f t="shared" ca="1" si="142"/>
        <v>622187.9</v>
      </c>
      <c r="L670" s="105">
        <f>IF(VLOOKUP(A670,$U$12:$AD$125,8)=VLOOKUP(A669,$U$12:$AD$125,8),0,VLOOKUP(A670,U$12:$AD$125,8))</f>
        <v>0</v>
      </c>
      <c r="M670" s="106">
        <f>IF(L670&gt;0,VLOOKUP(L670,T$12:$AC$125,7),0)</f>
        <v>0</v>
      </c>
      <c r="N670" s="101">
        <f t="shared" si="143"/>
        <v>0</v>
      </c>
      <c r="O670" s="101">
        <f t="shared" ca="1" si="144"/>
        <v>622187.9</v>
      </c>
      <c r="P670" s="107" t="str">
        <f t="shared" si="149"/>
        <v>J=</v>
      </c>
      <c r="Q670" s="108">
        <f t="shared" si="150"/>
        <v>43791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</row>
    <row r="671" spans="1:159" x14ac:dyDescent="0.2">
      <c r="A671" s="99">
        <f t="shared" si="145"/>
        <v>43724</v>
      </c>
      <c r="B671" s="100">
        <f t="shared" ca="1" si="151"/>
        <v>5622187.9000000004</v>
      </c>
      <c r="C671" s="101">
        <f t="shared" si="146"/>
        <v>5000000</v>
      </c>
      <c r="D671" s="102">
        <f ca="1">IF(A671&lt;$B$1,VLOOKUP(A671,[1]DI!$A$4:$B$15000,2,FALSE),0)</f>
        <v>5.8999999999999997E-2</v>
      </c>
      <c r="E671" s="101">
        <f t="shared" ca="1" si="152"/>
        <v>2.2751E-4</v>
      </c>
      <c r="F671" s="103">
        <f t="shared" si="147"/>
        <v>1.0449999999999999</v>
      </c>
      <c r="G671" s="104">
        <f t="shared" ca="1" si="140"/>
        <v>1.00023774795</v>
      </c>
      <c r="H671" s="101">
        <f ca="1">TRUNC(PRODUCT(G$10:G670),15)</f>
        <v>1.1244375816507901</v>
      </c>
      <c r="I671" s="101">
        <f t="shared" si="148"/>
        <v>1</v>
      </c>
      <c r="J671" s="101">
        <f t="shared" ca="1" si="141"/>
        <v>1.1244375799999999</v>
      </c>
      <c r="K671" s="101">
        <f t="shared" ca="1" si="142"/>
        <v>622187.9</v>
      </c>
      <c r="L671" s="105">
        <f>IF(VLOOKUP(A671,$U$12:$AD$125,8)=VLOOKUP(A670,$U$12:$AD$125,8),0,VLOOKUP(A671,U$12:$AD$125,8))</f>
        <v>0</v>
      </c>
      <c r="M671" s="106">
        <f>IF(L671&gt;0,VLOOKUP(L671,T$12:$AC$125,7),0)</f>
        <v>0</v>
      </c>
      <c r="N671" s="101">
        <f t="shared" si="143"/>
        <v>0</v>
      </c>
      <c r="O671" s="101">
        <f t="shared" ca="1" si="144"/>
        <v>622187.9</v>
      </c>
      <c r="P671" s="107" t="str">
        <f t="shared" si="149"/>
        <v>J=</v>
      </c>
      <c r="Q671" s="108">
        <f t="shared" si="150"/>
        <v>43791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</row>
    <row r="672" spans="1:159" x14ac:dyDescent="0.2">
      <c r="A672" s="99">
        <f t="shared" si="145"/>
        <v>43725</v>
      </c>
      <c r="B672" s="100">
        <f t="shared" ca="1" si="151"/>
        <v>5623524.5499999998</v>
      </c>
      <c r="C672" s="101">
        <f t="shared" si="146"/>
        <v>5000000</v>
      </c>
      <c r="D672" s="102">
        <f ca="1">IF(A672&lt;$B$1,VLOOKUP(A672,[1]DI!$A$4:$B$15000,2,FALSE),0)</f>
        <v>5.8999999999999997E-2</v>
      </c>
      <c r="E672" s="101">
        <f t="shared" ca="1" si="152"/>
        <v>2.2751E-4</v>
      </c>
      <c r="F672" s="103">
        <f t="shared" si="147"/>
        <v>1.0449999999999999</v>
      </c>
      <c r="G672" s="104">
        <f t="shared" ca="1" si="140"/>
        <v>1.00023774795</v>
      </c>
      <c r="H672" s="101">
        <f ca="1">TRUNC(PRODUCT(G$10:G671),15)</f>
        <v>1.1247049143807299</v>
      </c>
      <c r="I672" s="101">
        <f t="shared" si="148"/>
        <v>1</v>
      </c>
      <c r="J672" s="101">
        <f t="shared" ca="1" si="141"/>
        <v>1.1247049099999999</v>
      </c>
      <c r="K672" s="101">
        <f t="shared" ca="1" si="142"/>
        <v>623524.55000000005</v>
      </c>
      <c r="L672" s="105">
        <f>IF(VLOOKUP(A672,$U$12:$AD$125,8)=VLOOKUP(A671,$U$12:$AD$125,8),0,VLOOKUP(A672,U$12:$AD$125,8))</f>
        <v>0</v>
      </c>
      <c r="M672" s="106">
        <f>IF(L672&gt;0,VLOOKUP(L672,T$12:$AC$125,7),0)</f>
        <v>0</v>
      </c>
      <c r="N672" s="101">
        <f t="shared" si="143"/>
        <v>0</v>
      </c>
      <c r="O672" s="101">
        <f t="shared" ca="1" si="144"/>
        <v>623524.55000000005</v>
      </c>
      <c r="P672" s="107" t="str">
        <f t="shared" si="149"/>
        <v>J=</v>
      </c>
      <c r="Q672" s="108">
        <f t="shared" si="150"/>
        <v>43791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</row>
    <row r="673" spans="1:159" x14ac:dyDescent="0.2">
      <c r="A673" s="99">
        <f t="shared" si="145"/>
        <v>43726</v>
      </c>
      <c r="B673" s="100">
        <f t="shared" ca="1" si="151"/>
        <v>5624861.5499999998</v>
      </c>
      <c r="C673" s="101">
        <f t="shared" si="146"/>
        <v>5000000</v>
      </c>
      <c r="D673" s="102">
        <f ca="1">IF(A673&lt;$B$1,VLOOKUP(A673,[1]DI!$A$4:$B$15000,2,FALSE),0)</f>
        <v>5.8999999999999997E-2</v>
      </c>
      <c r="E673" s="101">
        <f t="shared" ca="1" si="152"/>
        <v>2.2751E-4</v>
      </c>
      <c r="F673" s="103">
        <f t="shared" si="147"/>
        <v>1.0449999999999999</v>
      </c>
      <c r="G673" s="104">
        <f t="shared" ca="1" si="140"/>
        <v>1.00023774795</v>
      </c>
      <c r="H673" s="101">
        <f ca="1">TRUNC(PRODUCT(G$10:G672),15)</f>
        <v>1.1249723106684799</v>
      </c>
      <c r="I673" s="101">
        <f t="shared" si="148"/>
        <v>1</v>
      </c>
      <c r="J673" s="101">
        <f t="shared" ca="1" si="141"/>
        <v>1.12497231</v>
      </c>
      <c r="K673" s="101">
        <f t="shared" ca="1" si="142"/>
        <v>624861.55000000005</v>
      </c>
      <c r="L673" s="105">
        <f>IF(VLOOKUP(A673,$U$12:$AD$125,8)=VLOOKUP(A672,$U$12:$AD$125,8),0,VLOOKUP(A673,U$12:$AD$125,8))</f>
        <v>0</v>
      </c>
      <c r="M673" s="106">
        <f>IF(L673&gt;0,VLOOKUP(L673,T$12:$AC$125,7),0)</f>
        <v>0</v>
      </c>
      <c r="N673" s="101">
        <f t="shared" si="143"/>
        <v>0</v>
      </c>
      <c r="O673" s="101">
        <f t="shared" ca="1" si="144"/>
        <v>624861.55000000005</v>
      </c>
      <c r="P673" s="107" t="str">
        <f t="shared" si="149"/>
        <v>J=</v>
      </c>
      <c r="Q673" s="108">
        <f t="shared" si="150"/>
        <v>43791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</row>
    <row r="674" spans="1:159" x14ac:dyDescent="0.2">
      <c r="A674" s="99">
        <f t="shared" si="145"/>
        <v>43727</v>
      </c>
      <c r="B674" s="100">
        <f t="shared" ca="1" si="151"/>
        <v>5626198.8499999996</v>
      </c>
      <c r="C674" s="101">
        <f t="shared" si="146"/>
        <v>5000000</v>
      </c>
      <c r="D674" s="102">
        <f ca="1">IF(A674&lt;$B$1,VLOOKUP(A674,[1]DI!$A$4:$B$15000,2,FALSE),0)</f>
        <v>5.3999999999999999E-2</v>
      </c>
      <c r="E674" s="101">
        <f t="shared" ca="1" si="152"/>
        <v>2.0871999999999999E-4</v>
      </c>
      <c r="F674" s="103">
        <f t="shared" si="147"/>
        <v>1.0449999999999999</v>
      </c>
      <c r="G674" s="104">
        <f t="shared" ca="1" si="140"/>
        <v>1.0002181124</v>
      </c>
      <c r="H674" s="101">
        <f ca="1">TRUNC(PRODUCT(G$10:G673),15)</f>
        <v>1.1252397705291499</v>
      </c>
      <c r="I674" s="101">
        <f t="shared" si="148"/>
        <v>1</v>
      </c>
      <c r="J674" s="101">
        <f t="shared" ca="1" si="141"/>
        <v>1.1252397700000001</v>
      </c>
      <c r="K674" s="101">
        <f t="shared" ca="1" si="142"/>
        <v>626198.85</v>
      </c>
      <c r="L674" s="105">
        <f>IF(VLOOKUP(A674,$U$12:$AD$125,8)=VLOOKUP(A673,$U$12:$AD$125,8),0,VLOOKUP(A674,U$12:$AD$125,8))</f>
        <v>0</v>
      </c>
      <c r="M674" s="106">
        <f>IF(L674&gt;0,VLOOKUP(L674,T$12:$AC$125,7),0)</f>
        <v>0</v>
      </c>
      <c r="N674" s="101">
        <f t="shared" si="143"/>
        <v>0</v>
      </c>
      <c r="O674" s="101">
        <f t="shared" ca="1" si="144"/>
        <v>626198.85</v>
      </c>
      <c r="P674" s="107" t="str">
        <f t="shared" si="149"/>
        <v>J=</v>
      </c>
      <c r="Q674" s="108">
        <f t="shared" si="150"/>
        <v>43791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</row>
    <row r="675" spans="1:159" x14ac:dyDescent="0.2">
      <c r="A675" s="99">
        <f t="shared" si="145"/>
        <v>43728</v>
      </c>
      <c r="B675" s="100">
        <f t="shared" ca="1" si="151"/>
        <v>5627426</v>
      </c>
      <c r="C675" s="101">
        <f t="shared" si="146"/>
        <v>5000000</v>
      </c>
      <c r="D675" s="102">
        <f ca="1">IF(A675&lt;$B$1,VLOOKUP(A675,[1]DI!$A$4:$B$15000,2,FALSE),0)</f>
        <v>5.3999999999999999E-2</v>
      </c>
      <c r="E675" s="101">
        <f t="shared" ca="1" si="152"/>
        <v>2.0871999999999999E-4</v>
      </c>
      <c r="F675" s="103">
        <f t="shared" si="147"/>
        <v>1.0449999999999999</v>
      </c>
      <c r="G675" s="104">
        <f t="shared" ca="1" si="140"/>
        <v>1.0002181124</v>
      </c>
      <c r="H675" s="101">
        <f ca="1">TRUNC(PRODUCT(G$10:G674),15)</f>
        <v>1.1254851992760699</v>
      </c>
      <c r="I675" s="101">
        <f t="shared" si="148"/>
        <v>1</v>
      </c>
      <c r="J675" s="101">
        <f t="shared" ca="1" si="141"/>
        <v>1.1254852</v>
      </c>
      <c r="K675" s="101">
        <f t="shared" ca="1" si="142"/>
        <v>627426</v>
      </c>
      <c r="L675" s="105">
        <f>IF(VLOOKUP(A675,$U$12:$AD$125,8)=VLOOKUP(A674,$U$12:$AD$125,8),0,VLOOKUP(A675,U$12:$AD$125,8))</f>
        <v>0</v>
      </c>
      <c r="M675" s="106">
        <f>IF(L675&gt;0,VLOOKUP(L675,T$12:$AC$125,7),0)</f>
        <v>0</v>
      </c>
      <c r="N675" s="101">
        <f t="shared" si="143"/>
        <v>0</v>
      </c>
      <c r="O675" s="101">
        <f t="shared" ca="1" si="144"/>
        <v>627426</v>
      </c>
      <c r="P675" s="107" t="str">
        <f t="shared" si="149"/>
        <v>J=</v>
      </c>
      <c r="Q675" s="108">
        <f t="shared" si="150"/>
        <v>43791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</row>
    <row r="676" spans="1:159" x14ac:dyDescent="0.2">
      <c r="A676" s="99">
        <f t="shared" si="145"/>
        <v>43729</v>
      </c>
      <c r="B676" s="100">
        <f t="shared" ca="1" si="151"/>
        <v>5628653.4000000004</v>
      </c>
      <c r="C676" s="101">
        <f t="shared" si="146"/>
        <v>5000000</v>
      </c>
      <c r="D676" s="102">
        <f ca="1">IF(A676&lt;$B$1,VLOOKUP(A676,[1]DI!$A$4:$B$15000,2,FALSE),0)</f>
        <v>0</v>
      </c>
      <c r="E676" s="101">
        <f t="shared" ca="1" si="152"/>
        <v>0</v>
      </c>
      <c r="F676" s="103">
        <f t="shared" si="147"/>
        <v>1.0449999999999999</v>
      </c>
      <c r="G676" s="104">
        <f t="shared" ca="1" si="140"/>
        <v>1</v>
      </c>
      <c r="H676" s="101">
        <f ca="1">TRUNC(PRODUCT(G$10:G675),15)</f>
        <v>1.12573068155405</v>
      </c>
      <c r="I676" s="101">
        <f t="shared" si="148"/>
        <v>1</v>
      </c>
      <c r="J676" s="101">
        <f t="shared" ca="1" si="141"/>
        <v>1.12573068</v>
      </c>
      <c r="K676" s="101">
        <f t="shared" ca="1" si="142"/>
        <v>628653.4</v>
      </c>
      <c r="L676" s="105">
        <f>IF(VLOOKUP(A676,$U$12:$AD$125,8)=VLOOKUP(A675,$U$12:$AD$125,8),0,VLOOKUP(A676,U$12:$AD$125,8))</f>
        <v>0</v>
      </c>
      <c r="M676" s="106">
        <f>IF(L676&gt;0,VLOOKUP(L676,T$12:$AC$125,7),0)</f>
        <v>0</v>
      </c>
      <c r="N676" s="101">
        <f t="shared" si="143"/>
        <v>0</v>
      </c>
      <c r="O676" s="101">
        <f t="shared" ca="1" si="144"/>
        <v>628653.4</v>
      </c>
      <c r="P676" s="107" t="str">
        <f t="shared" si="149"/>
        <v>J=</v>
      </c>
      <c r="Q676" s="108">
        <f t="shared" si="150"/>
        <v>43791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</row>
    <row r="677" spans="1:159" x14ac:dyDescent="0.2">
      <c r="A677" s="99">
        <f t="shared" si="145"/>
        <v>43730</v>
      </c>
      <c r="B677" s="100">
        <f t="shared" ca="1" si="151"/>
        <v>5628653.4000000004</v>
      </c>
      <c r="C677" s="101">
        <f t="shared" si="146"/>
        <v>5000000</v>
      </c>
      <c r="D677" s="102">
        <f ca="1">IF(A677&lt;$B$1,VLOOKUP(A677,[1]DI!$A$4:$B$15000,2,FALSE),0)</f>
        <v>0</v>
      </c>
      <c r="E677" s="101">
        <f t="shared" ca="1" si="152"/>
        <v>0</v>
      </c>
      <c r="F677" s="103">
        <f t="shared" si="147"/>
        <v>1.0449999999999999</v>
      </c>
      <c r="G677" s="104">
        <f t="shared" ca="1" si="140"/>
        <v>1</v>
      </c>
      <c r="H677" s="101">
        <f ca="1">TRUNC(PRODUCT(G$10:G676),15)</f>
        <v>1.12573068155405</v>
      </c>
      <c r="I677" s="101">
        <f t="shared" si="148"/>
        <v>1</v>
      </c>
      <c r="J677" s="101">
        <f t="shared" ca="1" si="141"/>
        <v>1.12573068</v>
      </c>
      <c r="K677" s="101">
        <f t="shared" ca="1" si="142"/>
        <v>628653.4</v>
      </c>
      <c r="L677" s="105">
        <f>IF(VLOOKUP(A677,$U$12:$AD$125,8)=VLOOKUP(A676,$U$12:$AD$125,8),0,VLOOKUP(A677,U$12:$AD$125,8))</f>
        <v>0</v>
      </c>
      <c r="M677" s="106">
        <f>IF(L677&gt;0,VLOOKUP(L677,T$12:$AC$125,7),0)</f>
        <v>0</v>
      </c>
      <c r="N677" s="101">
        <f t="shared" si="143"/>
        <v>0</v>
      </c>
      <c r="O677" s="101">
        <f t="shared" ca="1" si="144"/>
        <v>628653.4</v>
      </c>
      <c r="P677" s="107" t="str">
        <f t="shared" si="149"/>
        <v>J=</v>
      </c>
      <c r="Q677" s="108">
        <f t="shared" si="150"/>
        <v>43791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</row>
    <row r="678" spans="1:159" x14ac:dyDescent="0.2">
      <c r="A678" s="99">
        <f t="shared" si="145"/>
        <v>43731</v>
      </c>
      <c r="B678" s="100">
        <f t="shared" ca="1" si="151"/>
        <v>5628653.4000000004</v>
      </c>
      <c r="C678" s="101">
        <f t="shared" si="146"/>
        <v>5000000</v>
      </c>
      <c r="D678" s="102">
        <f ca="1">IF(A678&lt;$B$1,VLOOKUP(A678,[1]DI!$A$4:$B$15000,2,FALSE),0)</f>
        <v>5.3999999999999999E-2</v>
      </c>
      <c r="E678" s="101">
        <f t="shared" ca="1" si="152"/>
        <v>2.0871999999999999E-4</v>
      </c>
      <c r="F678" s="103">
        <f t="shared" si="147"/>
        <v>1.0449999999999999</v>
      </c>
      <c r="G678" s="104">
        <f t="shared" ca="1" si="140"/>
        <v>1.0002181124</v>
      </c>
      <c r="H678" s="101">
        <f ca="1">TRUNC(PRODUCT(G$10:G677),15)</f>
        <v>1.12573068155405</v>
      </c>
      <c r="I678" s="101">
        <f t="shared" si="148"/>
        <v>1</v>
      </c>
      <c r="J678" s="101">
        <f t="shared" ca="1" si="141"/>
        <v>1.12573068</v>
      </c>
      <c r="K678" s="101">
        <f t="shared" ca="1" si="142"/>
        <v>628653.4</v>
      </c>
      <c r="L678" s="105">
        <f>IF(VLOOKUP(A678,$U$12:$AD$125,8)=VLOOKUP(A677,$U$12:$AD$125,8),0,VLOOKUP(A678,U$12:$AD$125,8))</f>
        <v>0</v>
      </c>
      <c r="M678" s="106">
        <f>IF(L678&gt;0,VLOOKUP(L678,T$12:$AC$125,7),0)</f>
        <v>0</v>
      </c>
      <c r="N678" s="101">
        <f t="shared" si="143"/>
        <v>0</v>
      </c>
      <c r="O678" s="101">
        <f t="shared" ca="1" si="144"/>
        <v>628653.4</v>
      </c>
      <c r="P678" s="107" t="str">
        <f t="shared" si="149"/>
        <v>J=</v>
      </c>
      <c r="Q678" s="108">
        <f t="shared" si="150"/>
        <v>43791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</row>
    <row r="679" spans="1:159" x14ac:dyDescent="0.2">
      <c r="A679" s="99">
        <f t="shared" si="145"/>
        <v>43732</v>
      </c>
      <c r="B679" s="100">
        <f t="shared" ca="1" si="151"/>
        <v>5629881.0999999996</v>
      </c>
      <c r="C679" s="101">
        <f t="shared" si="146"/>
        <v>5000000</v>
      </c>
      <c r="D679" s="102">
        <f ca="1">IF(A679&lt;$B$1,VLOOKUP(A679,[1]DI!$A$4:$B$15000,2,FALSE),0)</f>
        <v>5.3999999999999999E-2</v>
      </c>
      <c r="E679" s="101">
        <f t="shared" ca="1" si="152"/>
        <v>2.0871999999999999E-4</v>
      </c>
      <c r="F679" s="103">
        <f t="shared" si="147"/>
        <v>1.0449999999999999</v>
      </c>
      <c r="G679" s="104">
        <f t="shared" ca="1" si="140"/>
        <v>1.0002181124</v>
      </c>
      <c r="H679" s="101">
        <f ca="1">TRUNC(PRODUCT(G$10:G678),15)</f>
        <v>1.1259762173747601</v>
      </c>
      <c r="I679" s="101">
        <f t="shared" si="148"/>
        <v>1</v>
      </c>
      <c r="J679" s="101">
        <f t="shared" ca="1" si="141"/>
        <v>1.1259762200000001</v>
      </c>
      <c r="K679" s="101">
        <f t="shared" ca="1" si="142"/>
        <v>629881.1</v>
      </c>
      <c r="L679" s="105">
        <f>IF(VLOOKUP(A679,$U$12:$AD$125,8)=VLOOKUP(A678,$U$12:$AD$125,8),0,VLOOKUP(A679,U$12:$AD$125,8))</f>
        <v>0</v>
      </c>
      <c r="M679" s="106">
        <f>IF(L679&gt;0,VLOOKUP(L679,T$12:$AC$125,7),0)</f>
        <v>0</v>
      </c>
      <c r="N679" s="101">
        <f t="shared" si="143"/>
        <v>0</v>
      </c>
      <c r="O679" s="101">
        <f t="shared" ca="1" si="144"/>
        <v>629881.1</v>
      </c>
      <c r="P679" s="107" t="str">
        <f t="shared" si="149"/>
        <v>J=</v>
      </c>
      <c r="Q679" s="108">
        <f t="shared" si="150"/>
        <v>43791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</row>
    <row r="680" spans="1:159" x14ac:dyDescent="0.2">
      <c r="A680" s="99">
        <f t="shared" si="145"/>
        <v>43733</v>
      </c>
      <c r="B680" s="100">
        <f t="shared" ca="1" si="151"/>
        <v>5631109.0499999998</v>
      </c>
      <c r="C680" s="101">
        <f t="shared" si="146"/>
        <v>5000000</v>
      </c>
      <c r="D680" s="102">
        <f ca="1">IF(A680&lt;$B$1,VLOOKUP(A680,[1]DI!$A$4:$B$15000,2,FALSE),0)</f>
        <v>5.3999999999999999E-2</v>
      </c>
      <c r="E680" s="101">
        <f t="shared" ca="1" si="152"/>
        <v>2.0871999999999999E-4</v>
      </c>
      <c r="F680" s="103">
        <f t="shared" si="147"/>
        <v>1.0449999999999999</v>
      </c>
      <c r="G680" s="104">
        <f t="shared" ca="1" si="140"/>
        <v>1.0002181124</v>
      </c>
      <c r="H680" s="101">
        <f ca="1">TRUNC(PRODUCT(G$10:G679),15)</f>
        <v>1.1262218067498799</v>
      </c>
      <c r="I680" s="101">
        <f t="shared" si="148"/>
        <v>1</v>
      </c>
      <c r="J680" s="101">
        <f t="shared" ca="1" si="141"/>
        <v>1.1262218100000001</v>
      </c>
      <c r="K680" s="101">
        <f t="shared" ca="1" si="142"/>
        <v>631109.05000000005</v>
      </c>
      <c r="L680" s="105">
        <f>IF(VLOOKUP(A680,$U$12:$AD$125,8)=VLOOKUP(A679,$U$12:$AD$125,8),0,VLOOKUP(A680,U$12:$AD$125,8))</f>
        <v>0</v>
      </c>
      <c r="M680" s="106">
        <f>IF(L680&gt;0,VLOOKUP(L680,T$12:$AC$125,7),0)</f>
        <v>0</v>
      </c>
      <c r="N680" s="101">
        <f t="shared" si="143"/>
        <v>0</v>
      </c>
      <c r="O680" s="101">
        <f t="shared" ca="1" si="144"/>
        <v>631109.05000000005</v>
      </c>
      <c r="P680" s="107" t="str">
        <f t="shared" si="149"/>
        <v>J=</v>
      </c>
      <c r="Q680" s="108">
        <f t="shared" si="150"/>
        <v>43791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</row>
    <row r="681" spans="1:159" x14ac:dyDescent="0.2">
      <c r="A681" s="99">
        <f t="shared" si="145"/>
        <v>43734</v>
      </c>
      <c r="B681" s="100">
        <f t="shared" ca="1" si="151"/>
        <v>5632337.25</v>
      </c>
      <c r="C681" s="101">
        <f t="shared" si="146"/>
        <v>5000000</v>
      </c>
      <c r="D681" s="102">
        <f ca="1">IF(A681&lt;$B$1,VLOOKUP(A681,[1]DI!$A$4:$B$15000,2,FALSE),0)</f>
        <v>5.3999999999999999E-2</v>
      </c>
      <c r="E681" s="101">
        <f t="shared" ca="1" si="152"/>
        <v>2.0871999999999999E-4</v>
      </c>
      <c r="F681" s="103">
        <f t="shared" si="147"/>
        <v>1.0449999999999999</v>
      </c>
      <c r="G681" s="104">
        <f t="shared" ca="1" si="140"/>
        <v>1.0002181124</v>
      </c>
      <c r="H681" s="101">
        <f ca="1">TRUNC(PRODUCT(G$10:G680),15)</f>
        <v>1.12646744969108</v>
      </c>
      <c r="I681" s="101">
        <f t="shared" si="148"/>
        <v>1</v>
      </c>
      <c r="J681" s="101">
        <f t="shared" ca="1" si="141"/>
        <v>1.12646745</v>
      </c>
      <c r="K681" s="101">
        <f t="shared" ca="1" si="142"/>
        <v>632337.25</v>
      </c>
      <c r="L681" s="105">
        <f>IF(VLOOKUP(A681,$U$12:$AD$125,8)=VLOOKUP(A680,$U$12:$AD$125,8),0,VLOOKUP(A681,U$12:$AD$125,8))</f>
        <v>0</v>
      </c>
      <c r="M681" s="106">
        <f>IF(L681&gt;0,VLOOKUP(L681,T$12:$AC$125,7),0)</f>
        <v>0</v>
      </c>
      <c r="N681" s="101">
        <f t="shared" si="143"/>
        <v>0</v>
      </c>
      <c r="O681" s="101">
        <f t="shared" ca="1" si="144"/>
        <v>632337.25</v>
      </c>
      <c r="P681" s="107" t="str">
        <f t="shared" si="149"/>
        <v>J=</v>
      </c>
      <c r="Q681" s="108">
        <f t="shared" si="150"/>
        <v>43791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</row>
    <row r="682" spans="1:159" x14ac:dyDescent="0.2">
      <c r="A682" s="99">
        <f t="shared" si="145"/>
        <v>43735</v>
      </c>
      <c r="B682" s="100">
        <f t="shared" ca="1" si="151"/>
        <v>5633565.75</v>
      </c>
      <c r="C682" s="101">
        <f t="shared" si="146"/>
        <v>5000000</v>
      </c>
      <c r="D682" s="102">
        <f ca="1">IF(A682&lt;$B$1,VLOOKUP(A682,[1]DI!$A$4:$B$15000,2,FALSE),0)</f>
        <v>5.3999999999999999E-2</v>
      </c>
      <c r="E682" s="101">
        <f t="shared" ca="1" si="152"/>
        <v>2.0871999999999999E-4</v>
      </c>
      <c r="F682" s="103">
        <f t="shared" si="147"/>
        <v>1.0449999999999999</v>
      </c>
      <c r="G682" s="104">
        <f t="shared" ca="1" si="140"/>
        <v>1.0002181124</v>
      </c>
      <c r="H682" s="101">
        <f ca="1">TRUNC(PRODUCT(G$10:G681),15)</f>
        <v>1.1267131462100499</v>
      </c>
      <c r="I682" s="101">
        <f t="shared" si="148"/>
        <v>1</v>
      </c>
      <c r="J682" s="101">
        <f t="shared" ca="1" si="141"/>
        <v>1.1267131500000001</v>
      </c>
      <c r="K682" s="101">
        <f t="shared" ca="1" si="142"/>
        <v>633565.75</v>
      </c>
      <c r="L682" s="105">
        <f>IF(VLOOKUP(A682,$U$12:$AD$125,8)=VLOOKUP(A681,$U$12:$AD$125,8),0,VLOOKUP(A682,U$12:$AD$125,8))</f>
        <v>0</v>
      </c>
      <c r="M682" s="106">
        <f>IF(L682&gt;0,VLOOKUP(L682,T$12:$AC$125,7),0)</f>
        <v>0</v>
      </c>
      <c r="N682" s="101">
        <f t="shared" si="143"/>
        <v>0</v>
      </c>
      <c r="O682" s="101">
        <f t="shared" ca="1" si="144"/>
        <v>633565.75</v>
      </c>
      <c r="P682" s="107" t="str">
        <f t="shared" si="149"/>
        <v>J=</v>
      </c>
      <c r="Q682" s="108">
        <f t="shared" si="150"/>
        <v>43791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</row>
    <row r="683" spans="1:159" x14ac:dyDescent="0.2">
      <c r="A683" s="99">
        <f t="shared" si="145"/>
        <v>43736</v>
      </c>
      <c r="B683" s="100">
        <f t="shared" ca="1" si="151"/>
        <v>5634794.5</v>
      </c>
      <c r="C683" s="101">
        <f t="shared" si="146"/>
        <v>5000000</v>
      </c>
      <c r="D683" s="102">
        <f ca="1">IF(A683&lt;$B$1,VLOOKUP(A683,[1]DI!$A$4:$B$15000,2,FALSE),0)</f>
        <v>0</v>
      </c>
      <c r="E683" s="101">
        <f t="shared" ca="1" si="152"/>
        <v>0</v>
      </c>
      <c r="F683" s="103">
        <f t="shared" si="147"/>
        <v>1.0449999999999999</v>
      </c>
      <c r="G683" s="104">
        <f t="shared" ca="1" si="140"/>
        <v>1</v>
      </c>
      <c r="H683" s="101">
        <f ca="1">TRUNC(PRODUCT(G$10:G682),15)</f>
        <v>1.12695889631848</v>
      </c>
      <c r="I683" s="101">
        <f t="shared" si="148"/>
        <v>1</v>
      </c>
      <c r="J683" s="101">
        <f t="shared" ca="1" si="141"/>
        <v>1.1269589</v>
      </c>
      <c r="K683" s="101">
        <f t="shared" ca="1" si="142"/>
        <v>634794.5</v>
      </c>
      <c r="L683" s="105">
        <f>IF(VLOOKUP(A683,$U$12:$AD$125,8)=VLOOKUP(A682,$U$12:$AD$125,8),0,VLOOKUP(A683,U$12:$AD$125,8))</f>
        <v>0</v>
      </c>
      <c r="M683" s="106">
        <f>IF(L683&gt;0,VLOOKUP(L683,T$12:$AC$125,7),0)</f>
        <v>0</v>
      </c>
      <c r="N683" s="101">
        <f t="shared" si="143"/>
        <v>0</v>
      </c>
      <c r="O683" s="101">
        <f t="shared" ca="1" si="144"/>
        <v>634794.5</v>
      </c>
      <c r="P683" s="107" t="str">
        <f t="shared" si="149"/>
        <v>J=</v>
      </c>
      <c r="Q683" s="108">
        <f t="shared" si="150"/>
        <v>43791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</row>
    <row r="684" spans="1:159" x14ac:dyDescent="0.2">
      <c r="A684" s="99">
        <f t="shared" si="145"/>
        <v>43737</v>
      </c>
      <c r="B684" s="100">
        <f t="shared" ca="1" si="151"/>
        <v>5634794.5</v>
      </c>
      <c r="C684" s="101">
        <f t="shared" si="146"/>
        <v>5000000</v>
      </c>
      <c r="D684" s="102">
        <f ca="1">IF(A684&lt;$B$1,VLOOKUP(A684,[1]DI!$A$4:$B$15000,2,FALSE),0)</f>
        <v>0</v>
      </c>
      <c r="E684" s="101">
        <f t="shared" ca="1" si="152"/>
        <v>0</v>
      </c>
      <c r="F684" s="103">
        <f t="shared" si="147"/>
        <v>1.0449999999999999</v>
      </c>
      <c r="G684" s="104">
        <f t="shared" ca="1" si="140"/>
        <v>1</v>
      </c>
      <c r="H684" s="101">
        <f ca="1">TRUNC(PRODUCT(G$10:G683),15)</f>
        <v>1.12695889631848</v>
      </c>
      <c r="I684" s="101">
        <f t="shared" si="148"/>
        <v>1</v>
      </c>
      <c r="J684" s="101">
        <f t="shared" ca="1" si="141"/>
        <v>1.1269589</v>
      </c>
      <c r="K684" s="101">
        <f t="shared" ca="1" si="142"/>
        <v>634794.5</v>
      </c>
      <c r="L684" s="105">
        <f>IF(VLOOKUP(A684,$U$12:$AD$125,8)=VLOOKUP(A683,$U$12:$AD$125,8),0,VLOOKUP(A684,U$12:$AD$125,8))</f>
        <v>0</v>
      </c>
      <c r="M684" s="106">
        <f>IF(L684&gt;0,VLOOKUP(L684,T$12:$AC$125,7),0)</f>
        <v>0</v>
      </c>
      <c r="N684" s="101">
        <f t="shared" si="143"/>
        <v>0</v>
      </c>
      <c r="O684" s="101">
        <f t="shared" ca="1" si="144"/>
        <v>634794.5</v>
      </c>
      <c r="P684" s="107" t="str">
        <f t="shared" si="149"/>
        <v>J=</v>
      </c>
      <c r="Q684" s="108">
        <f t="shared" si="150"/>
        <v>43791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</row>
    <row r="685" spans="1:159" x14ac:dyDescent="0.2">
      <c r="A685" s="99">
        <f t="shared" si="145"/>
        <v>43738</v>
      </c>
      <c r="B685" s="100">
        <f t="shared" ca="1" si="151"/>
        <v>5634794.5</v>
      </c>
      <c r="C685" s="101">
        <f t="shared" si="146"/>
        <v>5000000</v>
      </c>
      <c r="D685" s="102">
        <f ca="1">IF(A685&lt;$B$1,VLOOKUP(A685,[1]DI!$A$4:$B$15000,2,FALSE),0)</f>
        <v>5.3999999999999999E-2</v>
      </c>
      <c r="E685" s="101">
        <f t="shared" ca="1" si="152"/>
        <v>2.0871999999999999E-4</v>
      </c>
      <c r="F685" s="103">
        <f t="shared" si="147"/>
        <v>1.0449999999999999</v>
      </c>
      <c r="G685" s="104">
        <f t="shared" ca="1" si="140"/>
        <v>1.0002181124</v>
      </c>
      <c r="H685" s="101">
        <f ca="1">TRUNC(PRODUCT(G$10:G684),15)</f>
        <v>1.12695889631848</v>
      </c>
      <c r="I685" s="101">
        <f t="shared" si="148"/>
        <v>1</v>
      </c>
      <c r="J685" s="101">
        <f t="shared" ca="1" si="141"/>
        <v>1.1269589</v>
      </c>
      <c r="K685" s="101">
        <f t="shared" ca="1" si="142"/>
        <v>634794.5</v>
      </c>
      <c r="L685" s="105">
        <f>IF(VLOOKUP(A685,$U$12:$AD$125,8)=VLOOKUP(A684,$U$12:$AD$125,8),0,VLOOKUP(A685,U$12:$AD$125,8))</f>
        <v>0</v>
      </c>
      <c r="M685" s="106">
        <f>IF(L685&gt;0,VLOOKUP(L685,T$12:$AC$125,7),0)</f>
        <v>0</v>
      </c>
      <c r="N685" s="101">
        <f t="shared" si="143"/>
        <v>0</v>
      </c>
      <c r="O685" s="101">
        <f t="shared" ca="1" si="144"/>
        <v>634794.5</v>
      </c>
      <c r="P685" s="107" t="str">
        <f t="shared" si="149"/>
        <v>J=</v>
      </c>
      <c r="Q685" s="108">
        <f t="shared" si="150"/>
        <v>43791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</row>
    <row r="686" spans="1:159" x14ac:dyDescent="0.2">
      <c r="A686" s="99">
        <f t="shared" si="145"/>
        <v>43739</v>
      </c>
      <c r="B686" s="100">
        <f t="shared" ca="1" si="151"/>
        <v>5636023.5</v>
      </c>
      <c r="C686" s="101">
        <f t="shared" si="146"/>
        <v>5000000</v>
      </c>
      <c r="D686" s="102">
        <f ca="1">IF(A686&lt;$B$1,VLOOKUP(A686,[1]DI!$A$4:$B$15000,2,FALSE),0)</f>
        <v>5.3999999999999999E-2</v>
      </c>
      <c r="E686" s="101">
        <f t="shared" ca="1" si="152"/>
        <v>2.0871999999999999E-4</v>
      </c>
      <c r="F686" s="103">
        <f t="shared" si="147"/>
        <v>1.0449999999999999</v>
      </c>
      <c r="G686" s="104">
        <f t="shared" ca="1" si="140"/>
        <v>1.0002181124</v>
      </c>
      <c r="H686" s="101">
        <f ca="1">TRUNC(PRODUCT(G$10:G685),15)</f>
        <v>1.1272047000280601</v>
      </c>
      <c r="I686" s="101">
        <f t="shared" si="148"/>
        <v>1</v>
      </c>
      <c r="J686" s="101">
        <f t="shared" ca="1" si="141"/>
        <v>1.1272047000000001</v>
      </c>
      <c r="K686" s="101">
        <f t="shared" ca="1" si="142"/>
        <v>636023.5</v>
      </c>
      <c r="L686" s="105">
        <f>IF(VLOOKUP(A686,$U$12:$AD$125,8)=VLOOKUP(A685,$U$12:$AD$125,8),0,VLOOKUP(A686,U$12:$AD$125,8))</f>
        <v>0</v>
      </c>
      <c r="M686" s="106">
        <f>IF(L686&gt;0,VLOOKUP(L686,T$12:$AC$125,7),0)</f>
        <v>0</v>
      </c>
      <c r="N686" s="101">
        <f t="shared" si="143"/>
        <v>0</v>
      </c>
      <c r="O686" s="101">
        <f t="shared" ca="1" si="144"/>
        <v>636023.5</v>
      </c>
      <c r="P686" s="107" t="str">
        <f t="shared" si="149"/>
        <v>J=</v>
      </c>
      <c r="Q686" s="108">
        <f t="shared" si="150"/>
        <v>43791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</row>
    <row r="687" spans="1:159" x14ac:dyDescent="0.2">
      <c r="A687" s="99">
        <f t="shared" si="145"/>
        <v>43740</v>
      </c>
      <c r="B687" s="100">
        <f t="shared" ca="1" si="151"/>
        <v>5637252.7999999998</v>
      </c>
      <c r="C687" s="101">
        <f t="shared" si="146"/>
        <v>5000000</v>
      </c>
      <c r="D687" s="102">
        <f ca="1">IF(A687&lt;$B$1,VLOOKUP(A687,[1]DI!$A$4:$B$15000,2,FALSE),0)</f>
        <v>5.3999999999999999E-2</v>
      </c>
      <c r="E687" s="101">
        <f t="shared" ca="1" si="152"/>
        <v>2.0871999999999999E-4</v>
      </c>
      <c r="F687" s="103">
        <f t="shared" si="147"/>
        <v>1.0449999999999999</v>
      </c>
      <c r="G687" s="104">
        <f t="shared" ca="1" si="140"/>
        <v>1.0002181124</v>
      </c>
      <c r="H687" s="101">
        <f ca="1">TRUNC(PRODUCT(G$10:G686),15)</f>
        <v>1.1274505573504801</v>
      </c>
      <c r="I687" s="101">
        <f t="shared" si="148"/>
        <v>1</v>
      </c>
      <c r="J687" s="101">
        <f t="shared" ca="1" si="141"/>
        <v>1.12745056</v>
      </c>
      <c r="K687" s="101">
        <f t="shared" ca="1" si="142"/>
        <v>637252.80000000005</v>
      </c>
      <c r="L687" s="105">
        <f>IF(VLOOKUP(A687,$U$12:$AD$125,8)=VLOOKUP(A686,$U$12:$AD$125,8),0,VLOOKUP(A687,U$12:$AD$125,8))</f>
        <v>0</v>
      </c>
      <c r="M687" s="106">
        <f>IF(L687&gt;0,VLOOKUP(L687,T$12:$AC$125,7),0)</f>
        <v>0</v>
      </c>
      <c r="N687" s="101">
        <f t="shared" si="143"/>
        <v>0</v>
      </c>
      <c r="O687" s="101">
        <f t="shared" ca="1" si="144"/>
        <v>637252.80000000005</v>
      </c>
      <c r="P687" s="107" t="str">
        <f t="shared" si="149"/>
        <v>J=</v>
      </c>
      <c r="Q687" s="108">
        <f t="shared" si="150"/>
        <v>43791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</row>
    <row r="688" spans="1:159" x14ac:dyDescent="0.2">
      <c r="A688" s="99">
        <f t="shared" si="145"/>
        <v>43741</v>
      </c>
      <c r="B688" s="100">
        <f t="shared" ca="1" si="151"/>
        <v>5638482.3499999996</v>
      </c>
      <c r="C688" s="101">
        <f t="shared" si="146"/>
        <v>5000000</v>
      </c>
      <c r="D688" s="102">
        <f ca="1">IF(A688&lt;$B$1,VLOOKUP(A688,[1]DI!$A$4:$B$15000,2,FALSE),0)</f>
        <v>5.3999999999999999E-2</v>
      </c>
      <c r="E688" s="101">
        <f t="shared" ca="1" si="152"/>
        <v>2.0871999999999999E-4</v>
      </c>
      <c r="F688" s="103">
        <f t="shared" si="147"/>
        <v>1.0449999999999999</v>
      </c>
      <c r="G688" s="104">
        <f t="shared" ca="1" si="140"/>
        <v>1.0002181124</v>
      </c>
      <c r="H688" s="101">
        <f ca="1">TRUNC(PRODUCT(G$10:G687),15)</f>
        <v>1.12769646829742</v>
      </c>
      <c r="I688" s="101">
        <f t="shared" si="148"/>
        <v>1</v>
      </c>
      <c r="J688" s="101">
        <f t="shared" ca="1" si="141"/>
        <v>1.1276964700000001</v>
      </c>
      <c r="K688" s="101">
        <f t="shared" ca="1" si="142"/>
        <v>638482.35</v>
      </c>
      <c r="L688" s="105">
        <f>IF(VLOOKUP(A688,$U$12:$AD$125,8)=VLOOKUP(A687,$U$12:$AD$125,8),0,VLOOKUP(A688,U$12:$AD$125,8))</f>
        <v>0</v>
      </c>
      <c r="M688" s="106">
        <f>IF(L688&gt;0,VLOOKUP(L688,T$12:$AC$125,7),0)</f>
        <v>0</v>
      </c>
      <c r="N688" s="101">
        <f t="shared" si="143"/>
        <v>0</v>
      </c>
      <c r="O688" s="101">
        <f t="shared" ca="1" si="144"/>
        <v>638482.35</v>
      </c>
      <c r="P688" s="107" t="str">
        <f t="shared" si="149"/>
        <v>J=</v>
      </c>
      <c r="Q688" s="108">
        <f t="shared" si="150"/>
        <v>43791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</row>
    <row r="689" spans="1:162" x14ac:dyDescent="0.2">
      <c r="A689" s="99">
        <f t="shared" si="145"/>
        <v>43742</v>
      </c>
      <c r="B689" s="100">
        <f t="shared" ca="1" si="151"/>
        <v>5639712.1500000004</v>
      </c>
      <c r="C689" s="101">
        <f t="shared" si="146"/>
        <v>5000000</v>
      </c>
      <c r="D689" s="102">
        <f ca="1">IF(A689&lt;$B$1,VLOOKUP(A689,[1]DI!$A$4:$B$15000,2,FALSE),0)</f>
        <v>5.3999999999999999E-2</v>
      </c>
      <c r="E689" s="101">
        <f t="shared" ca="1" si="152"/>
        <v>2.0871999999999999E-4</v>
      </c>
      <c r="F689" s="103">
        <f t="shared" si="147"/>
        <v>1.0449999999999999</v>
      </c>
      <c r="G689" s="104">
        <f t="shared" ca="1" si="140"/>
        <v>1.0002181124</v>
      </c>
      <c r="H689" s="101">
        <f ca="1">TRUNC(PRODUCT(G$10:G688),15)</f>
        <v>1.12794243288059</v>
      </c>
      <c r="I689" s="101">
        <f t="shared" si="148"/>
        <v>1</v>
      </c>
      <c r="J689" s="101">
        <f t="shared" ca="1" si="141"/>
        <v>1.1279424300000001</v>
      </c>
      <c r="K689" s="101">
        <f t="shared" ca="1" si="142"/>
        <v>639712.15</v>
      </c>
      <c r="L689" s="105">
        <f>IF(VLOOKUP(A689,$U$12:$AD$125,8)=VLOOKUP(A688,$U$12:$AD$125,8),0,VLOOKUP(A689,U$12:$AD$125,8))</f>
        <v>0</v>
      </c>
      <c r="M689" s="106">
        <f>IF(L689&gt;0,VLOOKUP(L689,T$12:$AC$125,7),0)</f>
        <v>0</v>
      </c>
      <c r="N689" s="101">
        <f t="shared" si="143"/>
        <v>0</v>
      </c>
      <c r="O689" s="101">
        <f t="shared" ca="1" si="144"/>
        <v>639712.15</v>
      </c>
      <c r="P689" s="107" t="str">
        <f t="shared" si="149"/>
        <v>J=</v>
      </c>
      <c r="Q689" s="108">
        <f t="shared" si="150"/>
        <v>43791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</row>
    <row r="690" spans="1:162" x14ac:dyDescent="0.2">
      <c r="A690" s="99">
        <f t="shared" si="145"/>
        <v>43743</v>
      </c>
      <c r="B690" s="100">
        <f t="shared" ca="1" si="151"/>
        <v>5640942.25</v>
      </c>
      <c r="C690" s="101">
        <f t="shared" si="146"/>
        <v>5000000</v>
      </c>
      <c r="D690" s="102">
        <f ca="1">IF(A690&lt;$B$1,VLOOKUP(A690,[1]DI!$A$4:$B$15000,2,FALSE),0)</f>
        <v>0</v>
      </c>
      <c r="E690" s="101">
        <f t="shared" ca="1" si="152"/>
        <v>0</v>
      </c>
      <c r="F690" s="103">
        <f t="shared" si="147"/>
        <v>1.0449999999999999</v>
      </c>
      <c r="G690" s="104">
        <f t="shared" ca="1" si="140"/>
        <v>1</v>
      </c>
      <c r="H690" s="101">
        <f ca="1">TRUNC(PRODUCT(G$10:G689),15)</f>
        <v>1.12818845111169</v>
      </c>
      <c r="I690" s="101">
        <f t="shared" si="148"/>
        <v>1</v>
      </c>
      <c r="J690" s="101">
        <f t="shared" ca="1" si="141"/>
        <v>1.1281884499999999</v>
      </c>
      <c r="K690" s="101">
        <f t="shared" ca="1" si="142"/>
        <v>640942.25</v>
      </c>
      <c r="L690" s="105">
        <f>IF(VLOOKUP(A690,$U$12:$AD$125,8)=VLOOKUP(A689,$U$12:$AD$125,8),0,VLOOKUP(A690,U$12:$AD$125,8))</f>
        <v>0</v>
      </c>
      <c r="M690" s="106">
        <f>IF(L690&gt;0,VLOOKUP(L690,T$12:$AC$125,7),0)</f>
        <v>0</v>
      </c>
      <c r="N690" s="101">
        <f t="shared" si="143"/>
        <v>0</v>
      </c>
      <c r="O690" s="101">
        <f t="shared" ca="1" si="144"/>
        <v>640942.25</v>
      </c>
      <c r="P690" s="107" t="str">
        <f t="shared" si="149"/>
        <v>J=</v>
      </c>
      <c r="Q690" s="108">
        <f t="shared" si="150"/>
        <v>43791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</row>
    <row r="691" spans="1:162" x14ac:dyDescent="0.2">
      <c r="A691" s="99">
        <f t="shared" si="145"/>
        <v>43744</v>
      </c>
      <c r="B691" s="100">
        <f t="shared" ca="1" si="151"/>
        <v>5640942.25</v>
      </c>
      <c r="C691" s="101">
        <f t="shared" si="146"/>
        <v>5000000</v>
      </c>
      <c r="D691" s="102">
        <f ca="1">IF(A691&lt;$B$1,VLOOKUP(A691,[1]DI!$A$4:$B$15000,2,FALSE),0)</f>
        <v>0</v>
      </c>
      <c r="E691" s="101">
        <f t="shared" ca="1" si="152"/>
        <v>0</v>
      </c>
      <c r="F691" s="103">
        <f t="shared" si="147"/>
        <v>1.0449999999999999</v>
      </c>
      <c r="G691" s="104">
        <f t="shared" ca="1" si="140"/>
        <v>1</v>
      </c>
      <c r="H691" s="101">
        <f ca="1">TRUNC(PRODUCT(G$10:G690),15)</f>
        <v>1.12818845111169</v>
      </c>
      <c r="I691" s="101">
        <f t="shared" si="148"/>
        <v>1</v>
      </c>
      <c r="J691" s="101">
        <f t="shared" ca="1" si="141"/>
        <v>1.1281884499999999</v>
      </c>
      <c r="K691" s="101">
        <f t="shared" ca="1" si="142"/>
        <v>640942.25</v>
      </c>
      <c r="L691" s="105">
        <f>IF(VLOOKUP(A691,$U$12:$AD$125,8)=VLOOKUP(A690,$U$12:$AD$125,8),0,VLOOKUP(A691,U$12:$AD$125,8))</f>
        <v>0</v>
      </c>
      <c r="M691" s="106">
        <f>IF(L691&gt;0,VLOOKUP(L691,T$12:$AC$125,7),0)</f>
        <v>0</v>
      </c>
      <c r="N691" s="101">
        <f t="shared" si="143"/>
        <v>0</v>
      </c>
      <c r="O691" s="101">
        <f t="shared" ca="1" si="144"/>
        <v>640942.25</v>
      </c>
      <c r="P691" s="107" t="str">
        <f t="shared" si="149"/>
        <v>J=</v>
      </c>
      <c r="Q691" s="108">
        <f t="shared" si="150"/>
        <v>43791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</row>
    <row r="692" spans="1:162" x14ac:dyDescent="0.2">
      <c r="A692" s="99">
        <f t="shared" si="145"/>
        <v>43745</v>
      </c>
      <c r="B692" s="100">
        <f t="shared" ca="1" si="151"/>
        <v>5640942.25</v>
      </c>
      <c r="C692" s="101">
        <f t="shared" si="146"/>
        <v>5000000</v>
      </c>
      <c r="D692" s="102">
        <f ca="1">IF(A692&lt;$B$1,VLOOKUP(A692,[1]DI!$A$4:$B$15000,2,FALSE),0)</f>
        <v>5.3999999999999999E-2</v>
      </c>
      <c r="E692" s="101">
        <f t="shared" ca="1" si="152"/>
        <v>2.0871999999999999E-4</v>
      </c>
      <c r="F692" s="103">
        <f t="shared" si="147"/>
        <v>1.0449999999999999</v>
      </c>
      <c r="G692" s="104">
        <f t="shared" ca="1" si="140"/>
        <v>1.0002181124</v>
      </c>
      <c r="H692" s="101">
        <f ca="1">TRUNC(PRODUCT(G$10:G691),15)</f>
        <v>1.12818845111169</v>
      </c>
      <c r="I692" s="101">
        <f t="shared" si="148"/>
        <v>1</v>
      </c>
      <c r="J692" s="101">
        <f t="shared" ca="1" si="141"/>
        <v>1.1281884499999999</v>
      </c>
      <c r="K692" s="101">
        <f t="shared" ca="1" si="142"/>
        <v>640942.25</v>
      </c>
      <c r="L692" s="105">
        <f>IF(VLOOKUP(A692,$U$12:$AD$125,8)=VLOOKUP(A691,$U$12:$AD$125,8),0,VLOOKUP(A692,U$12:$AD$125,8))</f>
        <v>0</v>
      </c>
      <c r="M692" s="106">
        <f>IF(L692&gt;0,VLOOKUP(L692,T$12:$AC$125,7),0)</f>
        <v>0</v>
      </c>
      <c r="N692" s="101">
        <f t="shared" si="143"/>
        <v>0</v>
      </c>
      <c r="O692" s="101">
        <f t="shared" ca="1" si="144"/>
        <v>640942.25</v>
      </c>
      <c r="P692" s="107" t="str">
        <f t="shared" si="149"/>
        <v>J=</v>
      </c>
      <c r="Q692" s="108">
        <f t="shared" si="150"/>
        <v>43791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</row>
    <row r="693" spans="1:162" x14ac:dyDescent="0.2">
      <c r="A693" s="99">
        <f t="shared" si="145"/>
        <v>43746</v>
      </c>
      <c r="B693" s="100">
        <f t="shared" ca="1" si="151"/>
        <v>5642172.5999999996</v>
      </c>
      <c r="C693" s="101">
        <f t="shared" si="146"/>
        <v>5000000</v>
      </c>
      <c r="D693" s="102">
        <f ca="1">IF(A693&lt;$B$1,VLOOKUP(A693,[1]DI!$A$4:$B$15000,2,FALSE),0)</f>
        <v>5.3999999999999999E-2</v>
      </c>
      <c r="E693" s="101">
        <f t="shared" ca="1" si="152"/>
        <v>2.0871999999999999E-4</v>
      </c>
      <c r="F693" s="103">
        <f t="shared" si="147"/>
        <v>1.0449999999999999</v>
      </c>
      <c r="G693" s="104">
        <f t="shared" ca="1" si="140"/>
        <v>1.0002181124</v>
      </c>
      <c r="H693" s="101">
        <f ca="1">TRUNC(PRODUCT(G$10:G692),15)</f>
        <v>1.12843452300241</v>
      </c>
      <c r="I693" s="101">
        <f t="shared" si="148"/>
        <v>1</v>
      </c>
      <c r="J693" s="101">
        <f t="shared" ca="1" si="141"/>
        <v>1.1284345200000001</v>
      </c>
      <c r="K693" s="101">
        <f t="shared" ca="1" si="142"/>
        <v>642172.6</v>
      </c>
      <c r="L693" s="105">
        <f>IF(VLOOKUP(A693,$U$12:$AD$125,8)=VLOOKUP(A692,$U$12:$AD$125,8),0,VLOOKUP(A693,U$12:$AD$125,8))</f>
        <v>0</v>
      </c>
      <c r="M693" s="106">
        <f>IF(L693&gt;0,VLOOKUP(L693,T$12:$AC$125,7),0)</f>
        <v>0</v>
      </c>
      <c r="N693" s="101">
        <f t="shared" si="143"/>
        <v>0</v>
      </c>
      <c r="O693" s="101">
        <f t="shared" ca="1" si="144"/>
        <v>642172.6</v>
      </c>
      <c r="P693" s="107" t="str">
        <f t="shared" si="149"/>
        <v>J=</v>
      </c>
      <c r="Q693" s="108">
        <f t="shared" si="150"/>
        <v>43791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</row>
    <row r="694" spans="1:162" x14ac:dyDescent="0.2">
      <c r="A694" s="99">
        <f t="shared" si="145"/>
        <v>43747</v>
      </c>
      <c r="B694" s="100">
        <f t="shared" ca="1" si="151"/>
        <v>5643403.25</v>
      </c>
      <c r="C694" s="101">
        <f t="shared" si="146"/>
        <v>5000000</v>
      </c>
      <c r="D694" s="102">
        <f ca="1">IF(A694&lt;$B$1,VLOOKUP(A694,[1]DI!$A$4:$B$15000,2,FALSE),0)</f>
        <v>5.3999999999999999E-2</v>
      </c>
      <c r="E694" s="101">
        <f t="shared" ca="1" si="152"/>
        <v>2.0871999999999999E-4</v>
      </c>
      <c r="F694" s="103">
        <f t="shared" si="147"/>
        <v>1.0449999999999999</v>
      </c>
      <c r="G694" s="104">
        <f t="shared" ca="1" si="140"/>
        <v>1.0002181124</v>
      </c>
      <c r="H694" s="101">
        <f ca="1">TRUNC(PRODUCT(G$10:G693),15)</f>
        <v>1.12868064856447</v>
      </c>
      <c r="I694" s="101">
        <f t="shared" si="148"/>
        <v>1</v>
      </c>
      <c r="J694" s="101">
        <f t="shared" ca="1" si="141"/>
        <v>1.12868065</v>
      </c>
      <c r="K694" s="101">
        <f t="shared" ca="1" si="142"/>
        <v>643403.25</v>
      </c>
      <c r="L694" s="105">
        <f>IF(VLOOKUP(A694,$U$12:$AD$125,8)=VLOOKUP(A693,$U$12:$AD$125,8),0,VLOOKUP(A694,U$12:$AD$125,8))</f>
        <v>0</v>
      </c>
      <c r="M694" s="106">
        <f>IF(L694&gt;0,VLOOKUP(L694,T$12:$AC$125,7),0)</f>
        <v>0</v>
      </c>
      <c r="N694" s="101">
        <f t="shared" si="143"/>
        <v>0</v>
      </c>
      <c r="O694" s="101">
        <f t="shared" ca="1" si="144"/>
        <v>643403.25</v>
      </c>
      <c r="P694" s="107" t="str">
        <f t="shared" si="149"/>
        <v>J=</v>
      </c>
      <c r="Q694" s="108">
        <f t="shared" si="150"/>
        <v>43791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</row>
    <row r="695" spans="1:162" x14ac:dyDescent="0.2">
      <c r="A695" s="99">
        <f t="shared" si="145"/>
        <v>43748</v>
      </c>
      <c r="B695" s="100">
        <f t="shared" ca="1" si="151"/>
        <v>5644634.1500000004</v>
      </c>
      <c r="C695" s="101">
        <f t="shared" si="146"/>
        <v>5000000</v>
      </c>
      <c r="D695" s="102">
        <f ca="1">IF(A695&lt;$B$1,VLOOKUP(A695,[1]DI!$A$4:$B$15000,2,FALSE),0)</f>
        <v>5.3999999999999999E-2</v>
      </c>
      <c r="E695" s="101">
        <f t="shared" ca="1" si="152"/>
        <v>2.0871999999999999E-4</v>
      </c>
      <c r="F695" s="103">
        <f t="shared" si="147"/>
        <v>1.0449999999999999</v>
      </c>
      <c r="G695" s="104">
        <f t="shared" ca="1" si="140"/>
        <v>1.0002181124</v>
      </c>
      <c r="H695" s="101">
        <f ca="1">TRUNC(PRODUCT(G$10:G694),15)</f>
        <v>1.1289268278095601</v>
      </c>
      <c r="I695" s="101">
        <f t="shared" si="148"/>
        <v>1</v>
      </c>
      <c r="J695" s="101">
        <f t="shared" ca="1" si="141"/>
        <v>1.1289268299999999</v>
      </c>
      <c r="K695" s="101">
        <f t="shared" ca="1" si="142"/>
        <v>644634.15</v>
      </c>
      <c r="L695" s="105">
        <f>IF(VLOOKUP(A695,$U$12:$AD$125,8)=VLOOKUP(A694,$U$12:$AD$125,8),0,VLOOKUP(A695,U$12:$AD$125,8))</f>
        <v>0</v>
      </c>
      <c r="M695" s="106">
        <f>IF(L695&gt;0,VLOOKUP(L695,T$12:$AC$125,7),0)</f>
        <v>0</v>
      </c>
      <c r="N695" s="101">
        <f t="shared" si="143"/>
        <v>0</v>
      </c>
      <c r="O695" s="101">
        <f t="shared" ca="1" si="144"/>
        <v>644634.15</v>
      </c>
      <c r="P695" s="107" t="str">
        <f t="shared" si="149"/>
        <v>J=</v>
      </c>
      <c r="Q695" s="108">
        <f t="shared" si="150"/>
        <v>43791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</row>
    <row r="696" spans="1:162" x14ac:dyDescent="0.2">
      <c r="A696" s="99">
        <f t="shared" si="145"/>
        <v>43749</v>
      </c>
      <c r="B696" s="100">
        <f t="shared" ca="1" si="151"/>
        <v>5645865.2999999998</v>
      </c>
      <c r="C696" s="101">
        <f t="shared" si="146"/>
        <v>5000000</v>
      </c>
      <c r="D696" s="102">
        <f ca="1">IF(A696&lt;$B$1,VLOOKUP(A696,[1]DI!$A$4:$B$15000,2,FALSE),0)</f>
        <v>5.3999999999999999E-2</v>
      </c>
      <c r="E696" s="101">
        <f t="shared" ca="1" si="152"/>
        <v>2.0871999999999999E-4</v>
      </c>
      <c r="F696" s="103">
        <f t="shared" si="147"/>
        <v>1.0449999999999999</v>
      </c>
      <c r="G696" s="104">
        <f t="shared" ca="1" si="140"/>
        <v>1.0002181124</v>
      </c>
      <c r="H696" s="101">
        <f ca="1">TRUNC(PRODUCT(G$10:G695),15)</f>
        <v>1.1291730607493999</v>
      </c>
      <c r="I696" s="101">
        <f t="shared" si="148"/>
        <v>1</v>
      </c>
      <c r="J696" s="101">
        <f t="shared" ca="1" si="141"/>
        <v>1.1291730600000001</v>
      </c>
      <c r="K696" s="101">
        <f t="shared" ca="1" si="142"/>
        <v>645865.30000000005</v>
      </c>
      <c r="L696" s="105">
        <f>IF(VLOOKUP(A696,$U$12:$AD$125,8)=VLOOKUP(A695,$U$12:$AD$125,8),0,VLOOKUP(A696,U$12:$AD$125,8))</f>
        <v>0</v>
      </c>
      <c r="M696" s="106">
        <f>IF(L696&gt;0,VLOOKUP(L696,T$12:$AC$125,7),0)</f>
        <v>0</v>
      </c>
      <c r="N696" s="101">
        <f t="shared" si="143"/>
        <v>0</v>
      </c>
      <c r="O696" s="101">
        <f t="shared" ca="1" si="144"/>
        <v>645865.30000000005</v>
      </c>
      <c r="P696" s="107" t="str">
        <f t="shared" si="149"/>
        <v>J=</v>
      </c>
      <c r="Q696" s="108">
        <f t="shared" si="150"/>
        <v>43791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</row>
    <row r="697" spans="1:162" x14ac:dyDescent="0.2">
      <c r="A697" s="99">
        <f t="shared" si="145"/>
        <v>43750</v>
      </c>
      <c r="B697" s="100">
        <f t="shared" ca="1" si="151"/>
        <v>5647096.75</v>
      </c>
      <c r="C697" s="101">
        <f t="shared" si="146"/>
        <v>5000000</v>
      </c>
      <c r="D697" s="102">
        <f ca="1">IF(A697&lt;$B$1,VLOOKUP(A697,[1]DI!$A$4:$B$15000,2,FALSE),0)</f>
        <v>0</v>
      </c>
      <c r="E697" s="101">
        <f t="shared" ca="1" si="152"/>
        <v>0</v>
      </c>
      <c r="F697" s="103">
        <f t="shared" si="147"/>
        <v>1.0449999999999999</v>
      </c>
      <c r="G697" s="104">
        <f t="shared" ca="1" si="140"/>
        <v>1</v>
      </c>
      <c r="H697" s="101">
        <f ca="1">TRUNC(PRODUCT(G$10:G696),15)</f>
        <v>1.1294193473956899</v>
      </c>
      <c r="I697" s="101">
        <f t="shared" si="148"/>
        <v>1</v>
      </c>
      <c r="J697" s="101">
        <f t="shared" ca="1" si="141"/>
        <v>1.12941935</v>
      </c>
      <c r="K697" s="101">
        <f t="shared" ca="1" si="142"/>
        <v>647096.75</v>
      </c>
      <c r="L697" s="105">
        <f>IF(VLOOKUP(A697,$U$12:$AD$125,8)=VLOOKUP(A696,$U$12:$AD$125,8),0,VLOOKUP(A697,U$12:$AD$125,8))</f>
        <v>0</v>
      </c>
      <c r="M697" s="106">
        <f>IF(L697&gt;0,VLOOKUP(L697,T$12:$AC$125,7),0)</f>
        <v>0</v>
      </c>
      <c r="N697" s="101">
        <f t="shared" si="143"/>
        <v>0</v>
      </c>
      <c r="O697" s="101">
        <f t="shared" ca="1" si="144"/>
        <v>647096.75</v>
      </c>
      <c r="P697" s="107" t="str">
        <f t="shared" si="149"/>
        <v>J=</v>
      </c>
      <c r="Q697" s="108">
        <f t="shared" si="150"/>
        <v>43791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</row>
    <row r="698" spans="1:162" x14ac:dyDescent="0.2">
      <c r="A698" s="99">
        <f t="shared" si="145"/>
        <v>43751</v>
      </c>
      <c r="B698" s="100">
        <f t="shared" ca="1" si="151"/>
        <v>5647096.75</v>
      </c>
      <c r="C698" s="101">
        <f t="shared" si="146"/>
        <v>5000000</v>
      </c>
      <c r="D698" s="102">
        <f ca="1">IF(A698&lt;$B$1,VLOOKUP(A698,[1]DI!$A$4:$B$15000,2,FALSE),0)</f>
        <v>0</v>
      </c>
      <c r="E698" s="101">
        <f t="shared" ca="1" si="152"/>
        <v>0</v>
      </c>
      <c r="F698" s="103">
        <f t="shared" si="147"/>
        <v>1.0449999999999999</v>
      </c>
      <c r="G698" s="104">
        <f t="shared" ca="1" si="140"/>
        <v>1</v>
      </c>
      <c r="H698" s="101">
        <f ca="1">TRUNC(PRODUCT(G$10:G697),15)</f>
        <v>1.1294193473956899</v>
      </c>
      <c r="I698" s="101">
        <f t="shared" si="148"/>
        <v>1</v>
      </c>
      <c r="J698" s="101">
        <f t="shared" ca="1" si="141"/>
        <v>1.12941935</v>
      </c>
      <c r="K698" s="101">
        <f t="shared" ca="1" si="142"/>
        <v>647096.75</v>
      </c>
      <c r="L698" s="105">
        <f>IF(VLOOKUP(A698,$U$12:$AD$125,8)=VLOOKUP(A697,$U$12:$AD$125,8),0,VLOOKUP(A698,U$12:$AD$125,8))</f>
        <v>0</v>
      </c>
      <c r="M698" s="106">
        <f>IF(L698&gt;0,VLOOKUP(L698,T$12:$AC$125,7),0)</f>
        <v>0</v>
      </c>
      <c r="N698" s="101">
        <f t="shared" si="143"/>
        <v>0</v>
      </c>
      <c r="O698" s="101">
        <f t="shared" ca="1" si="144"/>
        <v>647096.75</v>
      </c>
      <c r="P698" s="107" t="str">
        <f t="shared" si="149"/>
        <v>J=</v>
      </c>
      <c r="Q698" s="108">
        <f t="shared" si="150"/>
        <v>43791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</row>
    <row r="699" spans="1:162" x14ac:dyDescent="0.2">
      <c r="A699" s="99">
        <f t="shared" si="145"/>
        <v>43752</v>
      </c>
      <c r="B699" s="100">
        <f t="shared" ca="1" si="151"/>
        <v>5647096.75</v>
      </c>
      <c r="C699" s="101">
        <f t="shared" si="146"/>
        <v>5000000</v>
      </c>
      <c r="D699" s="102">
        <f ca="1">IF(A699&lt;$B$1,VLOOKUP(A699,[1]DI!$A$4:$B$15000,2,FALSE),0)</f>
        <v>5.3999999999999999E-2</v>
      </c>
      <c r="E699" s="101">
        <f t="shared" ca="1" si="152"/>
        <v>2.0871999999999999E-4</v>
      </c>
      <c r="F699" s="103">
        <f t="shared" si="147"/>
        <v>1.0449999999999999</v>
      </c>
      <c r="G699" s="104">
        <f t="shared" ca="1" si="140"/>
        <v>1.0002181124</v>
      </c>
      <c r="H699" s="101">
        <f ca="1">TRUNC(PRODUCT(G$10:G698),15)</f>
        <v>1.1294193473956899</v>
      </c>
      <c r="I699" s="101">
        <f t="shared" si="148"/>
        <v>1</v>
      </c>
      <c r="J699" s="101">
        <f t="shared" ca="1" si="141"/>
        <v>1.12941935</v>
      </c>
      <c r="K699" s="101">
        <f t="shared" ca="1" si="142"/>
        <v>647096.75</v>
      </c>
      <c r="L699" s="105">
        <f>IF(VLOOKUP(A699,$U$12:$AD$125,8)=VLOOKUP(A698,$U$12:$AD$125,8),0,VLOOKUP(A699,U$12:$AD$125,8))</f>
        <v>0</v>
      </c>
      <c r="M699" s="106">
        <f>IF(L699&gt;0,VLOOKUP(L699,T$12:$AC$125,7),0)</f>
        <v>0</v>
      </c>
      <c r="N699" s="101">
        <f t="shared" si="143"/>
        <v>0</v>
      </c>
      <c r="O699" s="101">
        <f t="shared" ca="1" si="144"/>
        <v>647096.75</v>
      </c>
      <c r="P699" s="107" t="str">
        <f t="shared" si="149"/>
        <v>J=</v>
      </c>
      <c r="Q699" s="108">
        <f t="shared" si="150"/>
        <v>43791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</row>
    <row r="700" spans="1:162" x14ac:dyDescent="0.2">
      <c r="A700" s="99">
        <f t="shared" si="145"/>
        <v>43753</v>
      </c>
      <c r="B700" s="100">
        <f t="shared" ca="1" si="151"/>
        <v>5648328.4500000002</v>
      </c>
      <c r="C700" s="101">
        <f t="shared" si="146"/>
        <v>5000000</v>
      </c>
      <c r="D700" s="102">
        <f ca="1">IF(A700&lt;$B$1,VLOOKUP(A700,[1]DI!$A$4:$B$15000,2,FALSE),0)</f>
        <v>5.3999999999999999E-2</v>
      </c>
      <c r="E700" s="101">
        <f t="shared" ca="1" si="152"/>
        <v>2.0871999999999999E-4</v>
      </c>
      <c r="F700" s="103">
        <f t="shared" si="147"/>
        <v>1.0449999999999999</v>
      </c>
      <c r="G700" s="104">
        <f t="shared" ca="1" si="140"/>
        <v>1.0002181124</v>
      </c>
      <c r="H700" s="101">
        <f ca="1">TRUNC(PRODUCT(G$10:G699),15)</f>
        <v>1.1296656877601601</v>
      </c>
      <c r="I700" s="101">
        <f t="shared" si="148"/>
        <v>1</v>
      </c>
      <c r="J700" s="101">
        <f t="shared" ca="1" si="141"/>
        <v>1.1296656899999999</v>
      </c>
      <c r="K700" s="101">
        <f t="shared" ca="1" si="142"/>
        <v>648328.44999999995</v>
      </c>
      <c r="L700" s="105">
        <f>IF(VLOOKUP(A700,$U$12:$AD$125,8)=VLOOKUP(A699,$U$12:$AD$125,8),0,VLOOKUP(A700,U$12:$AD$125,8))</f>
        <v>0</v>
      </c>
      <c r="M700" s="106">
        <f>IF(L700&gt;0,VLOOKUP(L700,T$12:$AC$125,7),0)</f>
        <v>0</v>
      </c>
      <c r="N700" s="101">
        <f t="shared" si="143"/>
        <v>0</v>
      </c>
      <c r="O700" s="101">
        <f t="shared" ca="1" si="144"/>
        <v>648328.44999999995</v>
      </c>
      <c r="P700" s="107" t="str">
        <f t="shared" si="149"/>
        <v>J=</v>
      </c>
      <c r="Q700" s="108">
        <f t="shared" si="150"/>
        <v>43791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</row>
    <row r="701" spans="1:162" x14ac:dyDescent="0.2">
      <c r="A701" s="99">
        <f t="shared" si="145"/>
        <v>43754</v>
      </c>
      <c r="B701" s="100">
        <f t="shared" ca="1" si="151"/>
        <v>5649560.4000000004</v>
      </c>
      <c r="C701" s="101">
        <f t="shared" si="146"/>
        <v>5000000</v>
      </c>
      <c r="D701" s="102">
        <f ca="1">IF(A701&lt;$B$1,VLOOKUP(A701,[1]DI!$A$4:$B$15000,2,FALSE),0)</f>
        <v>5.3999999999999999E-2</v>
      </c>
      <c r="E701" s="101">
        <f t="shared" ca="1" si="152"/>
        <v>2.0871999999999999E-4</v>
      </c>
      <c r="F701" s="103">
        <f t="shared" si="147"/>
        <v>1.0449999999999999</v>
      </c>
      <c r="G701" s="104">
        <f t="shared" ca="1" si="140"/>
        <v>1.0002181124</v>
      </c>
      <c r="H701" s="101">
        <f ca="1">TRUNC(PRODUCT(G$10:G700),15)</f>
        <v>1.1299120818545201</v>
      </c>
      <c r="I701" s="101">
        <f t="shared" si="148"/>
        <v>1</v>
      </c>
      <c r="J701" s="101">
        <f t="shared" ca="1" si="141"/>
        <v>1.12991208</v>
      </c>
      <c r="K701" s="101">
        <f t="shared" ca="1" si="142"/>
        <v>649560.4</v>
      </c>
      <c r="L701" s="105">
        <f>IF(VLOOKUP(A701,$U$12:$AD$125,8)=VLOOKUP(A700,$U$12:$AD$125,8),0,VLOOKUP(A701,U$12:$AD$125,8))</f>
        <v>0</v>
      </c>
      <c r="M701" s="106">
        <f>IF(L701&gt;0,VLOOKUP(L701,T$12:$AC$125,7),0)</f>
        <v>0</v>
      </c>
      <c r="N701" s="101">
        <f t="shared" si="143"/>
        <v>0</v>
      </c>
      <c r="O701" s="101">
        <f t="shared" ca="1" si="144"/>
        <v>649560.4</v>
      </c>
      <c r="P701" s="107" t="str">
        <f t="shared" si="149"/>
        <v>J=</v>
      </c>
      <c r="Q701" s="108">
        <f t="shared" si="150"/>
        <v>43791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</row>
    <row r="702" spans="1:162" x14ac:dyDescent="0.2">
      <c r="A702" s="99">
        <f t="shared" si="145"/>
        <v>43755</v>
      </c>
      <c r="B702" s="100">
        <f t="shared" ca="1" si="151"/>
        <v>5650792.6500000004</v>
      </c>
      <c r="C702" s="101">
        <f t="shared" si="146"/>
        <v>5000000</v>
      </c>
      <c r="D702" s="102">
        <f ca="1">IF(A702&lt;$B$1,VLOOKUP(A702,[1]DI!$A$4:$B$15000,2,FALSE),0)</f>
        <v>5.3999999999999999E-2</v>
      </c>
      <c r="E702" s="101">
        <f t="shared" ca="1" si="152"/>
        <v>2.0871999999999999E-4</v>
      </c>
      <c r="F702" s="103">
        <f t="shared" si="147"/>
        <v>1.0449999999999999</v>
      </c>
      <c r="G702" s="104">
        <f t="shared" ca="1" si="140"/>
        <v>1.0002181124</v>
      </c>
      <c r="H702" s="101">
        <f ca="1">TRUNC(PRODUCT(G$10:G701),15)</f>
        <v>1.1301585296904799</v>
      </c>
      <c r="I702" s="101">
        <f t="shared" si="148"/>
        <v>1</v>
      </c>
      <c r="J702" s="101">
        <f t="shared" ca="1" si="141"/>
        <v>1.1301585300000001</v>
      </c>
      <c r="K702" s="101">
        <f t="shared" ca="1" si="142"/>
        <v>650792.65</v>
      </c>
      <c r="L702" s="105">
        <f>IF(VLOOKUP(A702,$U$12:$AD$125,8)=VLOOKUP(A701,$U$12:$AD$125,8),0,VLOOKUP(A702,U$12:$AD$125,8))</f>
        <v>0</v>
      </c>
      <c r="M702" s="106">
        <f>IF(L702&gt;0,VLOOKUP(L702,T$12:$AC$125,7),0)</f>
        <v>0</v>
      </c>
      <c r="N702" s="101">
        <f t="shared" si="143"/>
        <v>0</v>
      </c>
      <c r="O702" s="101">
        <f t="shared" ca="1" si="144"/>
        <v>650792.65</v>
      </c>
      <c r="P702" s="107" t="str">
        <f t="shared" si="149"/>
        <v>J=</v>
      </c>
      <c r="Q702" s="108">
        <f t="shared" si="150"/>
        <v>43791</v>
      </c>
      <c r="R702" s="13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  <c r="CH702" s="40"/>
      <c r="CI702" s="40"/>
      <c r="CJ702" s="40"/>
      <c r="CK702" s="40"/>
      <c r="CL702" s="40"/>
      <c r="CM702" s="40"/>
      <c r="CN702" s="40"/>
      <c r="CO702" s="40"/>
      <c r="CP702" s="40"/>
      <c r="CQ702" s="40"/>
      <c r="CR702" s="40"/>
      <c r="CS702" s="40"/>
      <c r="CT702" s="40"/>
      <c r="CU702" s="40"/>
      <c r="CV702" s="40"/>
      <c r="CW702" s="40"/>
      <c r="CX702" s="40"/>
      <c r="CY702" s="40"/>
      <c r="CZ702" s="40"/>
      <c r="DA702" s="40"/>
      <c r="DB702" s="40"/>
      <c r="DC702" s="40"/>
      <c r="DD702" s="40"/>
      <c r="DE702" s="40"/>
      <c r="DF702" s="40"/>
      <c r="DG702" s="40"/>
      <c r="DH702" s="40"/>
      <c r="DI702" s="40"/>
      <c r="DJ702" s="40"/>
      <c r="DK702" s="40"/>
      <c r="DL702" s="40"/>
      <c r="DM702" s="40"/>
      <c r="DN702" s="40"/>
      <c r="DO702" s="40"/>
      <c r="DP702" s="40"/>
      <c r="DQ702" s="40"/>
      <c r="DR702" s="40"/>
      <c r="DS702" s="40"/>
      <c r="DT702" s="40"/>
      <c r="DU702" s="40"/>
      <c r="DV702" s="40"/>
      <c r="DW702" s="40"/>
      <c r="DX702" s="40"/>
      <c r="DY702" s="40"/>
      <c r="DZ702" s="40"/>
      <c r="EA702" s="40"/>
      <c r="EB702" s="40"/>
      <c r="EC702" s="40"/>
      <c r="ED702" s="40"/>
      <c r="EE702" s="40"/>
      <c r="EF702" s="40"/>
      <c r="EG702" s="40"/>
      <c r="EH702" s="40"/>
      <c r="EI702" s="40"/>
      <c r="EJ702" s="40"/>
      <c r="EK702" s="40"/>
      <c r="EL702" s="40"/>
      <c r="EM702" s="40"/>
      <c r="EN702" s="40"/>
      <c r="EO702" s="40"/>
      <c r="EP702" s="40"/>
      <c r="EQ702" s="40"/>
      <c r="ER702" s="40"/>
      <c r="ES702" s="40"/>
      <c r="ET702" s="40"/>
      <c r="EU702" s="40"/>
      <c r="EV702" s="40"/>
      <c r="EW702" s="40"/>
      <c r="EX702" s="40"/>
      <c r="EY702" s="40"/>
      <c r="EZ702" s="40"/>
      <c r="FA702" s="40"/>
      <c r="FB702" s="40"/>
      <c r="FC702" s="40"/>
      <c r="FD702" s="40"/>
      <c r="FE702" s="40"/>
      <c r="FF702" s="40"/>
    </row>
    <row r="703" spans="1:162" x14ac:dyDescent="0.2">
      <c r="A703" s="99">
        <f t="shared" si="145"/>
        <v>43756</v>
      </c>
      <c r="B703" s="100">
        <f t="shared" ca="1" si="151"/>
        <v>5652025.1500000004</v>
      </c>
      <c r="C703" s="101">
        <f t="shared" si="146"/>
        <v>5000000</v>
      </c>
      <c r="D703" s="102">
        <f ca="1">IF(A703&lt;$B$1,VLOOKUP(A703,[1]DI!$A$4:$B$15000,2,FALSE),0)</f>
        <v>5.3999999999999999E-2</v>
      </c>
      <c r="E703" s="101">
        <f t="shared" ca="1" si="152"/>
        <v>2.0871999999999999E-4</v>
      </c>
      <c r="F703" s="103">
        <f t="shared" si="147"/>
        <v>1.0449999999999999</v>
      </c>
      <c r="G703" s="104">
        <f t="shared" ca="1" si="140"/>
        <v>1.0002181124</v>
      </c>
      <c r="H703" s="101">
        <f ca="1">TRUNC(PRODUCT(G$10:G702),15)</f>
        <v>1.13040503127977</v>
      </c>
      <c r="I703" s="101">
        <f t="shared" si="148"/>
        <v>1</v>
      </c>
      <c r="J703" s="101">
        <f t="shared" ca="1" si="141"/>
        <v>1.1304050299999999</v>
      </c>
      <c r="K703" s="101">
        <f t="shared" ca="1" si="142"/>
        <v>652025.15</v>
      </c>
      <c r="L703" s="105">
        <f>IF(VLOOKUP(A703,$U$12:$AD$125,8)=VLOOKUP(A702,$U$12:$AD$125,8),0,VLOOKUP(A703,U$12:$AD$125,8))</f>
        <v>0</v>
      </c>
      <c r="M703" s="106">
        <f>IF(L703&gt;0,VLOOKUP(L703,T$12:$AC$125,7),0)</f>
        <v>0</v>
      </c>
      <c r="N703" s="101">
        <f t="shared" si="143"/>
        <v>0</v>
      </c>
      <c r="O703" s="101">
        <f t="shared" ca="1" si="144"/>
        <v>652025.15</v>
      </c>
      <c r="P703" s="107" t="str">
        <f t="shared" si="149"/>
        <v>J=</v>
      </c>
      <c r="Q703" s="108">
        <f t="shared" si="150"/>
        <v>43791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</row>
    <row r="704" spans="1:162" x14ac:dyDescent="0.2">
      <c r="A704" s="99">
        <f t="shared" si="145"/>
        <v>43757</v>
      </c>
      <c r="B704" s="100">
        <f t="shared" ca="1" si="151"/>
        <v>5653257.9500000002</v>
      </c>
      <c r="C704" s="101">
        <f t="shared" si="146"/>
        <v>5000000</v>
      </c>
      <c r="D704" s="102">
        <f ca="1">IF(A704&lt;$B$1,VLOOKUP(A704,[1]DI!$A$4:$B$15000,2,FALSE),0)</f>
        <v>0</v>
      </c>
      <c r="E704" s="101">
        <f t="shared" ca="1" si="152"/>
        <v>0</v>
      </c>
      <c r="F704" s="103">
        <f t="shared" si="147"/>
        <v>1.0449999999999999</v>
      </c>
      <c r="G704" s="104">
        <f t="shared" ca="1" si="140"/>
        <v>1</v>
      </c>
      <c r="H704" s="101">
        <f ca="1">TRUNC(PRODUCT(G$10:G703),15)</f>
        <v>1.13065158663411</v>
      </c>
      <c r="I704" s="101">
        <f t="shared" si="148"/>
        <v>1</v>
      </c>
      <c r="J704" s="101">
        <f t="shared" ca="1" si="141"/>
        <v>1.13065159</v>
      </c>
      <c r="K704" s="101">
        <f t="shared" ca="1" si="142"/>
        <v>653257.94999999995</v>
      </c>
      <c r="L704" s="105">
        <f>IF(VLOOKUP(A704,$U$12:$AD$125,8)=VLOOKUP(A703,$U$12:$AD$125,8),0,VLOOKUP(A704,U$12:$AD$125,8))</f>
        <v>0</v>
      </c>
      <c r="M704" s="106">
        <f>IF(L704&gt;0,VLOOKUP(L704,T$12:$AC$125,7),0)</f>
        <v>0</v>
      </c>
      <c r="N704" s="101">
        <f t="shared" si="143"/>
        <v>0</v>
      </c>
      <c r="O704" s="101">
        <f t="shared" ca="1" si="144"/>
        <v>653257.94999999995</v>
      </c>
      <c r="P704" s="107" t="str">
        <f t="shared" si="149"/>
        <v>J=</v>
      </c>
      <c r="Q704" s="108">
        <f t="shared" si="150"/>
        <v>43791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</row>
    <row r="705" spans="1:159" x14ac:dyDescent="0.2">
      <c r="A705" s="99">
        <f t="shared" si="145"/>
        <v>43758</v>
      </c>
      <c r="B705" s="100">
        <f t="shared" ca="1" si="151"/>
        <v>5653257.9500000002</v>
      </c>
      <c r="C705" s="101">
        <f t="shared" si="146"/>
        <v>5000000</v>
      </c>
      <c r="D705" s="102">
        <f ca="1">IF(A705&lt;$B$1,VLOOKUP(A705,[1]DI!$A$4:$B$15000,2,FALSE),0)</f>
        <v>0</v>
      </c>
      <c r="E705" s="101">
        <f t="shared" ca="1" si="152"/>
        <v>0</v>
      </c>
      <c r="F705" s="103">
        <f t="shared" si="147"/>
        <v>1.0449999999999999</v>
      </c>
      <c r="G705" s="104">
        <f t="shared" ca="1" si="140"/>
        <v>1</v>
      </c>
      <c r="H705" s="101">
        <f ca="1">TRUNC(PRODUCT(G$10:G704),15)</f>
        <v>1.13065158663411</v>
      </c>
      <c r="I705" s="101">
        <f t="shared" si="148"/>
        <v>1</v>
      </c>
      <c r="J705" s="101">
        <f t="shared" ca="1" si="141"/>
        <v>1.13065159</v>
      </c>
      <c r="K705" s="101">
        <f t="shared" ca="1" si="142"/>
        <v>653257.94999999995</v>
      </c>
      <c r="L705" s="105">
        <f>IF(VLOOKUP(A705,$U$12:$AD$125,8)=VLOOKUP(A704,$U$12:$AD$125,8),0,VLOOKUP(A705,U$12:$AD$125,8))</f>
        <v>0</v>
      </c>
      <c r="M705" s="106">
        <f>IF(L705&gt;0,VLOOKUP(L705,T$12:$AC$125,7),0)</f>
        <v>0</v>
      </c>
      <c r="N705" s="101">
        <f t="shared" si="143"/>
        <v>0</v>
      </c>
      <c r="O705" s="101">
        <f t="shared" ca="1" si="144"/>
        <v>653257.94999999995</v>
      </c>
      <c r="P705" s="107" t="str">
        <f t="shared" si="149"/>
        <v>J=</v>
      </c>
      <c r="Q705" s="108">
        <f t="shared" si="150"/>
        <v>43791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</row>
    <row r="706" spans="1:159" x14ac:dyDescent="0.2">
      <c r="A706" s="99">
        <f t="shared" si="145"/>
        <v>43759</v>
      </c>
      <c r="B706" s="100">
        <f t="shared" ca="1" si="151"/>
        <v>5653257.9500000002</v>
      </c>
      <c r="C706" s="101">
        <f t="shared" si="146"/>
        <v>5000000</v>
      </c>
      <c r="D706" s="102">
        <f ca="1">IF(A706&lt;$B$1,VLOOKUP(A706,[1]DI!$A$4:$B$15000,2,FALSE),0)</f>
        <v>5.3999999999999999E-2</v>
      </c>
      <c r="E706" s="101">
        <f t="shared" ca="1" si="152"/>
        <v>2.0871999999999999E-4</v>
      </c>
      <c r="F706" s="103">
        <f t="shared" si="147"/>
        <v>1.0449999999999999</v>
      </c>
      <c r="G706" s="104">
        <f t="shared" ca="1" si="140"/>
        <v>1.0002181124</v>
      </c>
      <c r="H706" s="101">
        <f ca="1">TRUNC(PRODUCT(G$10:G705),15)</f>
        <v>1.13065158663411</v>
      </c>
      <c r="I706" s="101">
        <f t="shared" si="148"/>
        <v>1</v>
      </c>
      <c r="J706" s="101">
        <f t="shared" ca="1" si="141"/>
        <v>1.13065159</v>
      </c>
      <c r="K706" s="101">
        <f t="shared" ca="1" si="142"/>
        <v>653257.94999999995</v>
      </c>
      <c r="L706" s="105">
        <f>IF(VLOOKUP(A706,$U$12:$AD$125,8)=VLOOKUP(A705,$U$12:$AD$125,8),0,VLOOKUP(A706,U$12:$AD$125,8))</f>
        <v>0</v>
      </c>
      <c r="M706" s="106">
        <f>IF(L706&gt;0,VLOOKUP(L706,T$12:$AC$125,7),0)</f>
        <v>0</v>
      </c>
      <c r="N706" s="101">
        <f t="shared" si="143"/>
        <v>0</v>
      </c>
      <c r="O706" s="101">
        <f t="shared" ca="1" si="144"/>
        <v>653257.94999999995</v>
      </c>
      <c r="P706" s="107" t="str">
        <f t="shared" si="149"/>
        <v>J=</v>
      </c>
      <c r="Q706" s="108">
        <f t="shared" si="150"/>
        <v>43791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</row>
    <row r="707" spans="1:159" x14ac:dyDescent="0.2">
      <c r="A707" s="99">
        <f t="shared" si="145"/>
        <v>43760</v>
      </c>
      <c r="B707" s="100">
        <f t="shared" ca="1" si="151"/>
        <v>5654491</v>
      </c>
      <c r="C707" s="101">
        <f t="shared" si="146"/>
        <v>5000000</v>
      </c>
      <c r="D707" s="102">
        <f ca="1">IF(A707&lt;$B$1,VLOOKUP(A707,[1]DI!$A$4:$B$15000,2,FALSE),0)</f>
        <v>5.3999999999999999E-2</v>
      </c>
      <c r="E707" s="101">
        <f t="shared" ca="1" si="152"/>
        <v>2.0871999999999999E-4</v>
      </c>
      <c r="F707" s="103">
        <f t="shared" si="147"/>
        <v>1.0449999999999999</v>
      </c>
      <c r="G707" s="104">
        <f t="shared" ca="1" si="140"/>
        <v>1.0002181124</v>
      </c>
      <c r="H707" s="101">
        <f ca="1">TRUNC(PRODUCT(G$10:G706),15)</f>
        <v>1.13089819576524</v>
      </c>
      <c r="I707" s="101">
        <f t="shared" si="148"/>
        <v>1</v>
      </c>
      <c r="J707" s="101">
        <f t="shared" ca="1" si="141"/>
        <v>1.1308982000000001</v>
      </c>
      <c r="K707" s="101">
        <f t="shared" ca="1" si="142"/>
        <v>654491</v>
      </c>
      <c r="L707" s="105">
        <f>IF(VLOOKUP(A707,$U$12:$AD$125,8)=VLOOKUP(A706,$U$12:$AD$125,8),0,VLOOKUP(A707,U$12:$AD$125,8))</f>
        <v>0</v>
      </c>
      <c r="M707" s="106">
        <f>IF(L707&gt;0,VLOOKUP(L707,T$12:$AC$125,7),0)</f>
        <v>0</v>
      </c>
      <c r="N707" s="101">
        <f t="shared" si="143"/>
        <v>0</v>
      </c>
      <c r="O707" s="101">
        <f t="shared" ca="1" si="144"/>
        <v>654491</v>
      </c>
      <c r="P707" s="107" t="str">
        <f t="shared" si="149"/>
        <v>J=</v>
      </c>
      <c r="Q707" s="108">
        <f t="shared" si="150"/>
        <v>43791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</row>
    <row r="708" spans="1:159" x14ac:dyDescent="0.2">
      <c r="A708" s="99">
        <f t="shared" si="145"/>
        <v>43761</v>
      </c>
      <c r="B708" s="100">
        <f t="shared" ca="1" si="151"/>
        <v>5655724.2999999998</v>
      </c>
      <c r="C708" s="101">
        <f t="shared" si="146"/>
        <v>5000000</v>
      </c>
      <c r="D708" s="102">
        <f ca="1">IF(A708&lt;$B$1,VLOOKUP(A708,[1]DI!$A$4:$B$15000,2,FALSE),0)</f>
        <v>5.3999999999999999E-2</v>
      </c>
      <c r="E708" s="101">
        <f t="shared" ca="1" si="152"/>
        <v>2.0871999999999999E-4</v>
      </c>
      <c r="F708" s="103">
        <f t="shared" si="147"/>
        <v>1.0449999999999999</v>
      </c>
      <c r="G708" s="104">
        <f t="shared" ca="1" si="140"/>
        <v>1.0002181124</v>
      </c>
      <c r="H708" s="101">
        <f ca="1">TRUNC(PRODUCT(G$10:G707),15)</f>
        <v>1.13114485868487</v>
      </c>
      <c r="I708" s="101">
        <f t="shared" si="148"/>
        <v>1</v>
      </c>
      <c r="J708" s="101">
        <f t="shared" ca="1" si="141"/>
        <v>1.13114486</v>
      </c>
      <c r="K708" s="101">
        <f t="shared" ca="1" si="142"/>
        <v>655724.30000000005</v>
      </c>
      <c r="L708" s="105">
        <f>IF(VLOOKUP(A708,$U$12:$AD$125,8)=VLOOKUP(A707,$U$12:$AD$125,8),0,VLOOKUP(A708,U$12:$AD$125,8))</f>
        <v>0</v>
      </c>
      <c r="M708" s="106">
        <f>IF(L708&gt;0,VLOOKUP(L708,T$12:$AC$125,7),0)</f>
        <v>0</v>
      </c>
      <c r="N708" s="101">
        <f t="shared" si="143"/>
        <v>0</v>
      </c>
      <c r="O708" s="101">
        <f t="shared" ca="1" si="144"/>
        <v>655724.30000000005</v>
      </c>
      <c r="P708" s="107" t="str">
        <f t="shared" si="149"/>
        <v>J=</v>
      </c>
      <c r="Q708" s="108">
        <f t="shared" si="150"/>
        <v>43791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</row>
    <row r="709" spans="1:159" x14ac:dyDescent="0.2">
      <c r="A709" s="99">
        <f t="shared" si="145"/>
        <v>43762</v>
      </c>
      <c r="B709" s="100">
        <f t="shared" ca="1" si="151"/>
        <v>5656957.9000000004</v>
      </c>
      <c r="C709" s="101">
        <f t="shared" si="146"/>
        <v>5000000</v>
      </c>
      <c r="D709" s="102">
        <f ca="1">IF(A709&lt;$B$1,VLOOKUP(A709,[1]DI!$A$4:$B$15000,2,FALSE),0)</f>
        <v>5.3999999999999999E-2</v>
      </c>
      <c r="E709" s="101">
        <f t="shared" ca="1" si="152"/>
        <v>2.0871999999999999E-4</v>
      </c>
      <c r="F709" s="103">
        <f t="shared" si="147"/>
        <v>1.0449999999999999</v>
      </c>
      <c r="G709" s="104">
        <f t="shared" ca="1" si="140"/>
        <v>1.0002181124</v>
      </c>
      <c r="H709" s="101">
        <f ca="1">TRUNC(PRODUCT(G$10:G708),15)</f>
        <v>1.1313915754047501</v>
      </c>
      <c r="I709" s="101">
        <f t="shared" si="148"/>
        <v>1</v>
      </c>
      <c r="J709" s="101">
        <f t="shared" ca="1" si="141"/>
        <v>1.1313915800000001</v>
      </c>
      <c r="K709" s="101">
        <f t="shared" ca="1" si="142"/>
        <v>656957.9</v>
      </c>
      <c r="L709" s="105">
        <f>IF(VLOOKUP(A709,$U$12:$AD$125,8)=VLOOKUP(A708,$U$12:$AD$125,8),0,VLOOKUP(A709,U$12:$AD$125,8))</f>
        <v>0</v>
      </c>
      <c r="M709" s="106">
        <f>IF(L709&gt;0,VLOOKUP(L709,T$12:$AC$125,7),0)</f>
        <v>0</v>
      </c>
      <c r="N709" s="101">
        <f t="shared" si="143"/>
        <v>0</v>
      </c>
      <c r="O709" s="101">
        <f t="shared" ca="1" si="144"/>
        <v>656957.9</v>
      </c>
      <c r="P709" s="107" t="str">
        <f t="shared" si="149"/>
        <v>J=</v>
      </c>
      <c r="Q709" s="108">
        <f t="shared" si="150"/>
        <v>43791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</row>
    <row r="710" spans="1:159" x14ac:dyDescent="0.2">
      <c r="A710" s="99">
        <f t="shared" si="145"/>
        <v>43763</v>
      </c>
      <c r="B710" s="100">
        <f t="shared" ca="1" si="151"/>
        <v>5658191.75</v>
      </c>
      <c r="C710" s="101">
        <f t="shared" si="146"/>
        <v>5000000</v>
      </c>
      <c r="D710" s="102">
        <f ca="1">IF(A710&lt;$B$1,VLOOKUP(A710,[1]DI!$A$4:$B$15000,2,FALSE),0)</f>
        <v>5.3999999999999999E-2</v>
      </c>
      <c r="E710" s="101">
        <f t="shared" ca="1" si="152"/>
        <v>2.0871999999999999E-4</v>
      </c>
      <c r="F710" s="103">
        <f t="shared" si="147"/>
        <v>1.0449999999999999</v>
      </c>
      <c r="G710" s="104">
        <f t="shared" ca="1" si="140"/>
        <v>1.0002181124</v>
      </c>
      <c r="H710" s="101">
        <f ca="1">TRUNC(PRODUCT(G$10:G709),15)</f>
        <v>1.1316383459366</v>
      </c>
      <c r="I710" s="101">
        <f t="shared" si="148"/>
        <v>1</v>
      </c>
      <c r="J710" s="101">
        <f t="shared" ca="1" si="141"/>
        <v>1.13163835</v>
      </c>
      <c r="K710" s="101">
        <f t="shared" ca="1" si="142"/>
        <v>658191.75</v>
      </c>
      <c r="L710" s="105">
        <f>IF(VLOOKUP(A710,$U$12:$AD$125,8)=VLOOKUP(A709,$U$12:$AD$125,8),0,VLOOKUP(A710,U$12:$AD$125,8))</f>
        <v>0</v>
      </c>
      <c r="M710" s="106">
        <f>IF(L710&gt;0,VLOOKUP(L710,T$12:$AC$125,7),0)</f>
        <v>0</v>
      </c>
      <c r="N710" s="101">
        <f t="shared" si="143"/>
        <v>0</v>
      </c>
      <c r="O710" s="101">
        <f t="shared" ca="1" si="144"/>
        <v>658191.75</v>
      </c>
      <c r="P710" s="107" t="str">
        <f t="shared" si="149"/>
        <v>J=</v>
      </c>
      <c r="Q710" s="108">
        <f t="shared" si="150"/>
        <v>43791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</row>
    <row r="711" spans="1:159" x14ac:dyDescent="0.2">
      <c r="A711" s="99">
        <f t="shared" si="145"/>
        <v>43764</v>
      </c>
      <c r="B711" s="100">
        <f t="shared" ca="1" si="151"/>
        <v>5659425.8499999996</v>
      </c>
      <c r="C711" s="101">
        <f t="shared" si="146"/>
        <v>5000000</v>
      </c>
      <c r="D711" s="102">
        <f ca="1">IF(A711&lt;$B$1,VLOOKUP(A711,[1]DI!$A$4:$B$15000,2,FALSE),0)</f>
        <v>0</v>
      </c>
      <c r="E711" s="101">
        <f t="shared" ca="1" si="152"/>
        <v>0</v>
      </c>
      <c r="F711" s="103">
        <f t="shared" si="147"/>
        <v>1.0449999999999999</v>
      </c>
      <c r="G711" s="104">
        <f t="shared" ca="1" si="140"/>
        <v>1</v>
      </c>
      <c r="H711" s="101">
        <f ca="1">TRUNC(PRODUCT(G$10:G710),15)</f>
        <v>1.13188517029216</v>
      </c>
      <c r="I711" s="101">
        <f t="shared" si="148"/>
        <v>1</v>
      </c>
      <c r="J711" s="101">
        <f t="shared" ca="1" si="141"/>
        <v>1.1318851700000001</v>
      </c>
      <c r="K711" s="101">
        <f t="shared" ca="1" si="142"/>
        <v>659425.85</v>
      </c>
      <c r="L711" s="105">
        <f>IF(VLOOKUP(A711,$U$12:$AD$125,8)=VLOOKUP(A710,$U$12:$AD$125,8),0,VLOOKUP(A711,U$12:$AD$125,8))</f>
        <v>0</v>
      </c>
      <c r="M711" s="106">
        <f>IF(L711&gt;0,VLOOKUP(L711,T$12:$AC$125,7),0)</f>
        <v>0</v>
      </c>
      <c r="N711" s="101">
        <f t="shared" si="143"/>
        <v>0</v>
      </c>
      <c r="O711" s="101">
        <f t="shared" ca="1" si="144"/>
        <v>659425.85</v>
      </c>
      <c r="P711" s="107" t="str">
        <f t="shared" si="149"/>
        <v>J=</v>
      </c>
      <c r="Q711" s="108">
        <f t="shared" si="150"/>
        <v>43791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</row>
    <row r="712" spans="1:159" x14ac:dyDescent="0.2">
      <c r="A712" s="99">
        <f t="shared" si="145"/>
        <v>43765</v>
      </c>
      <c r="B712" s="100">
        <f t="shared" ca="1" si="151"/>
        <v>5659425.8499999996</v>
      </c>
      <c r="C712" s="101">
        <f t="shared" si="146"/>
        <v>5000000</v>
      </c>
      <c r="D712" s="102">
        <f ca="1">IF(A712&lt;$B$1,VLOOKUP(A712,[1]DI!$A$4:$B$15000,2,FALSE),0)</f>
        <v>0</v>
      </c>
      <c r="E712" s="101">
        <f t="shared" ca="1" si="152"/>
        <v>0</v>
      </c>
      <c r="F712" s="103">
        <f t="shared" si="147"/>
        <v>1.0449999999999999</v>
      </c>
      <c r="G712" s="104">
        <f t="shared" ca="1" si="140"/>
        <v>1</v>
      </c>
      <c r="H712" s="101">
        <f ca="1">TRUNC(PRODUCT(G$10:G711),15)</f>
        <v>1.13188517029216</v>
      </c>
      <c r="I712" s="101">
        <f t="shared" si="148"/>
        <v>1</v>
      </c>
      <c r="J712" s="101">
        <f t="shared" ca="1" si="141"/>
        <v>1.1318851700000001</v>
      </c>
      <c r="K712" s="101">
        <f t="shared" ca="1" si="142"/>
        <v>659425.85</v>
      </c>
      <c r="L712" s="105">
        <f>IF(VLOOKUP(A712,$U$12:$AD$125,8)=VLOOKUP(A711,$U$12:$AD$125,8),0,VLOOKUP(A712,U$12:$AD$125,8))</f>
        <v>0</v>
      </c>
      <c r="M712" s="106">
        <f>IF(L712&gt;0,VLOOKUP(L712,T$12:$AC$125,7),0)</f>
        <v>0</v>
      </c>
      <c r="N712" s="101">
        <f t="shared" si="143"/>
        <v>0</v>
      </c>
      <c r="O712" s="101">
        <f t="shared" ca="1" si="144"/>
        <v>659425.85</v>
      </c>
      <c r="P712" s="107" t="str">
        <f t="shared" si="149"/>
        <v>J=</v>
      </c>
      <c r="Q712" s="108">
        <f t="shared" si="150"/>
        <v>43791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</row>
    <row r="713" spans="1:159" x14ac:dyDescent="0.2">
      <c r="A713" s="99">
        <f t="shared" si="145"/>
        <v>43766</v>
      </c>
      <c r="B713" s="100">
        <f t="shared" ca="1" si="151"/>
        <v>5659425.8499999996</v>
      </c>
      <c r="C713" s="101">
        <f t="shared" si="146"/>
        <v>5000000</v>
      </c>
      <c r="D713" s="102">
        <f ca="1">IF(A713&lt;$B$1,VLOOKUP(A713,[1]DI!$A$4:$B$15000,2,FALSE),0)</f>
        <v>5.3999999999999999E-2</v>
      </c>
      <c r="E713" s="101">
        <f t="shared" ca="1" si="152"/>
        <v>2.0871999999999999E-4</v>
      </c>
      <c r="F713" s="103">
        <f t="shared" si="147"/>
        <v>1.0449999999999999</v>
      </c>
      <c r="G713" s="104">
        <f t="shared" ca="1" si="140"/>
        <v>1.0002181124</v>
      </c>
      <c r="H713" s="101">
        <f ca="1">TRUNC(PRODUCT(G$10:G712),15)</f>
        <v>1.13188517029216</v>
      </c>
      <c r="I713" s="101">
        <f t="shared" si="148"/>
        <v>1</v>
      </c>
      <c r="J713" s="101">
        <f t="shared" ca="1" si="141"/>
        <v>1.1318851700000001</v>
      </c>
      <c r="K713" s="101">
        <f t="shared" ca="1" si="142"/>
        <v>659425.85</v>
      </c>
      <c r="L713" s="105">
        <f>IF(VLOOKUP(A713,$U$12:$AD$125,8)=VLOOKUP(A712,$U$12:$AD$125,8),0,VLOOKUP(A713,U$12:$AD$125,8))</f>
        <v>0</v>
      </c>
      <c r="M713" s="106">
        <f>IF(L713&gt;0,VLOOKUP(L713,T$12:$AC$125,7),0)</f>
        <v>0</v>
      </c>
      <c r="N713" s="101">
        <f t="shared" si="143"/>
        <v>0</v>
      </c>
      <c r="O713" s="101">
        <f t="shared" ca="1" si="144"/>
        <v>659425.85</v>
      </c>
      <c r="P713" s="107" t="str">
        <f t="shared" si="149"/>
        <v>J=</v>
      </c>
      <c r="Q713" s="108">
        <f t="shared" si="150"/>
        <v>43791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</row>
    <row r="714" spans="1:159" x14ac:dyDescent="0.2">
      <c r="A714" s="99">
        <f t="shared" si="145"/>
        <v>43767</v>
      </c>
      <c r="B714" s="100">
        <f t="shared" ca="1" si="151"/>
        <v>5660660.25</v>
      </c>
      <c r="C714" s="101">
        <f t="shared" si="146"/>
        <v>5000000</v>
      </c>
      <c r="D714" s="102">
        <f ca="1">IF(A714&lt;$B$1,VLOOKUP(A714,[1]DI!$A$4:$B$15000,2,FALSE),0)</f>
        <v>5.3999999999999999E-2</v>
      </c>
      <c r="E714" s="101">
        <f t="shared" ca="1" si="152"/>
        <v>2.0871999999999999E-4</v>
      </c>
      <c r="F714" s="103">
        <f t="shared" si="147"/>
        <v>1.0449999999999999</v>
      </c>
      <c r="G714" s="104">
        <f t="shared" ref="G714:G738" ca="1" si="153">TRUNC((1+(E714*F714)),15)</f>
        <v>1.0002181124</v>
      </c>
      <c r="H714" s="101">
        <f ca="1">TRUNC(PRODUCT(G$10:G713),15)</f>
        <v>1.1321320484831801</v>
      </c>
      <c r="I714" s="101">
        <f t="shared" si="148"/>
        <v>1</v>
      </c>
      <c r="J714" s="101">
        <f t="shared" ref="J714:J738" ca="1" si="154">ROUND(TRUNC(H714/I714,15),8)</f>
        <v>1.1321320500000001</v>
      </c>
      <c r="K714" s="101">
        <f t="shared" ref="K714:K738" ca="1" si="155">TRUNC((C714*(J714-1)),8)</f>
        <v>660660.25</v>
      </c>
      <c r="L714" s="105">
        <f>IF(VLOOKUP(A714,$U$12:$AD$125,8)=VLOOKUP(A713,$U$12:$AD$125,8),0,VLOOKUP(A714,U$12:$AD$125,8))</f>
        <v>0</v>
      </c>
      <c r="M714" s="106">
        <f>IF(L714&gt;0,VLOOKUP(L714,T$12:$AC$125,7),0)</f>
        <v>0</v>
      </c>
      <c r="N714" s="101">
        <f t="shared" ref="N714:N738" si="156">IF(M714&gt;0,(C$10*M714),0)</f>
        <v>0</v>
      </c>
      <c r="O714" s="101">
        <f t="shared" ref="O714:O738" ca="1" si="157">(K714+N714)</f>
        <v>660660.25</v>
      </c>
      <c r="P714" s="107" t="str">
        <f t="shared" si="149"/>
        <v>J=</v>
      </c>
      <c r="Q714" s="108">
        <f t="shared" si="150"/>
        <v>43791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</row>
    <row r="715" spans="1:159" x14ac:dyDescent="0.2">
      <c r="A715" s="99">
        <f t="shared" ref="A715:A738" si="158">(A714+1)</f>
        <v>43768</v>
      </c>
      <c r="B715" s="100">
        <f t="shared" ca="1" si="151"/>
        <v>5661894.9000000004</v>
      </c>
      <c r="C715" s="101">
        <f t="shared" ref="C715:C738" si="159">TRUNC(C714-N714,8)</f>
        <v>5000000</v>
      </c>
      <c r="D715" s="102">
        <f ca="1">IF(A715&lt;$B$1,VLOOKUP(A715,[1]DI!$A$4:$B$15000,2,FALSE),0)</f>
        <v>5.3999999999999999E-2</v>
      </c>
      <c r="E715" s="101">
        <f t="shared" ca="1" si="152"/>
        <v>2.0871999999999999E-4</v>
      </c>
      <c r="F715" s="103">
        <f t="shared" ref="F715:F738" si="160">F714</f>
        <v>1.0449999999999999</v>
      </c>
      <c r="G715" s="104">
        <f t="shared" ca="1" si="153"/>
        <v>1.0002181124</v>
      </c>
      <c r="H715" s="101">
        <f ca="1">TRUNC(PRODUCT(G$10:G714),15)</f>
        <v>1.13237898052139</v>
      </c>
      <c r="I715" s="101">
        <f t="shared" ref="I715:I738" si="161">IF(OR(L714&gt;0,L714="E"),H714,I714)</f>
        <v>1</v>
      </c>
      <c r="J715" s="101">
        <f t="shared" ca="1" si="154"/>
        <v>1.1323789799999999</v>
      </c>
      <c r="K715" s="101">
        <f t="shared" ca="1" si="155"/>
        <v>661894.9</v>
      </c>
      <c r="L715" s="105">
        <f>IF(VLOOKUP(A715,$U$12:$AD$125,8)=VLOOKUP(A714,$U$12:$AD$125,8),0,VLOOKUP(A715,U$12:$AD$125,8))</f>
        <v>0</v>
      </c>
      <c r="M715" s="106">
        <f>IF(L715&gt;0,VLOOKUP(L715,T$12:$AC$125,7),0)</f>
        <v>0</v>
      </c>
      <c r="N715" s="101">
        <f t="shared" si="156"/>
        <v>0</v>
      </c>
      <c r="O715" s="101">
        <f t="shared" ca="1" si="157"/>
        <v>661894.9</v>
      </c>
      <c r="P715" s="107" t="str">
        <f t="shared" ref="P715:P738" si="162">IF(L714&gt;0,VLOOKUP(A714,$U$12:$AD$125,9),P714)</f>
        <v>J=</v>
      </c>
      <c r="Q715" s="108">
        <f t="shared" ref="Q715:Q738" si="163">IF(L714&gt;0,VLOOKUP(A714,$U$12:$AD$125,10),Q714)</f>
        <v>43791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</row>
    <row r="716" spans="1:159" x14ac:dyDescent="0.2">
      <c r="A716" s="99">
        <f t="shared" si="158"/>
        <v>43769</v>
      </c>
      <c r="B716" s="100">
        <f t="shared" ref="B716:B738" ca="1" si="164">IF(A716&lt;=TODAY(),C716+K716,IF(AND(A716&gt;TODAY(),A716&lt;=$B$1),IF(VLOOKUP(TODAY(),$A$10:$D$5000,4,FALSE)=0,"n.d",C716+K716),"n.d"))</f>
        <v>5663129.8499999996</v>
      </c>
      <c r="C716" s="101">
        <f t="shared" si="159"/>
        <v>5000000</v>
      </c>
      <c r="D716" s="102">
        <f ca="1">IF(A716&lt;$B$1,VLOOKUP(A716,[1]DI!$A$4:$B$15000,2,FALSE),0)</f>
        <v>4.9000000000000002E-2</v>
      </c>
      <c r="E716" s="101">
        <f t="shared" ca="1" si="152"/>
        <v>1.8985000000000001E-4</v>
      </c>
      <c r="F716" s="103">
        <f t="shared" si="160"/>
        <v>1.0449999999999999</v>
      </c>
      <c r="G716" s="104">
        <f t="shared" ca="1" si="153"/>
        <v>1.00019839325</v>
      </c>
      <c r="H716" s="101">
        <f ca="1">TRUNC(PRODUCT(G$10:G715),15)</f>
        <v>1.1326259664185401</v>
      </c>
      <c r="I716" s="101">
        <f t="shared" si="161"/>
        <v>1</v>
      </c>
      <c r="J716" s="101">
        <f t="shared" ca="1" si="154"/>
        <v>1.1326259700000001</v>
      </c>
      <c r="K716" s="101">
        <f t="shared" ca="1" si="155"/>
        <v>663129.85</v>
      </c>
      <c r="L716" s="105">
        <f>IF(VLOOKUP(A716,$U$12:$AD$125,8)=VLOOKUP(A715,$U$12:$AD$125,8),0,VLOOKUP(A716,U$12:$AD$125,8))</f>
        <v>0</v>
      </c>
      <c r="M716" s="106">
        <f>IF(L716&gt;0,VLOOKUP(L716,T$12:$AC$125,7),0)</f>
        <v>0</v>
      </c>
      <c r="N716" s="101">
        <f t="shared" si="156"/>
        <v>0</v>
      </c>
      <c r="O716" s="101">
        <f t="shared" ca="1" si="157"/>
        <v>663129.85</v>
      </c>
      <c r="P716" s="107" t="str">
        <f t="shared" si="162"/>
        <v>J=</v>
      </c>
      <c r="Q716" s="108">
        <f t="shared" si="163"/>
        <v>43791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</row>
    <row r="717" spans="1:159" x14ac:dyDescent="0.2">
      <c r="A717" s="99">
        <f t="shared" si="158"/>
        <v>43770</v>
      </c>
      <c r="B717" s="100">
        <f t="shared" ca="1" si="164"/>
        <v>5664253.3499999996</v>
      </c>
      <c r="C717" s="101">
        <f t="shared" si="159"/>
        <v>5000000</v>
      </c>
      <c r="D717" s="102">
        <f ca="1">IF(A717&lt;$B$1,VLOOKUP(A717,[1]DI!$A$4:$B$15000,2,FALSE),0)</f>
        <v>4.9000000000000002E-2</v>
      </c>
      <c r="E717" s="101">
        <f t="shared" ref="E717:E738" ca="1" si="165">ROUND((((1+D717)^(1/252)-1)),8)</f>
        <v>1.8985000000000001E-4</v>
      </c>
      <c r="F717" s="103">
        <f t="shared" si="160"/>
        <v>1.0449999999999999</v>
      </c>
      <c r="G717" s="104">
        <f t="shared" ca="1" si="153"/>
        <v>1.00019839325</v>
      </c>
      <c r="H717" s="101">
        <f ca="1">TRUNC(PRODUCT(G$10:G716),15)</f>
        <v>1.1328506717650599</v>
      </c>
      <c r="I717" s="101">
        <f t="shared" si="161"/>
        <v>1</v>
      </c>
      <c r="J717" s="101">
        <f t="shared" ca="1" si="154"/>
        <v>1.1328506700000001</v>
      </c>
      <c r="K717" s="101">
        <f t="shared" ca="1" si="155"/>
        <v>664253.35</v>
      </c>
      <c r="L717" s="105">
        <f>IF(VLOOKUP(A717,$U$12:$AD$125,8)=VLOOKUP(A716,$U$12:$AD$125,8),0,VLOOKUP(A717,U$12:$AD$125,8))</f>
        <v>0</v>
      </c>
      <c r="M717" s="106">
        <f>IF(L717&gt;0,VLOOKUP(L717,T$12:$AC$125,7),0)</f>
        <v>0</v>
      </c>
      <c r="N717" s="101">
        <f t="shared" si="156"/>
        <v>0</v>
      </c>
      <c r="O717" s="101">
        <f t="shared" ca="1" si="157"/>
        <v>664253.35</v>
      </c>
      <c r="P717" s="107" t="str">
        <f t="shared" si="162"/>
        <v>J=</v>
      </c>
      <c r="Q717" s="108">
        <f t="shared" si="163"/>
        <v>43791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</row>
    <row r="718" spans="1:159" x14ac:dyDescent="0.2">
      <c r="A718" s="99">
        <f t="shared" si="158"/>
        <v>43771</v>
      </c>
      <c r="B718" s="100">
        <f t="shared" ca="1" si="164"/>
        <v>5665377.0999999996</v>
      </c>
      <c r="C718" s="101">
        <f t="shared" si="159"/>
        <v>5000000</v>
      </c>
      <c r="D718" s="102">
        <f ca="1">IF(A718&lt;$B$1,VLOOKUP(A718,[1]DI!$A$4:$B$15000,2,FALSE),0)</f>
        <v>0</v>
      </c>
      <c r="E718" s="101">
        <f t="shared" ca="1" si="165"/>
        <v>0</v>
      </c>
      <c r="F718" s="103">
        <f t="shared" si="160"/>
        <v>1.0449999999999999</v>
      </c>
      <c r="G718" s="104">
        <f t="shared" ca="1" si="153"/>
        <v>1</v>
      </c>
      <c r="H718" s="101">
        <f ca="1">TRUNC(PRODUCT(G$10:G717),15)</f>
        <v>1.1330754216915899</v>
      </c>
      <c r="I718" s="101">
        <f t="shared" si="161"/>
        <v>1</v>
      </c>
      <c r="J718" s="101">
        <f t="shared" ca="1" si="154"/>
        <v>1.1330754199999999</v>
      </c>
      <c r="K718" s="101">
        <f t="shared" ca="1" si="155"/>
        <v>665377.1</v>
      </c>
      <c r="L718" s="105">
        <f>IF(VLOOKUP(A718,$U$12:$AD$125,8)=VLOOKUP(A717,$U$12:$AD$125,8),0,VLOOKUP(A718,U$12:$AD$125,8))</f>
        <v>0</v>
      </c>
      <c r="M718" s="106">
        <f>IF(L718&gt;0,VLOOKUP(L718,T$12:$AC$125,7),0)</f>
        <v>0</v>
      </c>
      <c r="N718" s="101">
        <f t="shared" si="156"/>
        <v>0</v>
      </c>
      <c r="O718" s="101">
        <f t="shared" ca="1" si="157"/>
        <v>665377.1</v>
      </c>
      <c r="P718" s="107" t="str">
        <f t="shared" si="162"/>
        <v>J=</v>
      </c>
      <c r="Q718" s="108">
        <f t="shared" si="163"/>
        <v>43791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</row>
    <row r="719" spans="1:159" x14ac:dyDescent="0.2">
      <c r="A719" s="99">
        <f t="shared" si="158"/>
        <v>43772</v>
      </c>
      <c r="B719" s="100">
        <f t="shared" ca="1" si="164"/>
        <v>5665377.0999999996</v>
      </c>
      <c r="C719" s="101">
        <f t="shared" si="159"/>
        <v>5000000</v>
      </c>
      <c r="D719" s="102">
        <f ca="1">IF(A719&lt;$B$1,VLOOKUP(A719,[1]DI!$A$4:$B$15000,2,FALSE),0)</f>
        <v>0</v>
      </c>
      <c r="E719" s="101">
        <f t="shared" ca="1" si="165"/>
        <v>0</v>
      </c>
      <c r="F719" s="103">
        <f t="shared" si="160"/>
        <v>1.0449999999999999</v>
      </c>
      <c r="G719" s="104">
        <f t="shared" ca="1" si="153"/>
        <v>1</v>
      </c>
      <c r="H719" s="101">
        <f ca="1">TRUNC(PRODUCT(G$10:G718),15)</f>
        <v>1.1330754216915899</v>
      </c>
      <c r="I719" s="101">
        <f t="shared" si="161"/>
        <v>1</v>
      </c>
      <c r="J719" s="101">
        <f t="shared" ca="1" si="154"/>
        <v>1.1330754199999999</v>
      </c>
      <c r="K719" s="101">
        <f t="shared" ca="1" si="155"/>
        <v>665377.1</v>
      </c>
      <c r="L719" s="105">
        <f>IF(VLOOKUP(A719,$U$12:$AD$125,8)=VLOOKUP(A718,$U$12:$AD$125,8),0,VLOOKUP(A719,U$12:$AD$125,8))</f>
        <v>0</v>
      </c>
      <c r="M719" s="106">
        <f>IF(L719&gt;0,VLOOKUP(L719,T$12:$AC$125,7),0)</f>
        <v>0</v>
      </c>
      <c r="N719" s="101">
        <f t="shared" si="156"/>
        <v>0</v>
      </c>
      <c r="O719" s="101">
        <f t="shared" ca="1" si="157"/>
        <v>665377.1</v>
      </c>
      <c r="P719" s="107" t="str">
        <f t="shared" si="162"/>
        <v>J=</v>
      </c>
      <c r="Q719" s="108">
        <f t="shared" si="163"/>
        <v>43791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</row>
    <row r="720" spans="1:159" x14ac:dyDescent="0.2">
      <c r="A720" s="99">
        <f t="shared" si="158"/>
        <v>43773</v>
      </c>
      <c r="B720" s="100">
        <f t="shared" ca="1" si="164"/>
        <v>5665377.0999999996</v>
      </c>
      <c r="C720" s="101">
        <f t="shared" si="159"/>
        <v>5000000</v>
      </c>
      <c r="D720" s="102">
        <f ca="1">IF(A720&lt;$B$1,VLOOKUP(A720,[1]DI!$A$4:$B$15000,2,FALSE),0)</f>
        <v>4.9000000000000002E-2</v>
      </c>
      <c r="E720" s="101">
        <f t="shared" ca="1" si="165"/>
        <v>1.8985000000000001E-4</v>
      </c>
      <c r="F720" s="103">
        <f t="shared" si="160"/>
        <v>1.0449999999999999</v>
      </c>
      <c r="G720" s="104">
        <f t="shared" ca="1" si="153"/>
        <v>1.00019839325</v>
      </c>
      <c r="H720" s="101">
        <f ca="1">TRUNC(PRODUCT(G$10:G719),15)</f>
        <v>1.1330754216915899</v>
      </c>
      <c r="I720" s="101">
        <f t="shared" si="161"/>
        <v>1</v>
      </c>
      <c r="J720" s="101">
        <f t="shared" ca="1" si="154"/>
        <v>1.1330754199999999</v>
      </c>
      <c r="K720" s="101">
        <f t="shared" ca="1" si="155"/>
        <v>665377.1</v>
      </c>
      <c r="L720" s="105">
        <f>IF(VLOOKUP(A720,$U$12:$AD$125,8)=VLOOKUP(A719,$U$12:$AD$125,8),0,VLOOKUP(A720,U$12:$AD$125,8))</f>
        <v>0</v>
      </c>
      <c r="M720" s="106">
        <f>IF(L720&gt;0,VLOOKUP(L720,T$12:$AC$125,7),0)</f>
        <v>0</v>
      </c>
      <c r="N720" s="101">
        <f t="shared" si="156"/>
        <v>0</v>
      </c>
      <c r="O720" s="101">
        <f t="shared" ca="1" si="157"/>
        <v>665377.1</v>
      </c>
      <c r="P720" s="107" t="str">
        <f t="shared" si="162"/>
        <v>J=</v>
      </c>
      <c r="Q720" s="108">
        <f t="shared" si="163"/>
        <v>43791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</row>
    <row r="721" spans="1:162" x14ac:dyDescent="0.2">
      <c r="A721" s="99">
        <f t="shared" si="158"/>
        <v>43774</v>
      </c>
      <c r="B721" s="100">
        <f t="shared" ca="1" si="164"/>
        <v>5666501.0999999996</v>
      </c>
      <c r="C721" s="101">
        <f t="shared" si="159"/>
        <v>5000000</v>
      </c>
      <c r="D721" s="102">
        <f ca="1">IF(A721&lt;$B$1,VLOOKUP(A721,[1]DI!$A$4:$B$15000,2,FALSE),0)</f>
        <v>4.9000000000000002E-2</v>
      </c>
      <c r="E721" s="101">
        <f t="shared" ca="1" si="165"/>
        <v>1.8985000000000001E-4</v>
      </c>
      <c r="F721" s="103">
        <f t="shared" si="160"/>
        <v>1.0449999999999999</v>
      </c>
      <c r="G721" s="104">
        <f t="shared" ca="1" si="153"/>
        <v>1.00019839325</v>
      </c>
      <c r="H721" s="101">
        <f ca="1">TRUNC(PRODUCT(G$10:G720),15)</f>
        <v>1.1333002162070001</v>
      </c>
      <c r="I721" s="101">
        <f t="shared" si="161"/>
        <v>1</v>
      </c>
      <c r="J721" s="101">
        <f t="shared" ca="1" si="154"/>
        <v>1.13330022</v>
      </c>
      <c r="K721" s="101">
        <f t="shared" ca="1" si="155"/>
        <v>666501.1</v>
      </c>
      <c r="L721" s="105">
        <f>IF(VLOOKUP(A721,$U$12:$AD$125,8)=VLOOKUP(A720,$U$12:$AD$125,8),0,VLOOKUP(A721,U$12:$AD$125,8))</f>
        <v>0</v>
      </c>
      <c r="M721" s="106">
        <f>IF(L721&gt;0,VLOOKUP(L721,T$12:$AC$125,7),0)</f>
        <v>0</v>
      </c>
      <c r="N721" s="101">
        <f t="shared" si="156"/>
        <v>0</v>
      </c>
      <c r="O721" s="101">
        <f t="shared" ca="1" si="157"/>
        <v>666501.1</v>
      </c>
      <c r="P721" s="107" t="str">
        <f t="shared" si="162"/>
        <v>J=</v>
      </c>
      <c r="Q721" s="108">
        <f t="shared" si="163"/>
        <v>43791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</row>
    <row r="722" spans="1:162" x14ac:dyDescent="0.2">
      <c r="A722" s="99">
        <f t="shared" si="158"/>
        <v>43775</v>
      </c>
      <c r="B722" s="100">
        <f t="shared" ca="1" si="164"/>
        <v>5667625.2999999998</v>
      </c>
      <c r="C722" s="101">
        <f t="shared" si="159"/>
        <v>5000000</v>
      </c>
      <c r="D722" s="102">
        <f ca="1">IF(A722&lt;$B$1,VLOOKUP(A722,[1]DI!$A$4:$B$15000,2,FALSE),0)</f>
        <v>4.9000000000000002E-2</v>
      </c>
      <c r="E722" s="101">
        <f t="shared" ca="1" si="165"/>
        <v>1.8985000000000001E-4</v>
      </c>
      <c r="F722" s="103">
        <f t="shared" si="160"/>
        <v>1.0449999999999999</v>
      </c>
      <c r="G722" s="104">
        <f t="shared" ca="1" si="153"/>
        <v>1.00019839325</v>
      </c>
      <c r="H722" s="101">
        <f ca="1">TRUNC(PRODUCT(G$10:G721),15)</f>
        <v>1.1335250553201199</v>
      </c>
      <c r="I722" s="101">
        <f t="shared" si="161"/>
        <v>1</v>
      </c>
      <c r="J722" s="101">
        <f t="shared" ca="1" si="154"/>
        <v>1.13352506</v>
      </c>
      <c r="K722" s="101">
        <f t="shared" ca="1" si="155"/>
        <v>667625.30000000005</v>
      </c>
      <c r="L722" s="105">
        <f>IF(VLOOKUP(A722,$U$12:$AD$125,8)=VLOOKUP(A721,$U$12:$AD$125,8),0,VLOOKUP(A722,U$12:$AD$125,8))</f>
        <v>0</v>
      </c>
      <c r="M722" s="106">
        <f>IF(L722&gt;0,VLOOKUP(L722,T$12:$AC$125,7),0)</f>
        <v>0</v>
      </c>
      <c r="N722" s="101">
        <f t="shared" si="156"/>
        <v>0</v>
      </c>
      <c r="O722" s="101">
        <f t="shared" ca="1" si="157"/>
        <v>667625.30000000005</v>
      </c>
      <c r="P722" s="107" t="str">
        <f t="shared" si="162"/>
        <v>J=</v>
      </c>
      <c r="Q722" s="108">
        <f t="shared" si="163"/>
        <v>43791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</row>
    <row r="723" spans="1:162" x14ac:dyDescent="0.2">
      <c r="A723" s="99">
        <f t="shared" si="158"/>
        <v>43776</v>
      </c>
      <c r="B723" s="100">
        <f t="shared" ca="1" si="164"/>
        <v>5668749.7000000002</v>
      </c>
      <c r="C723" s="101">
        <f t="shared" si="159"/>
        <v>5000000</v>
      </c>
      <c r="D723" s="102">
        <f ca="1">IF(A723&lt;$B$1,VLOOKUP(A723,[1]DI!$A$4:$B$15000,2,FALSE),0)</f>
        <v>4.9000000000000002E-2</v>
      </c>
      <c r="E723" s="101">
        <f t="shared" ca="1" si="165"/>
        <v>1.8985000000000001E-4</v>
      </c>
      <c r="F723" s="103">
        <f t="shared" si="160"/>
        <v>1.0449999999999999</v>
      </c>
      <c r="G723" s="104">
        <f t="shared" ca="1" si="153"/>
        <v>1.00019839325</v>
      </c>
      <c r="H723" s="101">
        <f ca="1">TRUNC(PRODUCT(G$10:G722),15)</f>
        <v>1.1337499390398</v>
      </c>
      <c r="I723" s="101">
        <f t="shared" si="161"/>
        <v>1</v>
      </c>
      <c r="J723" s="101">
        <f t="shared" ca="1" si="154"/>
        <v>1.13374994</v>
      </c>
      <c r="K723" s="101">
        <f t="shared" ca="1" si="155"/>
        <v>668749.69999999995</v>
      </c>
      <c r="L723" s="105">
        <f>IF(VLOOKUP(A723,$U$12:$AD$125,8)=VLOOKUP(A722,$U$12:$AD$125,8),0,VLOOKUP(A723,U$12:$AD$125,8))</f>
        <v>0</v>
      </c>
      <c r="M723" s="106">
        <f>IF(L723&gt;0,VLOOKUP(L723,T$12:$AC$125,7),0)</f>
        <v>0</v>
      </c>
      <c r="N723" s="101">
        <f t="shared" si="156"/>
        <v>0</v>
      </c>
      <c r="O723" s="101">
        <f t="shared" ca="1" si="157"/>
        <v>668749.69999999995</v>
      </c>
      <c r="P723" s="107" t="str">
        <f t="shared" si="162"/>
        <v>J=</v>
      </c>
      <c r="Q723" s="108">
        <f t="shared" si="163"/>
        <v>43791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</row>
    <row r="724" spans="1:162" x14ac:dyDescent="0.2">
      <c r="A724" s="99">
        <f t="shared" si="158"/>
        <v>43777</v>
      </c>
      <c r="B724" s="100">
        <f t="shared" ca="1" si="164"/>
        <v>5669874.3499999996</v>
      </c>
      <c r="C724" s="101">
        <f t="shared" si="159"/>
        <v>5000000</v>
      </c>
      <c r="D724" s="102">
        <f ca="1">IF(A724&lt;$B$1,VLOOKUP(A724,[1]DI!$A$4:$B$15000,2,FALSE),0)</f>
        <v>4.9000000000000002E-2</v>
      </c>
      <c r="E724" s="101">
        <f t="shared" ca="1" si="165"/>
        <v>1.8985000000000001E-4</v>
      </c>
      <c r="F724" s="103">
        <f t="shared" si="160"/>
        <v>1.0449999999999999</v>
      </c>
      <c r="G724" s="104">
        <f t="shared" ca="1" si="153"/>
        <v>1.00019839325</v>
      </c>
      <c r="H724" s="101">
        <f ca="1">TRUNC(PRODUCT(G$10:G723),15)</f>
        <v>1.1339748673748899</v>
      </c>
      <c r="I724" s="101">
        <f t="shared" si="161"/>
        <v>1</v>
      </c>
      <c r="J724" s="101">
        <f t="shared" ca="1" si="154"/>
        <v>1.1339748700000001</v>
      </c>
      <c r="K724" s="101">
        <f t="shared" ca="1" si="155"/>
        <v>669874.35</v>
      </c>
      <c r="L724" s="105">
        <f>IF(VLOOKUP(A724,$U$12:$AD$125,8)=VLOOKUP(A723,$U$12:$AD$125,8),0,VLOOKUP(A724,U$12:$AD$125,8))</f>
        <v>0</v>
      </c>
      <c r="M724" s="106">
        <f>IF(L724&gt;0,VLOOKUP(L724,T$12:$AC$125,7),0)</f>
        <v>0</v>
      </c>
      <c r="N724" s="101">
        <f t="shared" si="156"/>
        <v>0</v>
      </c>
      <c r="O724" s="101">
        <f t="shared" ca="1" si="157"/>
        <v>669874.35</v>
      </c>
      <c r="P724" s="107" t="str">
        <f t="shared" si="162"/>
        <v>J=</v>
      </c>
      <c r="Q724" s="108">
        <f t="shared" si="163"/>
        <v>43791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</row>
    <row r="725" spans="1:162" x14ac:dyDescent="0.2">
      <c r="A725" s="99">
        <f t="shared" si="158"/>
        <v>43778</v>
      </c>
      <c r="B725" s="100">
        <f t="shared" ca="1" si="164"/>
        <v>5670999.2000000002</v>
      </c>
      <c r="C725" s="101">
        <f t="shared" si="159"/>
        <v>5000000</v>
      </c>
      <c r="D725" s="102">
        <f ca="1">IF(A725&lt;$B$1,VLOOKUP(A725,[1]DI!$A$4:$B$15000,2,FALSE),0)</f>
        <v>0</v>
      </c>
      <c r="E725" s="101">
        <f t="shared" ca="1" si="165"/>
        <v>0</v>
      </c>
      <c r="F725" s="103">
        <f t="shared" si="160"/>
        <v>1.0449999999999999</v>
      </c>
      <c r="G725" s="104">
        <f t="shared" ca="1" si="153"/>
        <v>1</v>
      </c>
      <c r="H725" s="101">
        <f ca="1">TRUNC(PRODUCT(G$10:G724),15)</f>
        <v>1.1341998403342499</v>
      </c>
      <c r="I725" s="101">
        <f t="shared" si="161"/>
        <v>1</v>
      </c>
      <c r="J725" s="101">
        <f t="shared" ca="1" si="154"/>
        <v>1.13419984</v>
      </c>
      <c r="K725" s="101">
        <f t="shared" ca="1" si="155"/>
        <v>670999.19999999995</v>
      </c>
      <c r="L725" s="105">
        <f>IF(VLOOKUP(A725,$U$12:$AD$125,8)=VLOOKUP(A724,$U$12:$AD$125,8),0,VLOOKUP(A725,U$12:$AD$125,8))</f>
        <v>0</v>
      </c>
      <c r="M725" s="106">
        <f>IF(L725&gt;0,VLOOKUP(L725,T$12:$AC$125,7),0)</f>
        <v>0</v>
      </c>
      <c r="N725" s="101">
        <f t="shared" si="156"/>
        <v>0</v>
      </c>
      <c r="O725" s="101">
        <f t="shared" ca="1" si="157"/>
        <v>670999.19999999995</v>
      </c>
      <c r="P725" s="107" t="str">
        <f t="shared" si="162"/>
        <v>J=</v>
      </c>
      <c r="Q725" s="108">
        <f t="shared" si="163"/>
        <v>43791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</row>
    <row r="726" spans="1:162" x14ac:dyDescent="0.2">
      <c r="A726" s="99">
        <f t="shared" si="158"/>
        <v>43779</v>
      </c>
      <c r="B726" s="100">
        <f t="shared" ca="1" si="164"/>
        <v>5670999.2000000002</v>
      </c>
      <c r="C726" s="101">
        <f t="shared" si="159"/>
        <v>5000000</v>
      </c>
      <c r="D726" s="102">
        <f ca="1">IF(A726&lt;$B$1,VLOOKUP(A726,[1]DI!$A$4:$B$15000,2,FALSE),0)</f>
        <v>0</v>
      </c>
      <c r="E726" s="101">
        <f t="shared" ca="1" si="165"/>
        <v>0</v>
      </c>
      <c r="F726" s="103">
        <f t="shared" si="160"/>
        <v>1.0449999999999999</v>
      </c>
      <c r="G726" s="104">
        <f t="shared" ca="1" si="153"/>
        <v>1</v>
      </c>
      <c r="H726" s="101">
        <f ca="1">TRUNC(PRODUCT(G$10:G725),15)</f>
        <v>1.1341998403342499</v>
      </c>
      <c r="I726" s="101">
        <f t="shared" si="161"/>
        <v>1</v>
      </c>
      <c r="J726" s="101">
        <f t="shared" ca="1" si="154"/>
        <v>1.13419984</v>
      </c>
      <c r="K726" s="101">
        <f t="shared" ca="1" si="155"/>
        <v>670999.19999999995</v>
      </c>
      <c r="L726" s="105">
        <f>IF(VLOOKUP(A726,$U$12:$AD$125,8)=VLOOKUP(A725,$U$12:$AD$125,8),0,VLOOKUP(A726,U$12:$AD$125,8))</f>
        <v>0</v>
      </c>
      <c r="M726" s="106">
        <f>IF(L726&gt;0,VLOOKUP(L726,T$12:$AC$125,7),0)</f>
        <v>0</v>
      </c>
      <c r="N726" s="101">
        <f t="shared" si="156"/>
        <v>0</v>
      </c>
      <c r="O726" s="101">
        <f t="shared" ca="1" si="157"/>
        <v>670999.19999999995</v>
      </c>
      <c r="P726" s="107" t="str">
        <f t="shared" si="162"/>
        <v>J=</v>
      </c>
      <c r="Q726" s="108">
        <f t="shared" si="163"/>
        <v>43791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</row>
    <row r="727" spans="1:162" x14ac:dyDescent="0.2">
      <c r="A727" s="99">
        <f t="shared" si="158"/>
        <v>43780</v>
      </c>
      <c r="B727" s="100">
        <f t="shared" ca="1" si="164"/>
        <v>5670999.2000000002</v>
      </c>
      <c r="C727" s="101">
        <f t="shared" si="159"/>
        <v>5000000</v>
      </c>
      <c r="D727" s="102">
        <f ca="1">IF(A727&lt;$B$1,VLOOKUP(A727,[1]DI!$A$4:$B$15000,2,FALSE),0)</f>
        <v>4.9000000000000002E-2</v>
      </c>
      <c r="E727" s="101">
        <f t="shared" ca="1" si="165"/>
        <v>1.8985000000000001E-4</v>
      </c>
      <c r="F727" s="103">
        <f t="shared" si="160"/>
        <v>1.0449999999999999</v>
      </c>
      <c r="G727" s="104">
        <f t="shared" ca="1" si="153"/>
        <v>1.00019839325</v>
      </c>
      <c r="H727" s="101">
        <f ca="1">TRUNC(PRODUCT(G$10:G726),15)</f>
        <v>1.1341998403342499</v>
      </c>
      <c r="I727" s="101">
        <f t="shared" si="161"/>
        <v>1</v>
      </c>
      <c r="J727" s="101">
        <f t="shared" ca="1" si="154"/>
        <v>1.13419984</v>
      </c>
      <c r="K727" s="101">
        <f t="shared" ca="1" si="155"/>
        <v>670999.19999999995</v>
      </c>
      <c r="L727" s="105">
        <f>IF(VLOOKUP(A727,$U$12:$AD$125,8)=VLOOKUP(A726,$U$12:$AD$125,8),0,VLOOKUP(A727,U$12:$AD$125,8))</f>
        <v>0</v>
      </c>
      <c r="M727" s="106">
        <f>IF(L727&gt;0,VLOOKUP(L727,T$12:$AC$125,7),0)</f>
        <v>0</v>
      </c>
      <c r="N727" s="101">
        <f t="shared" si="156"/>
        <v>0</v>
      </c>
      <c r="O727" s="101">
        <f t="shared" ca="1" si="157"/>
        <v>670999.19999999995</v>
      </c>
      <c r="P727" s="107" t="str">
        <f t="shared" si="162"/>
        <v>J=</v>
      </c>
      <c r="Q727" s="108">
        <f t="shared" si="163"/>
        <v>43791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</row>
    <row r="728" spans="1:162" x14ac:dyDescent="0.2">
      <c r="A728" s="99">
        <f t="shared" si="158"/>
        <v>43781</v>
      </c>
      <c r="B728" s="100">
        <f t="shared" ca="1" si="164"/>
        <v>5672124.2999999998</v>
      </c>
      <c r="C728" s="101">
        <f t="shared" si="159"/>
        <v>5000000</v>
      </c>
      <c r="D728" s="102">
        <f ca="1">IF(A728&lt;$B$1,VLOOKUP(A728,[1]DI!$A$4:$B$15000,2,FALSE),0)</f>
        <v>4.9000000000000002E-2</v>
      </c>
      <c r="E728" s="101">
        <f t="shared" ca="1" si="165"/>
        <v>1.8985000000000001E-4</v>
      </c>
      <c r="F728" s="103">
        <f t="shared" si="160"/>
        <v>1.0449999999999999</v>
      </c>
      <c r="G728" s="104">
        <f t="shared" ca="1" si="153"/>
        <v>1.00019839325</v>
      </c>
      <c r="H728" s="101">
        <f ca="1">TRUNC(PRODUCT(G$10:G727),15)</f>
        <v>1.13442485792672</v>
      </c>
      <c r="I728" s="101">
        <f t="shared" si="161"/>
        <v>1</v>
      </c>
      <c r="J728" s="101">
        <f t="shared" ca="1" si="154"/>
        <v>1.13442486</v>
      </c>
      <c r="K728" s="101">
        <f t="shared" ca="1" si="155"/>
        <v>672124.3</v>
      </c>
      <c r="L728" s="105">
        <f>IF(VLOOKUP(A728,$U$12:$AD$125,8)=VLOOKUP(A727,$U$12:$AD$125,8),0,VLOOKUP(A728,U$12:$AD$125,8))</f>
        <v>0</v>
      </c>
      <c r="M728" s="106">
        <f>IF(L728&gt;0,VLOOKUP(L728,T$12:$AC$125,7),0)</f>
        <v>0</v>
      </c>
      <c r="N728" s="101">
        <f t="shared" si="156"/>
        <v>0</v>
      </c>
      <c r="O728" s="101">
        <f t="shared" ca="1" si="157"/>
        <v>672124.3</v>
      </c>
      <c r="P728" s="107" t="str">
        <f t="shared" si="162"/>
        <v>J=</v>
      </c>
      <c r="Q728" s="108">
        <f t="shared" si="163"/>
        <v>43791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</row>
    <row r="729" spans="1:162" x14ac:dyDescent="0.2">
      <c r="A729" s="99">
        <f t="shared" si="158"/>
        <v>43782</v>
      </c>
      <c r="B729" s="100">
        <f t="shared" ca="1" si="164"/>
        <v>5673249.5999999996</v>
      </c>
      <c r="C729" s="101">
        <f t="shared" si="159"/>
        <v>5000000</v>
      </c>
      <c r="D729" s="102">
        <f ca="1">IF(A729&lt;$B$1,VLOOKUP(A729,[1]DI!$A$4:$B$15000,2,FALSE),0)</f>
        <v>4.9000000000000002E-2</v>
      </c>
      <c r="E729" s="101">
        <f t="shared" ca="1" si="165"/>
        <v>1.8985000000000001E-4</v>
      </c>
      <c r="F729" s="103">
        <f t="shared" si="160"/>
        <v>1.0449999999999999</v>
      </c>
      <c r="G729" s="104">
        <f t="shared" ca="1" si="153"/>
        <v>1.00019839325</v>
      </c>
      <c r="H729" s="101">
        <f ca="1">TRUNC(PRODUCT(G$10:G728),15)</f>
        <v>1.1346499201611699</v>
      </c>
      <c r="I729" s="101">
        <f t="shared" si="161"/>
        <v>1</v>
      </c>
      <c r="J729" s="101">
        <f t="shared" ca="1" si="154"/>
        <v>1.13464992</v>
      </c>
      <c r="K729" s="101">
        <f t="shared" ca="1" si="155"/>
        <v>673249.6</v>
      </c>
      <c r="L729" s="105">
        <f>IF(VLOOKUP(A729,$U$12:$AD$125,8)=VLOOKUP(A728,$U$12:$AD$125,8),0,VLOOKUP(A729,U$12:$AD$125,8))</f>
        <v>0</v>
      </c>
      <c r="M729" s="106">
        <f>IF(L729&gt;0,VLOOKUP(L729,T$12:$AC$125,7),0)</f>
        <v>0</v>
      </c>
      <c r="N729" s="101">
        <f t="shared" si="156"/>
        <v>0</v>
      </c>
      <c r="O729" s="101">
        <f t="shared" ca="1" si="157"/>
        <v>673249.6</v>
      </c>
      <c r="P729" s="107" t="str">
        <f t="shared" si="162"/>
        <v>J=</v>
      </c>
      <c r="Q729" s="108">
        <f t="shared" si="163"/>
        <v>43791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</row>
    <row r="730" spans="1:162" x14ac:dyDescent="0.2">
      <c r="A730" s="99">
        <f t="shared" si="158"/>
        <v>43783</v>
      </c>
      <c r="B730" s="100">
        <f t="shared" ca="1" si="164"/>
        <v>5674375.1499999901</v>
      </c>
      <c r="C730" s="101">
        <f t="shared" si="159"/>
        <v>5000000</v>
      </c>
      <c r="D730" s="102">
        <f ca="1">IF(A730&lt;$B$1,VLOOKUP(A730,[1]DI!$A$4:$B$15000,2,FALSE),0)</f>
        <v>4.9000000000000002E-2</v>
      </c>
      <c r="E730" s="101">
        <f t="shared" ca="1" si="165"/>
        <v>1.8985000000000001E-4</v>
      </c>
      <c r="F730" s="103">
        <f t="shared" si="160"/>
        <v>1.0449999999999999</v>
      </c>
      <c r="G730" s="104">
        <f t="shared" ca="1" si="153"/>
        <v>1.00019839325</v>
      </c>
      <c r="H730" s="101">
        <f ca="1">TRUNC(PRODUCT(G$10:G729),15)</f>
        <v>1.1348750270464401</v>
      </c>
      <c r="I730" s="101">
        <f t="shared" si="161"/>
        <v>1</v>
      </c>
      <c r="J730" s="101">
        <f t="shared" ca="1" si="154"/>
        <v>1.1348750299999999</v>
      </c>
      <c r="K730" s="101">
        <f t="shared" ca="1" si="155"/>
        <v>674375.14999999001</v>
      </c>
      <c r="L730" s="105">
        <f>IF(VLOOKUP(A730,$U$12:$AD$125,8)=VLOOKUP(A729,$U$12:$AD$125,8),0,VLOOKUP(A730,U$12:$AD$125,8))</f>
        <v>0</v>
      </c>
      <c r="M730" s="106">
        <f>IF(L730&gt;0,VLOOKUP(L730,T$12:$AC$125,7),0)</f>
        <v>0</v>
      </c>
      <c r="N730" s="101">
        <f t="shared" si="156"/>
        <v>0</v>
      </c>
      <c r="O730" s="101">
        <f t="shared" ca="1" si="157"/>
        <v>674375.14999999001</v>
      </c>
      <c r="P730" s="107" t="str">
        <f t="shared" si="162"/>
        <v>J=</v>
      </c>
      <c r="Q730" s="108">
        <f t="shared" si="163"/>
        <v>43791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</row>
    <row r="731" spans="1:162" x14ac:dyDescent="0.2">
      <c r="A731" s="99">
        <f t="shared" si="158"/>
        <v>43784</v>
      </c>
      <c r="B731" s="100">
        <f t="shared" ca="1" si="164"/>
        <v>5675500.9000000004</v>
      </c>
      <c r="C731" s="101">
        <f t="shared" si="159"/>
        <v>5000000</v>
      </c>
      <c r="D731" s="102">
        <f ca="1">IF(A731&lt;$B$1,VLOOKUP(A731,[1]DI!$A$4:$B$15000,2,FALSE),0)</f>
        <v>0</v>
      </c>
      <c r="E731" s="101">
        <f t="shared" ca="1" si="165"/>
        <v>0</v>
      </c>
      <c r="F731" s="103">
        <f t="shared" si="160"/>
        <v>1.0449999999999999</v>
      </c>
      <c r="G731" s="104">
        <f t="shared" ca="1" si="153"/>
        <v>1</v>
      </c>
      <c r="H731" s="101">
        <f ca="1">TRUNC(PRODUCT(G$10:G730),15)</f>
        <v>1.1351001785914001</v>
      </c>
      <c r="I731" s="101">
        <f t="shared" si="161"/>
        <v>1</v>
      </c>
      <c r="J731" s="101">
        <f t="shared" ca="1" si="154"/>
        <v>1.13510018</v>
      </c>
      <c r="K731" s="101">
        <f t="shared" ca="1" si="155"/>
        <v>675500.9</v>
      </c>
      <c r="L731" s="105">
        <f>IF(VLOOKUP(A731,$U$12:$AD$125,8)=VLOOKUP(A730,$U$12:$AD$125,8),0,VLOOKUP(A731,U$12:$AD$125,8))</f>
        <v>0</v>
      </c>
      <c r="M731" s="106">
        <f>IF(L731&gt;0,VLOOKUP(L731,T$12:$AC$125,7),0)</f>
        <v>0</v>
      </c>
      <c r="N731" s="101">
        <f t="shared" si="156"/>
        <v>0</v>
      </c>
      <c r="O731" s="101">
        <f t="shared" ca="1" si="157"/>
        <v>675500.9</v>
      </c>
      <c r="P731" s="107" t="str">
        <f t="shared" si="162"/>
        <v>J=</v>
      </c>
      <c r="Q731" s="108">
        <f t="shared" si="163"/>
        <v>43791</v>
      </c>
      <c r="R731" s="13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  <c r="CH731" s="40"/>
      <c r="CI731" s="40"/>
      <c r="CJ731" s="40"/>
      <c r="CK731" s="40"/>
      <c r="CL731" s="40"/>
      <c r="CM731" s="40"/>
      <c r="CN731" s="40"/>
      <c r="CO731" s="40"/>
      <c r="CP731" s="40"/>
      <c r="CQ731" s="40"/>
      <c r="CR731" s="40"/>
      <c r="CS731" s="40"/>
      <c r="CT731" s="40"/>
      <c r="CU731" s="40"/>
      <c r="CV731" s="40"/>
      <c r="CW731" s="40"/>
      <c r="CX731" s="40"/>
      <c r="CY731" s="40"/>
      <c r="CZ731" s="40"/>
      <c r="DA731" s="40"/>
      <c r="DB731" s="40"/>
      <c r="DC731" s="40"/>
      <c r="DD731" s="40"/>
      <c r="DE731" s="40"/>
      <c r="DF731" s="40"/>
      <c r="DG731" s="40"/>
      <c r="DH731" s="40"/>
      <c r="DI731" s="40"/>
      <c r="DJ731" s="40"/>
      <c r="DK731" s="40"/>
      <c r="DL731" s="40"/>
      <c r="DM731" s="40"/>
      <c r="DN731" s="40"/>
      <c r="DO731" s="40"/>
      <c r="DP731" s="40"/>
      <c r="DQ731" s="40"/>
      <c r="DR731" s="40"/>
      <c r="DS731" s="40"/>
      <c r="DT731" s="40"/>
      <c r="DU731" s="40"/>
      <c r="DV731" s="40"/>
      <c r="DW731" s="40"/>
      <c r="DX731" s="40"/>
      <c r="DY731" s="40"/>
      <c r="DZ731" s="40"/>
      <c r="EA731" s="40"/>
      <c r="EB731" s="40"/>
      <c r="EC731" s="40"/>
      <c r="ED731" s="40"/>
      <c r="EE731" s="40"/>
      <c r="EF731" s="40"/>
      <c r="EG731" s="40"/>
      <c r="EH731" s="40"/>
      <c r="EI731" s="40"/>
      <c r="EJ731" s="40"/>
      <c r="EK731" s="40"/>
      <c r="EL731" s="40"/>
      <c r="EM731" s="40"/>
      <c r="EN731" s="40"/>
      <c r="EO731" s="40"/>
      <c r="EP731" s="40"/>
      <c r="EQ731" s="40"/>
      <c r="ER731" s="40"/>
      <c r="ES731" s="40"/>
      <c r="ET731" s="40"/>
      <c r="EU731" s="40"/>
      <c r="EV731" s="40"/>
      <c r="EW731" s="40"/>
      <c r="EX731" s="40"/>
      <c r="EY731" s="40"/>
      <c r="EZ731" s="40"/>
      <c r="FA731" s="40"/>
      <c r="FB731" s="40"/>
      <c r="FC731" s="40"/>
      <c r="FD731" s="40"/>
      <c r="FE731" s="40"/>
      <c r="FF731" s="40"/>
    </row>
    <row r="732" spans="1:162" x14ac:dyDescent="0.2">
      <c r="A732" s="99">
        <f t="shared" si="158"/>
        <v>43785</v>
      </c>
      <c r="B732" s="100">
        <f t="shared" ca="1" si="164"/>
        <v>5675500.9000000004</v>
      </c>
      <c r="C732" s="101">
        <f t="shared" si="159"/>
        <v>5000000</v>
      </c>
      <c r="D732" s="102">
        <f ca="1">IF(A732&lt;$B$1,VLOOKUP(A732,[1]DI!$A$4:$B$15000,2,FALSE),0)</f>
        <v>0</v>
      </c>
      <c r="E732" s="101">
        <f t="shared" ca="1" si="165"/>
        <v>0</v>
      </c>
      <c r="F732" s="103">
        <f t="shared" si="160"/>
        <v>1.0449999999999999</v>
      </c>
      <c r="G732" s="104">
        <f t="shared" ca="1" si="153"/>
        <v>1</v>
      </c>
      <c r="H732" s="101">
        <f ca="1">TRUNC(PRODUCT(G$10:G731),15)</f>
        <v>1.1351001785914001</v>
      </c>
      <c r="I732" s="101">
        <f t="shared" si="161"/>
        <v>1</v>
      </c>
      <c r="J732" s="101">
        <f t="shared" ca="1" si="154"/>
        <v>1.13510018</v>
      </c>
      <c r="K732" s="101">
        <f t="shared" ca="1" si="155"/>
        <v>675500.9</v>
      </c>
      <c r="L732" s="105">
        <f>IF(VLOOKUP(A732,$U$12:$AD$125,8)=VLOOKUP(A731,$U$12:$AD$125,8),0,VLOOKUP(A732,U$12:$AD$125,8))</f>
        <v>0</v>
      </c>
      <c r="M732" s="106">
        <f>IF(L732&gt;0,VLOOKUP(L732,T$12:$AC$125,7),0)</f>
        <v>0</v>
      </c>
      <c r="N732" s="101">
        <f t="shared" si="156"/>
        <v>0</v>
      </c>
      <c r="O732" s="101">
        <f t="shared" ca="1" si="157"/>
        <v>675500.9</v>
      </c>
      <c r="P732" s="107" t="str">
        <f t="shared" si="162"/>
        <v>J=</v>
      </c>
      <c r="Q732" s="108">
        <f t="shared" si="163"/>
        <v>43791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</row>
    <row r="733" spans="1:162" x14ac:dyDescent="0.2">
      <c r="A733" s="99">
        <f t="shared" si="158"/>
        <v>43786</v>
      </c>
      <c r="B733" s="100">
        <f t="shared" ca="1" si="164"/>
        <v>5675500.9000000004</v>
      </c>
      <c r="C733" s="101">
        <f t="shared" si="159"/>
        <v>5000000</v>
      </c>
      <c r="D733" s="102">
        <f ca="1">IF(A733&lt;$B$1,VLOOKUP(A733,[1]DI!$A$4:$B$15000,2,FALSE),0)</f>
        <v>0</v>
      </c>
      <c r="E733" s="101">
        <f t="shared" ca="1" si="165"/>
        <v>0</v>
      </c>
      <c r="F733" s="103">
        <f t="shared" si="160"/>
        <v>1.0449999999999999</v>
      </c>
      <c r="G733" s="104">
        <f t="shared" ca="1" si="153"/>
        <v>1</v>
      </c>
      <c r="H733" s="101">
        <f ca="1">TRUNC(PRODUCT(G$10:G732),15)</f>
        <v>1.1351001785914001</v>
      </c>
      <c r="I733" s="101">
        <f t="shared" si="161"/>
        <v>1</v>
      </c>
      <c r="J733" s="101">
        <f t="shared" ca="1" si="154"/>
        <v>1.13510018</v>
      </c>
      <c r="K733" s="101">
        <f t="shared" ca="1" si="155"/>
        <v>675500.9</v>
      </c>
      <c r="L733" s="105">
        <f>IF(VLOOKUP(A733,$U$12:$AD$125,8)=VLOOKUP(A732,$U$12:$AD$125,8),0,VLOOKUP(A733,U$12:$AD$125,8))</f>
        <v>0</v>
      </c>
      <c r="M733" s="106">
        <f>IF(L733&gt;0,VLOOKUP(L733,T$12:$AC$125,7),0)</f>
        <v>0</v>
      </c>
      <c r="N733" s="101">
        <f t="shared" si="156"/>
        <v>0</v>
      </c>
      <c r="O733" s="101">
        <f t="shared" ca="1" si="157"/>
        <v>675500.9</v>
      </c>
      <c r="P733" s="107" t="str">
        <f t="shared" si="162"/>
        <v>J=</v>
      </c>
      <c r="Q733" s="108">
        <f t="shared" si="163"/>
        <v>43791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</row>
    <row r="734" spans="1:162" x14ac:dyDescent="0.2">
      <c r="A734" s="99">
        <f t="shared" si="158"/>
        <v>43787</v>
      </c>
      <c r="B734" s="100">
        <f t="shared" ca="1" si="164"/>
        <v>5675500.9000000004</v>
      </c>
      <c r="C734" s="101">
        <f t="shared" si="159"/>
        <v>5000000</v>
      </c>
      <c r="D734" s="102">
        <f ca="1">IF(A734&lt;$B$1,VLOOKUP(A734,[1]DI!$A$4:$B$15000,2,FALSE),0)</f>
        <v>4.9000000000000002E-2</v>
      </c>
      <c r="E734" s="101">
        <f t="shared" ca="1" si="165"/>
        <v>1.8985000000000001E-4</v>
      </c>
      <c r="F734" s="103">
        <f t="shared" si="160"/>
        <v>1.0449999999999999</v>
      </c>
      <c r="G734" s="104">
        <f t="shared" ca="1" si="153"/>
        <v>1.00019839325</v>
      </c>
      <c r="H734" s="101">
        <f ca="1">TRUNC(PRODUCT(G$10:G733),15)</f>
        <v>1.1351001785914001</v>
      </c>
      <c r="I734" s="101">
        <f t="shared" si="161"/>
        <v>1</v>
      </c>
      <c r="J734" s="101">
        <f t="shared" ca="1" si="154"/>
        <v>1.13510018</v>
      </c>
      <c r="K734" s="101">
        <f t="shared" ca="1" si="155"/>
        <v>675500.9</v>
      </c>
      <c r="L734" s="105">
        <f>IF(VLOOKUP(A734,$U$12:$AD$125,8)=VLOOKUP(A733,$U$12:$AD$125,8),0,VLOOKUP(A734,U$12:$AD$125,8))</f>
        <v>0</v>
      </c>
      <c r="M734" s="106">
        <f>IF(L734&gt;0,VLOOKUP(L734,T$12:$AC$125,7),0)</f>
        <v>0</v>
      </c>
      <c r="N734" s="101">
        <f t="shared" si="156"/>
        <v>0</v>
      </c>
      <c r="O734" s="101">
        <f t="shared" ca="1" si="157"/>
        <v>675500.9</v>
      </c>
      <c r="P734" s="107" t="str">
        <f t="shared" si="162"/>
        <v>J=</v>
      </c>
      <c r="Q734" s="108">
        <f t="shared" si="163"/>
        <v>43791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</row>
    <row r="735" spans="1:162" x14ac:dyDescent="0.2">
      <c r="A735" s="99">
        <f t="shared" si="158"/>
        <v>43788</v>
      </c>
      <c r="B735" s="100">
        <f t="shared" ca="1" si="164"/>
        <v>5676626.8499999903</v>
      </c>
      <c r="C735" s="101">
        <f t="shared" si="159"/>
        <v>5000000</v>
      </c>
      <c r="D735" s="102">
        <f ca="1">IF(A735&lt;$B$1,VLOOKUP(A735,[1]DI!$A$4:$B$15000,2,FALSE),0)</f>
        <v>4.9000000000000002E-2</v>
      </c>
      <c r="E735" s="101">
        <f t="shared" ca="1" si="165"/>
        <v>1.8985000000000001E-4</v>
      </c>
      <c r="F735" s="103">
        <f t="shared" si="160"/>
        <v>1.0449999999999999</v>
      </c>
      <c r="G735" s="104">
        <f t="shared" ca="1" si="153"/>
        <v>1.00019839325</v>
      </c>
      <c r="H735" s="101">
        <f ca="1">TRUNC(PRODUCT(G$10:G734),15)</f>
        <v>1.1353253748048999</v>
      </c>
      <c r="I735" s="101">
        <f t="shared" si="161"/>
        <v>1</v>
      </c>
      <c r="J735" s="101">
        <f t="shared" ca="1" si="154"/>
        <v>1.1353253699999999</v>
      </c>
      <c r="K735" s="101">
        <f t="shared" ca="1" si="155"/>
        <v>676626.84999998996</v>
      </c>
      <c r="L735" s="105">
        <f>IF(VLOOKUP(A735,$U$12:$AD$125,8)=VLOOKUP(A734,$U$12:$AD$125,8),0,VLOOKUP(A735,U$12:$AD$125,8))</f>
        <v>0</v>
      </c>
      <c r="M735" s="106">
        <f>IF(L735&gt;0,VLOOKUP(L735,T$12:$AC$125,7),0)</f>
        <v>0</v>
      </c>
      <c r="N735" s="101">
        <f t="shared" si="156"/>
        <v>0</v>
      </c>
      <c r="O735" s="101">
        <f t="shared" ca="1" si="157"/>
        <v>676626.84999998996</v>
      </c>
      <c r="P735" s="107" t="str">
        <f t="shared" si="162"/>
        <v>J=</v>
      </c>
      <c r="Q735" s="108">
        <f t="shared" si="163"/>
        <v>43791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</row>
    <row r="736" spans="1:162" x14ac:dyDescent="0.2">
      <c r="A736" s="99">
        <f t="shared" si="158"/>
        <v>43789</v>
      </c>
      <c r="B736" s="100">
        <f t="shared" ca="1" si="164"/>
        <v>5677753.0999999996</v>
      </c>
      <c r="C736" s="101">
        <f t="shared" si="159"/>
        <v>5000000</v>
      </c>
      <c r="D736" s="102">
        <f ca="1">IF(A736&lt;$B$1,VLOOKUP(A736,[1]DI!$A$4:$B$15000,2,FALSE),0)</f>
        <v>4.9000000000000002E-2</v>
      </c>
      <c r="E736" s="101">
        <f t="shared" ca="1" si="165"/>
        <v>1.8985000000000001E-4</v>
      </c>
      <c r="F736" s="103">
        <f t="shared" si="160"/>
        <v>1.0449999999999999</v>
      </c>
      <c r="G736" s="104">
        <f t="shared" ca="1" si="153"/>
        <v>1.00019839325</v>
      </c>
      <c r="H736" s="101">
        <f ca="1">TRUNC(PRODUCT(G$10:G735),15)</f>
        <v>1.1355506156958199</v>
      </c>
      <c r="I736" s="101">
        <f t="shared" si="161"/>
        <v>1</v>
      </c>
      <c r="J736" s="101">
        <f t="shared" ca="1" si="154"/>
        <v>1.1355506200000001</v>
      </c>
      <c r="K736" s="101">
        <f t="shared" ca="1" si="155"/>
        <v>677753.1</v>
      </c>
      <c r="L736" s="105">
        <f>IF(VLOOKUP(A736,$U$12:$AD$125,8)=VLOOKUP(A735,$U$12:$AD$125,8),0,VLOOKUP(A736,U$12:$AD$125,8))</f>
        <v>0</v>
      </c>
      <c r="M736" s="106">
        <f>IF(L736&gt;0,VLOOKUP(L736,T$12:$AC$125,7),0)</f>
        <v>0</v>
      </c>
      <c r="N736" s="101">
        <f t="shared" si="156"/>
        <v>0</v>
      </c>
      <c r="O736" s="101">
        <f t="shared" ca="1" si="157"/>
        <v>677753.1</v>
      </c>
      <c r="P736" s="107" t="str">
        <f t="shared" si="162"/>
        <v>J=</v>
      </c>
      <c r="Q736" s="108">
        <f t="shared" si="163"/>
        <v>43791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</row>
    <row r="737" spans="1:162" x14ac:dyDescent="0.2">
      <c r="A737" s="99">
        <f t="shared" si="158"/>
        <v>43790</v>
      </c>
      <c r="B737" s="100">
        <f t="shared" ca="1" si="164"/>
        <v>5678879.5</v>
      </c>
      <c r="C737" s="101">
        <f t="shared" si="159"/>
        <v>5000000</v>
      </c>
      <c r="D737" s="102">
        <f ca="1">IF(A737&lt;$B$1,VLOOKUP(A737,[1]DI!$A$4:$B$15000,2,FALSE),0)</f>
        <v>4.9000000000000002E-2</v>
      </c>
      <c r="E737" s="101">
        <f t="shared" ca="1" si="165"/>
        <v>1.8985000000000001E-4</v>
      </c>
      <c r="F737" s="103">
        <f t="shared" si="160"/>
        <v>1.0449999999999999</v>
      </c>
      <c r="G737" s="104">
        <f t="shared" ca="1" si="153"/>
        <v>1.00019839325</v>
      </c>
      <c r="H737" s="101">
        <f ca="1">TRUNC(PRODUCT(G$10:G736),15)</f>
        <v>1.13577590127301</v>
      </c>
      <c r="I737" s="101">
        <f t="shared" si="161"/>
        <v>1</v>
      </c>
      <c r="J737" s="101">
        <f t="shared" ca="1" si="154"/>
        <v>1.1357759000000001</v>
      </c>
      <c r="K737" s="101">
        <f t="shared" ca="1" si="155"/>
        <v>678879.5</v>
      </c>
      <c r="L737" s="105">
        <f>IF(VLOOKUP(A737,$U$12:$AD$125,8)=VLOOKUP(A736,$U$12:$AD$125,8),0,VLOOKUP(A737,U$12:$AD$125,8))</f>
        <v>0</v>
      </c>
      <c r="M737" s="106">
        <f>IF(L737&gt;0,VLOOKUP(L737,T$12:$AC$125,7),0)</f>
        <v>0</v>
      </c>
      <c r="N737" s="101">
        <f t="shared" si="156"/>
        <v>0</v>
      </c>
      <c r="O737" s="101">
        <f t="shared" ca="1" si="157"/>
        <v>678879.5</v>
      </c>
      <c r="P737" s="107" t="str">
        <f t="shared" si="162"/>
        <v>J=</v>
      </c>
      <c r="Q737" s="108">
        <f t="shared" si="163"/>
        <v>43791</v>
      </c>
      <c r="R737" s="49"/>
      <c r="S737" s="39" t="s">
        <v>81</v>
      </c>
      <c r="T737" s="39" t="s">
        <v>9</v>
      </c>
      <c r="U737" s="39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</row>
    <row r="738" spans="1:162" x14ac:dyDescent="0.2">
      <c r="A738" s="99">
        <f t="shared" si="158"/>
        <v>43791</v>
      </c>
      <c r="B738" s="100">
        <f t="shared" ca="1" si="164"/>
        <v>5680006.1500000004</v>
      </c>
      <c r="C738" s="101">
        <f t="shared" si="159"/>
        <v>5000000</v>
      </c>
      <c r="D738" s="102">
        <f ca="1">IF(A738&lt;$B$1,VLOOKUP(A738,[1]DI!$A$4:$B$15000,2,FALSE),0)</f>
        <v>4.9000000000000002E-2</v>
      </c>
      <c r="E738" s="101">
        <f t="shared" ca="1" si="165"/>
        <v>1.8985000000000001E-4</v>
      </c>
      <c r="F738" s="103">
        <f t="shared" si="160"/>
        <v>1.0449999999999999</v>
      </c>
      <c r="G738" s="104">
        <f t="shared" ca="1" si="153"/>
        <v>1.00019839325</v>
      </c>
      <c r="H738" s="101">
        <f ca="1">TRUNC(PRODUCT(G$10:G737),15)</f>
        <v>1.1360012315453301</v>
      </c>
      <c r="I738" s="101">
        <f t="shared" si="161"/>
        <v>1</v>
      </c>
      <c r="J738" s="101">
        <f t="shared" ca="1" si="154"/>
        <v>1.13600123</v>
      </c>
      <c r="K738" s="101">
        <f t="shared" ca="1" si="155"/>
        <v>680006.15</v>
      </c>
      <c r="L738" s="105">
        <f>IF(VLOOKUP(A738,$U$12:$AD$125,8)=VLOOKUP(A737,$U$12:$AD$125,8),0,VLOOKUP(A738,U$12:$AD$125,8))</f>
        <v>1</v>
      </c>
      <c r="M738" s="106">
        <f>IF(L738&gt;0,VLOOKUP(L738,T$12:$AC$125,7),0)</f>
        <v>1</v>
      </c>
      <c r="N738" s="101">
        <f t="shared" si="156"/>
        <v>5000000</v>
      </c>
      <c r="O738" s="101">
        <f t="shared" ca="1" si="157"/>
        <v>5680006.1500000004</v>
      </c>
      <c r="P738" s="107" t="str">
        <f t="shared" si="162"/>
        <v>J=</v>
      </c>
      <c r="Q738" s="108">
        <f t="shared" si="163"/>
        <v>43791</v>
      </c>
      <c r="R738" s="44"/>
      <c r="S738" s="50">
        <v>778027000</v>
      </c>
      <c r="T738" s="50">
        <f>(S738-R738)</f>
        <v>778027000</v>
      </c>
      <c r="U738" s="47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</row>
    <row r="739" spans="1:162" x14ac:dyDescent="0.2">
      <c r="A739" s="99"/>
      <c r="B739" s="100"/>
      <c r="C739" s="101"/>
      <c r="D739" s="102"/>
      <c r="E739" s="101"/>
      <c r="F739" s="103"/>
      <c r="G739" s="104"/>
      <c r="H739" s="101"/>
      <c r="I739" s="101"/>
      <c r="J739" s="101"/>
      <c r="K739" s="101"/>
      <c r="L739" s="105"/>
      <c r="M739" s="106"/>
      <c r="N739" s="101"/>
      <c r="O739" s="101"/>
      <c r="P739" s="107"/>
      <c r="Q739" s="108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</row>
    <row r="740" spans="1:162" x14ac:dyDescent="0.2">
      <c r="A740" s="99"/>
      <c r="B740" s="100"/>
      <c r="C740" s="101"/>
      <c r="D740" s="102"/>
      <c r="E740" s="101"/>
      <c r="F740" s="103"/>
      <c r="G740" s="104"/>
      <c r="H740" s="101"/>
      <c r="I740" s="101"/>
      <c r="J740" s="101"/>
      <c r="K740" s="101"/>
      <c r="L740" s="105"/>
      <c r="M740" s="106"/>
      <c r="N740" s="101"/>
      <c r="O740" s="101"/>
      <c r="P740" s="107"/>
      <c r="Q740" s="108"/>
      <c r="R740" s="13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  <c r="CH740" s="40"/>
      <c r="CI740" s="40"/>
      <c r="CJ740" s="40"/>
      <c r="CK740" s="40"/>
      <c r="CL740" s="40"/>
      <c r="CM740" s="40"/>
      <c r="CN740" s="40"/>
      <c r="CO740" s="40"/>
      <c r="CP740" s="40"/>
      <c r="CQ740" s="40"/>
      <c r="CR740" s="40"/>
      <c r="CS740" s="40"/>
      <c r="CT740" s="40"/>
      <c r="CU740" s="40"/>
      <c r="CV740" s="40"/>
      <c r="CW740" s="40"/>
      <c r="CX740" s="40"/>
      <c r="CY740" s="40"/>
      <c r="CZ740" s="40"/>
      <c r="DA740" s="40"/>
      <c r="DB740" s="40"/>
      <c r="DC740" s="40"/>
      <c r="DD740" s="40"/>
      <c r="DE740" s="40"/>
      <c r="DF740" s="40"/>
      <c r="DG740" s="40"/>
      <c r="DH740" s="40"/>
      <c r="DI740" s="40"/>
      <c r="DJ740" s="40"/>
      <c r="DK740" s="40"/>
      <c r="DL740" s="40"/>
      <c r="DM740" s="40"/>
      <c r="DN740" s="40"/>
      <c r="DO740" s="40"/>
      <c r="DP740" s="40"/>
      <c r="DQ740" s="40"/>
      <c r="DR740" s="40"/>
      <c r="DS740" s="40"/>
      <c r="DT740" s="40"/>
      <c r="DU740" s="40"/>
      <c r="DV740" s="40"/>
      <c r="DW740" s="40"/>
      <c r="DX740" s="40"/>
      <c r="DY740" s="40"/>
      <c r="DZ740" s="40"/>
      <c r="EA740" s="40"/>
      <c r="EB740" s="40"/>
      <c r="EC740" s="40"/>
      <c r="ED740" s="40"/>
      <c r="EE740" s="40"/>
      <c r="EF740" s="40"/>
      <c r="EG740" s="40"/>
      <c r="EH740" s="40"/>
      <c r="EI740" s="40"/>
      <c r="EJ740" s="40"/>
      <c r="EK740" s="40"/>
      <c r="EL740" s="40"/>
      <c r="EM740" s="40"/>
      <c r="EN740" s="40"/>
      <c r="EO740" s="40"/>
      <c r="EP740" s="40"/>
      <c r="EQ740" s="40"/>
      <c r="ER740" s="40"/>
      <c r="ES740" s="40"/>
      <c r="ET740" s="40"/>
      <c r="EU740" s="40"/>
      <c r="EV740" s="40"/>
      <c r="EW740" s="40"/>
      <c r="EX740" s="40"/>
      <c r="EY740" s="40"/>
      <c r="EZ740" s="40"/>
      <c r="FA740" s="40"/>
      <c r="FB740" s="40"/>
      <c r="FC740" s="40"/>
      <c r="FD740" s="40"/>
      <c r="FE740" s="40"/>
      <c r="FF740" s="40"/>
    </row>
    <row r="741" spans="1:162" x14ac:dyDescent="0.2">
      <c r="A741" s="99"/>
      <c r="B741" s="100"/>
      <c r="C741" s="101"/>
      <c r="D741" s="102"/>
      <c r="E741" s="101"/>
      <c r="F741" s="103"/>
      <c r="G741" s="104"/>
      <c r="H741" s="101"/>
      <c r="I741" s="101"/>
      <c r="J741" s="101"/>
      <c r="K741" s="101"/>
      <c r="L741" s="105"/>
      <c r="M741" s="106"/>
      <c r="N741" s="101"/>
      <c r="O741" s="101"/>
      <c r="P741" s="107"/>
      <c r="Q741" s="108"/>
      <c r="R741" s="13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  <c r="CH741" s="40"/>
      <c r="CI741" s="40"/>
      <c r="CJ741" s="40"/>
      <c r="CK741" s="40"/>
      <c r="CL741" s="40"/>
      <c r="CM741" s="40"/>
      <c r="CN741" s="40"/>
      <c r="CO741" s="40"/>
      <c r="CP741" s="40"/>
      <c r="CQ741" s="40"/>
      <c r="CR741" s="40"/>
      <c r="CS741" s="40"/>
      <c r="CT741" s="40"/>
      <c r="CU741" s="40"/>
      <c r="CV741" s="40"/>
      <c r="CW741" s="40"/>
      <c r="CX741" s="40"/>
      <c r="CY741" s="40"/>
      <c r="CZ741" s="40"/>
      <c r="DA741" s="40"/>
      <c r="DB741" s="40"/>
      <c r="DC741" s="40"/>
      <c r="DD741" s="40"/>
      <c r="DE741" s="40"/>
      <c r="DF741" s="40"/>
      <c r="DG741" s="40"/>
      <c r="DH741" s="40"/>
      <c r="DI741" s="40"/>
      <c r="DJ741" s="40"/>
      <c r="DK741" s="40"/>
      <c r="DL741" s="40"/>
      <c r="DM741" s="40"/>
      <c r="DN741" s="40"/>
      <c r="DO741" s="40"/>
      <c r="DP741" s="40"/>
      <c r="DQ741" s="40"/>
      <c r="DR741" s="40"/>
      <c r="DS741" s="40"/>
      <c r="DT741" s="40"/>
      <c r="DU741" s="40"/>
      <c r="DV741" s="40"/>
      <c r="DW741" s="40"/>
      <c r="DX741" s="40"/>
      <c r="DY741" s="40"/>
      <c r="DZ741" s="40"/>
      <c r="EA741" s="40"/>
      <c r="EB741" s="40"/>
      <c r="EC741" s="40"/>
      <c r="ED741" s="40"/>
      <c r="EE741" s="40"/>
      <c r="EF741" s="40"/>
      <c r="EG741" s="40"/>
      <c r="EH741" s="40"/>
      <c r="EI741" s="40"/>
      <c r="EJ741" s="40"/>
      <c r="EK741" s="40"/>
      <c r="EL741" s="40"/>
      <c r="EM741" s="40"/>
      <c r="EN741" s="40"/>
      <c r="EO741" s="40"/>
      <c r="EP741" s="40"/>
      <c r="EQ741" s="40"/>
      <c r="ER741" s="40"/>
      <c r="ES741" s="40"/>
      <c r="ET741" s="40"/>
      <c r="EU741" s="40"/>
      <c r="EV741" s="40"/>
      <c r="EW741" s="40"/>
      <c r="EX741" s="40"/>
      <c r="EY741" s="40"/>
      <c r="EZ741" s="40"/>
      <c r="FA741" s="40"/>
      <c r="FB741" s="40"/>
      <c r="FC741" s="40"/>
      <c r="FD741" s="40"/>
      <c r="FE741" s="40"/>
      <c r="FF741" s="40"/>
    </row>
    <row r="742" spans="1:162" x14ac:dyDescent="0.2">
      <c r="A742" s="99"/>
      <c r="B742" s="100"/>
      <c r="C742" s="101"/>
      <c r="D742" s="102"/>
      <c r="E742" s="101"/>
      <c r="F742" s="103"/>
      <c r="G742" s="104"/>
      <c r="H742" s="101"/>
      <c r="I742" s="101"/>
      <c r="J742" s="101"/>
      <c r="K742" s="101"/>
      <c r="L742" s="105"/>
      <c r="M742" s="106"/>
      <c r="N742" s="101"/>
      <c r="O742" s="101"/>
      <c r="P742" s="107"/>
      <c r="Q742" s="108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</row>
    <row r="743" spans="1:162" x14ac:dyDescent="0.2">
      <c r="A743" s="99"/>
      <c r="B743" s="100"/>
      <c r="C743" s="101"/>
      <c r="D743" s="102"/>
      <c r="E743" s="101"/>
      <c r="F743" s="103"/>
      <c r="G743" s="104"/>
      <c r="H743" s="101"/>
      <c r="I743" s="101"/>
      <c r="J743" s="101"/>
      <c r="K743" s="101"/>
      <c r="L743" s="105"/>
      <c r="M743" s="106"/>
      <c r="N743" s="101"/>
      <c r="O743" s="101"/>
      <c r="P743" s="107"/>
      <c r="Q743" s="108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</row>
    <row r="744" spans="1:162" x14ac:dyDescent="0.2">
      <c r="A744" s="99"/>
      <c r="B744" s="100"/>
      <c r="C744" s="101"/>
      <c r="D744" s="102"/>
      <c r="E744" s="101"/>
      <c r="F744" s="103"/>
      <c r="G744" s="104"/>
      <c r="H744" s="101"/>
      <c r="I744" s="101"/>
      <c r="J744" s="101"/>
      <c r="K744" s="101"/>
      <c r="L744" s="105"/>
      <c r="M744" s="106"/>
      <c r="N744" s="101"/>
      <c r="O744" s="101"/>
      <c r="P744" s="107"/>
      <c r="Q744" s="108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</row>
    <row r="745" spans="1:162" x14ac:dyDescent="0.2">
      <c r="A745" s="99"/>
      <c r="B745" s="100"/>
      <c r="C745" s="101"/>
      <c r="D745" s="102"/>
      <c r="E745" s="101"/>
      <c r="F745" s="103"/>
      <c r="G745" s="104"/>
      <c r="H745" s="101"/>
      <c r="I745" s="101"/>
      <c r="J745" s="101"/>
      <c r="K745" s="101"/>
      <c r="L745" s="105"/>
      <c r="M745" s="106"/>
      <c r="N745" s="101"/>
      <c r="O745" s="101"/>
      <c r="P745" s="107"/>
      <c r="Q745" s="108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</row>
    <row r="746" spans="1:162" x14ac:dyDescent="0.2">
      <c r="A746" s="99"/>
      <c r="B746" s="100"/>
      <c r="C746" s="101"/>
      <c r="D746" s="102"/>
      <c r="E746" s="101"/>
      <c r="F746" s="103"/>
      <c r="G746" s="104"/>
      <c r="H746" s="101"/>
      <c r="I746" s="101"/>
      <c r="J746" s="101"/>
      <c r="K746" s="101"/>
      <c r="L746" s="105"/>
      <c r="M746" s="106"/>
      <c r="N746" s="101"/>
      <c r="O746" s="101"/>
      <c r="P746" s="107"/>
      <c r="Q746" s="108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</row>
    <row r="747" spans="1:162" x14ac:dyDescent="0.2">
      <c r="A747" s="99"/>
      <c r="B747" s="100"/>
      <c r="C747" s="101"/>
      <c r="D747" s="102"/>
      <c r="E747" s="101"/>
      <c r="F747" s="103"/>
      <c r="G747" s="104"/>
      <c r="H747" s="101"/>
      <c r="I747" s="101"/>
      <c r="J747" s="101"/>
      <c r="K747" s="101"/>
      <c r="L747" s="105"/>
      <c r="M747" s="106"/>
      <c r="N747" s="101"/>
      <c r="O747" s="101"/>
      <c r="P747" s="107"/>
      <c r="Q747" s="108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</row>
    <row r="748" spans="1:162" x14ac:dyDescent="0.2">
      <c r="A748" s="99"/>
      <c r="B748" s="100"/>
      <c r="C748" s="101"/>
      <c r="D748" s="102"/>
      <c r="E748" s="101"/>
      <c r="F748" s="103"/>
      <c r="G748" s="104"/>
      <c r="H748" s="101"/>
      <c r="I748" s="101"/>
      <c r="J748" s="101"/>
      <c r="K748" s="101"/>
      <c r="L748" s="105"/>
      <c r="M748" s="106"/>
      <c r="N748" s="101"/>
      <c r="O748" s="101"/>
      <c r="P748" s="107"/>
      <c r="Q748" s="108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</row>
    <row r="749" spans="1:162" x14ac:dyDescent="0.2">
      <c r="A749" s="99"/>
      <c r="B749" s="100"/>
      <c r="C749" s="101"/>
      <c r="D749" s="102"/>
      <c r="E749" s="101"/>
      <c r="F749" s="103"/>
      <c r="G749" s="104"/>
      <c r="H749" s="101"/>
      <c r="I749" s="101"/>
      <c r="J749" s="101"/>
      <c r="K749" s="101"/>
      <c r="L749" s="105"/>
      <c r="M749" s="106"/>
      <c r="N749" s="101"/>
      <c r="O749" s="101"/>
      <c r="P749" s="107"/>
      <c r="Q749" s="108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</row>
    <row r="750" spans="1:162" x14ac:dyDescent="0.2">
      <c r="A750" s="99"/>
      <c r="B750" s="100"/>
      <c r="C750" s="101"/>
      <c r="D750" s="102"/>
      <c r="E750" s="101"/>
      <c r="F750" s="103"/>
      <c r="G750" s="104"/>
      <c r="H750" s="101"/>
      <c r="I750" s="101"/>
      <c r="J750" s="101"/>
      <c r="K750" s="101"/>
      <c r="L750" s="105"/>
      <c r="M750" s="106"/>
      <c r="N750" s="101"/>
      <c r="O750" s="101"/>
      <c r="P750" s="107"/>
      <c r="Q750" s="108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</row>
    <row r="751" spans="1:162" x14ac:dyDescent="0.2">
      <c r="A751" s="99"/>
      <c r="B751" s="100"/>
      <c r="C751" s="101"/>
      <c r="D751" s="102"/>
      <c r="E751" s="101"/>
      <c r="F751" s="103"/>
      <c r="G751" s="104"/>
      <c r="H751" s="101"/>
      <c r="I751" s="101"/>
      <c r="J751" s="101"/>
      <c r="K751" s="101"/>
      <c r="L751" s="105"/>
      <c r="M751" s="106"/>
      <c r="N751" s="101"/>
      <c r="O751" s="101"/>
      <c r="P751" s="107"/>
      <c r="Q751" s="108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</row>
    <row r="752" spans="1:162" x14ac:dyDescent="0.2">
      <c r="A752" s="99"/>
      <c r="B752" s="100"/>
      <c r="C752" s="101"/>
      <c r="D752" s="102"/>
      <c r="E752" s="101"/>
      <c r="F752" s="103"/>
      <c r="G752" s="104"/>
      <c r="H752" s="101"/>
      <c r="I752" s="101"/>
      <c r="J752" s="101"/>
      <c r="K752" s="101"/>
      <c r="L752" s="105"/>
      <c r="M752" s="106"/>
      <c r="N752" s="101"/>
      <c r="O752" s="101"/>
      <c r="P752" s="107"/>
      <c r="Q752" s="108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</row>
    <row r="753" spans="1:159" x14ac:dyDescent="0.2">
      <c r="A753" s="99"/>
      <c r="B753" s="100"/>
      <c r="C753" s="101"/>
      <c r="D753" s="102"/>
      <c r="E753" s="101"/>
      <c r="F753" s="103"/>
      <c r="G753" s="104"/>
      <c r="H753" s="101"/>
      <c r="I753" s="101"/>
      <c r="J753" s="101"/>
      <c r="K753" s="101"/>
      <c r="L753" s="105"/>
      <c r="M753" s="106"/>
      <c r="N753" s="101"/>
      <c r="O753" s="101"/>
      <c r="P753" s="107"/>
      <c r="Q753" s="108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</row>
    <row r="754" spans="1:159" x14ac:dyDescent="0.2">
      <c r="A754" s="99"/>
      <c r="B754" s="100"/>
      <c r="C754" s="101"/>
      <c r="D754" s="102"/>
      <c r="E754" s="101"/>
      <c r="F754" s="103"/>
      <c r="G754" s="104"/>
      <c r="H754" s="101"/>
      <c r="I754" s="101"/>
      <c r="J754" s="101"/>
      <c r="K754" s="101"/>
      <c r="L754" s="105"/>
      <c r="M754" s="106"/>
      <c r="N754" s="101"/>
      <c r="O754" s="101"/>
      <c r="P754" s="107"/>
      <c r="Q754" s="108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</row>
    <row r="755" spans="1:159" x14ac:dyDescent="0.2">
      <c r="A755" s="99"/>
      <c r="B755" s="100"/>
      <c r="C755" s="101"/>
      <c r="D755" s="102"/>
      <c r="E755" s="101"/>
      <c r="F755" s="103"/>
      <c r="G755" s="104"/>
      <c r="H755" s="101"/>
      <c r="I755" s="101"/>
      <c r="J755" s="101"/>
      <c r="K755" s="101"/>
      <c r="L755" s="105"/>
      <c r="M755" s="106"/>
      <c r="N755" s="101"/>
      <c r="O755" s="101"/>
      <c r="P755" s="107"/>
      <c r="Q755" s="108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</row>
    <row r="756" spans="1:159" x14ac:dyDescent="0.2">
      <c r="A756" s="99"/>
      <c r="B756" s="100"/>
      <c r="C756" s="101"/>
      <c r="D756" s="102"/>
      <c r="E756" s="101"/>
      <c r="F756" s="103"/>
      <c r="G756" s="104"/>
      <c r="H756" s="101"/>
      <c r="I756" s="101"/>
      <c r="J756" s="101"/>
      <c r="K756" s="101"/>
      <c r="L756" s="105"/>
      <c r="M756" s="106"/>
      <c r="N756" s="101"/>
      <c r="O756" s="101"/>
      <c r="P756" s="107"/>
      <c r="Q756" s="108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</row>
    <row r="757" spans="1:159" x14ac:dyDescent="0.2">
      <c r="A757" s="99"/>
      <c r="B757" s="100"/>
      <c r="C757" s="101"/>
      <c r="D757" s="102"/>
      <c r="E757" s="101"/>
      <c r="F757" s="103"/>
      <c r="G757" s="104"/>
      <c r="H757" s="101"/>
      <c r="I757" s="101"/>
      <c r="J757" s="101"/>
      <c r="K757" s="101"/>
      <c r="L757" s="105"/>
      <c r="M757" s="106"/>
      <c r="N757" s="101"/>
      <c r="O757" s="101"/>
      <c r="P757" s="107"/>
      <c r="Q757" s="108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</row>
    <row r="758" spans="1:159" x14ac:dyDescent="0.2">
      <c r="A758" s="99"/>
      <c r="B758" s="100"/>
      <c r="C758" s="101"/>
      <c r="D758" s="102"/>
      <c r="E758" s="101"/>
      <c r="F758" s="103"/>
      <c r="G758" s="104"/>
      <c r="H758" s="101"/>
      <c r="I758" s="101"/>
      <c r="J758" s="101"/>
      <c r="K758" s="101"/>
      <c r="L758" s="105"/>
      <c r="M758" s="106"/>
      <c r="N758" s="101"/>
      <c r="O758" s="101"/>
      <c r="P758" s="107"/>
      <c r="Q758" s="108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</row>
    <row r="759" spans="1:159" x14ac:dyDescent="0.2">
      <c r="A759" s="99"/>
      <c r="B759" s="100"/>
      <c r="C759" s="101"/>
      <c r="D759" s="102"/>
      <c r="E759" s="101"/>
      <c r="F759" s="103"/>
      <c r="G759" s="104"/>
      <c r="H759" s="101"/>
      <c r="I759" s="101"/>
      <c r="J759" s="101"/>
      <c r="K759" s="101"/>
      <c r="L759" s="105"/>
      <c r="M759" s="106"/>
      <c r="N759" s="101"/>
      <c r="O759" s="101"/>
      <c r="P759" s="107"/>
      <c r="Q759" s="108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</row>
    <row r="760" spans="1:159" x14ac:dyDescent="0.2">
      <c r="A760" s="99"/>
      <c r="B760" s="100"/>
      <c r="C760" s="101"/>
      <c r="D760" s="102"/>
      <c r="E760" s="101"/>
      <c r="F760" s="103"/>
      <c r="G760" s="104"/>
      <c r="H760" s="101"/>
      <c r="I760" s="101"/>
      <c r="J760" s="101"/>
      <c r="K760" s="101"/>
      <c r="L760" s="105"/>
      <c r="M760" s="106"/>
      <c r="N760" s="101"/>
      <c r="O760" s="101"/>
      <c r="P760" s="107"/>
      <c r="Q760" s="108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</row>
    <row r="761" spans="1:159" x14ac:dyDescent="0.2">
      <c r="A761" s="99"/>
      <c r="B761" s="100"/>
      <c r="C761" s="101"/>
      <c r="D761" s="102"/>
      <c r="E761" s="101"/>
      <c r="F761" s="103"/>
      <c r="G761" s="104"/>
      <c r="H761" s="101"/>
      <c r="I761" s="101"/>
      <c r="J761" s="101"/>
      <c r="K761" s="101"/>
      <c r="L761" s="105"/>
      <c r="M761" s="106"/>
      <c r="N761" s="101"/>
      <c r="O761" s="101"/>
      <c r="P761" s="107"/>
      <c r="Q761" s="108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</row>
    <row r="762" spans="1:159" x14ac:dyDescent="0.2">
      <c r="A762" s="99"/>
      <c r="B762" s="100"/>
      <c r="C762" s="101"/>
      <c r="D762" s="102"/>
      <c r="E762" s="101"/>
      <c r="F762" s="103"/>
      <c r="G762" s="104"/>
      <c r="H762" s="101"/>
      <c r="I762" s="101"/>
      <c r="J762" s="101"/>
      <c r="K762" s="101"/>
      <c r="L762" s="105"/>
      <c r="M762" s="106"/>
      <c r="N762" s="101"/>
      <c r="O762" s="101"/>
      <c r="P762" s="107"/>
      <c r="Q762" s="108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</row>
    <row r="763" spans="1:159" x14ac:dyDescent="0.2">
      <c r="A763" s="99"/>
      <c r="B763" s="100"/>
      <c r="C763" s="101"/>
      <c r="D763" s="102"/>
      <c r="E763" s="101"/>
      <c r="F763" s="103"/>
      <c r="G763" s="104"/>
      <c r="H763" s="101"/>
      <c r="I763" s="101"/>
      <c r="J763" s="101"/>
      <c r="K763" s="101"/>
      <c r="L763" s="105"/>
      <c r="M763" s="106"/>
      <c r="N763" s="101"/>
      <c r="O763" s="101"/>
      <c r="P763" s="107"/>
      <c r="Q763" s="108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</row>
    <row r="764" spans="1:159" x14ac:dyDescent="0.2">
      <c r="A764" s="99"/>
      <c r="B764" s="100"/>
      <c r="C764" s="101"/>
      <c r="D764" s="102"/>
      <c r="E764" s="101"/>
      <c r="F764" s="103"/>
      <c r="G764" s="104"/>
      <c r="H764" s="101"/>
      <c r="I764" s="101"/>
      <c r="J764" s="101"/>
      <c r="K764" s="101"/>
      <c r="L764" s="105"/>
      <c r="M764" s="106"/>
      <c r="N764" s="101"/>
      <c r="O764" s="101"/>
      <c r="P764" s="107"/>
      <c r="Q764" s="108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</row>
    <row r="765" spans="1:159" x14ac:dyDescent="0.2">
      <c r="A765" s="99"/>
      <c r="B765" s="100"/>
      <c r="C765" s="101"/>
      <c r="D765" s="102"/>
      <c r="E765" s="101"/>
      <c r="F765" s="103"/>
      <c r="G765" s="104"/>
      <c r="H765" s="101"/>
      <c r="I765" s="101"/>
      <c r="J765" s="101"/>
      <c r="K765" s="101"/>
      <c r="L765" s="105"/>
      <c r="M765" s="106"/>
      <c r="N765" s="101"/>
      <c r="O765" s="101"/>
      <c r="P765" s="107"/>
      <c r="Q765" s="108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</row>
    <row r="766" spans="1:159" x14ac:dyDescent="0.2">
      <c r="A766" s="99"/>
      <c r="B766" s="100"/>
      <c r="C766" s="101"/>
      <c r="D766" s="102"/>
      <c r="E766" s="101"/>
      <c r="F766" s="103"/>
      <c r="G766" s="104"/>
      <c r="H766" s="101"/>
      <c r="I766" s="101"/>
      <c r="J766" s="101"/>
      <c r="K766" s="101"/>
      <c r="L766" s="105"/>
      <c r="M766" s="106"/>
      <c r="N766" s="101"/>
      <c r="O766" s="101"/>
      <c r="P766" s="107"/>
      <c r="Q766" s="108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</row>
    <row r="767" spans="1:159" x14ac:dyDescent="0.2">
      <c r="A767" s="99"/>
      <c r="B767" s="100"/>
      <c r="C767" s="101"/>
      <c r="D767" s="102"/>
      <c r="E767" s="101"/>
      <c r="F767" s="103"/>
      <c r="G767" s="104"/>
      <c r="H767" s="101"/>
      <c r="I767" s="101"/>
      <c r="J767" s="101"/>
      <c r="K767" s="101"/>
      <c r="L767" s="105"/>
      <c r="M767" s="106"/>
      <c r="N767" s="101"/>
      <c r="O767" s="101"/>
      <c r="P767" s="107"/>
      <c r="Q767" s="108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</row>
    <row r="768" spans="1:159" x14ac:dyDescent="0.2">
      <c r="A768" s="99"/>
      <c r="B768" s="100"/>
      <c r="C768" s="101"/>
      <c r="D768" s="102"/>
      <c r="E768" s="101"/>
      <c r="F768" s="103"/>
      <c r="G768" s="104"/>
      <c r="H768" s="101"/>
      <c r="I768" s="101"/>
      <c r="J768" s="101"/>
      <c r="K768" s="101"/>
      <c r="L768" s="105"/>
      <c r="M768" s="106"/>
      <c r="N768" s="101"/>
      <c r="O768" s="101"/>
      <c r="P768" s="107"/>
      <c r="Q768" s="108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</row>
    <row r="769" spans="1:159" x14ac:dyDescent="0.2">
      <c r="A769" s="99"/>
      <c r="B769" s="100"/>
      <c r="C769" s="101"/>
      <c r="D769" s="102"/>
      <c r="E769" s="101"/>
      <c r="F769" s="103"/>
      <c r="G769" s="104"/>
      <c r="H769" s="101"/>
      <c r="I769" s="101"/>
      <c r="J769" s="101"/>
      <c r="K769" s="101"/>
      <c r="L769" s="105"/>
      <c r="M769" s="106"/>
      <c r="N769" s="101"/>
      <c r="O769" s="101"/>
      <c r="P769" s="107"/>
      <c r="Q769" s="108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</row>
    <row r="770" spans="1:159" x14ac:dyDescent="0.2">
      <c r="A770" s="99"/>
      <c r="B770" s="100"/>
      <c r="C770" s="101"/>
      <c r="D770" s="102"/>
      <c r="E770" s="101"/>
      <c r="F770" s="103"/>
      <c r="G770" s="104"/>
      <c r="H770" s="101"/>
      <c r="I770" s="101"/>
      <c r="J770" s="101"/>
      <c r="K770" s="101"/>
      <c r="L770" s="105"/>
      <c r="M770" s="106"/>
      <c r="N770" s="101"/>
      <c r="O770" s="101"/>
      <c r="P770" s="107"/>
      <c r="Q770" s="108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</row>
    <row r="771" spans="1:159" x14ac:dyDescent="0.2">
      <c r="A771" s="99"/>
      <c r="B771" s="100"/>
      <c r="C771" s="101"/>
      <c r="D771" s="102"/>
      <c r="E771" s="101"/>
      <c r="F771" s="103"/>
      <c r="G771" s="104"/>
      <c r="H771" s="101"/>
      <c r="I771" s="101"/>
      <c r="J771" s="101"/>
      <c r="K771" s="101"/>
      <c r="L771" s="105"/>
      <c r="M771" s="106"/>
      <c r="N771" s="101"/>
      <c r="O771" s="101"/>
      <c r="P771" s="107"/>
      <c r="Q771" s="108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</row>
    <row r="772" spans="1:159" x14ac:dyDescent="0.2">
      <c r="A772" s="99"/>
      <c r="B772" s="100"/>
      <c r="C772" s="101"/>
      <c r="D772" s="102"/>
      <c r="E772" s="101"/>
      <c r="F772" s="103"/>
      <c r="G772" s="104"/>
      <c r="H772" s="101"/>
      <c r="I772" s="101"/>
      <c r="J772" s="101"/>
      <c r="K772" s="101"/>
      <c r="L772" s="105"/>
      <c r="M772" s="106"/>
      <c r="N772" s="101"/>
      <c r="O772" s="101"/>
      <c r="P772" s="107"/>
      <c r="Q772" s="108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</row>
    <row r="773" spans="1:159" x14ac:dyDescent="0.2">
      <c r="A773" s="99"/>
      <c r="B773" s="100"/>
      <c r="C773" s="101"/>
      <c r="D773" s="102"/>
      <c r="E773" s="101"/>
      <c r="F773" s="103"/>
      <c r="G773" s="104"/>
      <c r="H773" s="101"/>
      <c r="I773" s="101"/>
      <c r="J773" s="101"/>
      <c r="K773" s="101"/>
      <c r="L773" s="105"/>
      <c r="M773" s="106"/>
      <c r="N773" s="101"/>
      <c r="O773" s="101"/>
      <c r="P773" s="107"/>
      <c r="Q773" s="108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</row>
    <row r="774" spans="1:159" x14ac:dyDescent="0.2">
      <c r="A774" s="99"/>
      <c r="B774" s="100"/>
      <c r="C774" s="101"/>
      <c r="D774" s="102"/>
      <c r="E774" s="101"/>
      <c r="F774" s="103"/>
      <c r="G774" s="104"/>
      <c r="H774" s="101"/>
      <c r="I774" s="101"/>
      <c r="J774" s="101"/>
      <c r="K774" s="101"/>
      <c r="L774" s="105"/>
      <c r="M774" s="106"/>
      <c r="N774" s="101"/>
      <c r="O774" s="101"/>
      <c r="P774" s="107"/>
      <c r="Q774" s="108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</row>
    <row r="775" spans="1:159" x14ac:dyDescent="0.2">
      <c r="A775" s="99"/>
      <c r="B775" s="100"/>
      <c r="C775" s="101"/>
      <c r="D775" s="102"/>
      <c r="E775" s="101"/>
      <c r="F775" s="103"/>
      <c r="G775" s="104"/>
      <c r="H775" s="101"/>
      <c r="I775" s="101"/>
      <c r="J775" s="101"/>
      <c r="K775" s="101"/>
      <c r="L775" s="105"/>
      <c r="M775" s="106"/>
      <c r="N775" s="101"/>
      <c r="O775" s="101"/>
      <c r="P775" s="107"/>
      <c r="Q775" s="108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</row>
    <row r="776" spans="1:159" x14ac:dyDescent="0.2">
      <c r="A776" s="99"/>
      <c r="B776" s="100"/>
      <c r="C776" s="101"/>
      <c r="D776" s="102"/>
      <c r="E776" s="101"/>
      <c r="F776" s="103"/>
      <c r="G776" s="104"/>
      <c r="H776" s="101"/>
      <c r="I776" s="101"/>
      <c r="J776" s="101"/>
      <c r="K776" s="101"/>
      <c r="L776" s="105"/>
      <c r="M776" s="106"/>
      <c r="N776" s="101"/>
      <c r="O776" s="101"/>
      <c r="P776" s="107"/>
      <c r="Q776" s="108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</row>
    <row r="777" spans="1:159" x14ac:dyDescent="0.2">
      <c r="A777" s="99"/>
      <c r="B777" s="100"/>
      <c r="C777" s="101"/>
      <c r="D777" s="102"/>
      <c r="E777" s="101"/>
      <c r="F777" s="103"/>
      <c r="G777" s="104"/>
      <c r="H777" s="101"/>
      <c r="I777" s="101"/>
      <c r="J777" s="101"/>
      <c r="K777" s="101"/>
      <c r="L777" s="105"/>
      <c r="M777" s="106"/>
      <c r="N777" s="101"/>
      <c r="O777" s="101"/>
      <c r="P777" s="107"/>
      <c r="Q777" s="108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</row>
    <row r="778" spans="1:159" x14ac:dyDescent="0.2">
      <c r="A778" s="99"/>
      <c r="B778" s="100"/>
      <c r="C778" s="101"/>
      <c r="D778" s="102"/>
      <c r="E778" s="101"/>
      <c r="F778" s="103"/>
      <c r="G778" s="104"/>
      <c r="H778" s="101"/>
      <c r="I778" s="101"/>
      <c r="J778" s="101"/>
      <c r="K778" s="101"/>
      <c r="L778" s="105"/>
      <c r="M778" s="106"/>
      <c r="N778" s="101"/>
      <c r="O778" s="101"/>
      <c r="P778" s="107"/>
      <c r="Q778" s="108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</row>
    <row r="779" spans="1:159" x14ac:dyDescent="0.2">
      <c r="A779" s="99"/>
      <c r="B779" s="100"/>
      <c r="C779" s="101"/>
      <c r="D779" s="102"/>
      <c r="E779" s="101"/>
      <c r="F779" s="103"/>
      <c r="G779" s="104"/>
      <c r="H779" s="101"/>
      <c r="I779" s="101"/>
      <c r="J779" s="101"/>
      <c r="K779" s="101"/>
      <c r="L779" s="105"/>
      <c r="M779" s="106"/>
      <c r="N779" s="101"/>
      <c r="O779" s="101"/>
      <c r="P779" s="107"/>
      <c r="Q779" s="108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</row>
    <row r="780" spans="1:159" x14ac:dyDescent="0.2">
      <c r="A780" s="99"/>
      <c r="B780" s="100"/>
      <c r="C780" s="101"/>
      <c r="D780" s="102"/>
      <c r="E780" s="101"/>
      <c r="F780" s="103"/>
      <c r="G780" s="104"/>
      <c r="H780" s="101"/>
      <c r="I780" s="101"/>
      <c r="J780" s="101"/>
      <c r="K780" s="101"/>
      <c r="L780" s="105"/>
      <c r="M780" s="106"/>
      <c r="N780" s="101"/>
      <c r="O780" s="101"/>
      <c r="P780" s="107"/>
      <c r="Q780" s="108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</row>
    <row r="781" spans="1:159" x14ac:dyDescent="0.2">
      <c r="A781" s="99"/>
      <c r="B781" s="100"/>
      <c r="C781" s="101"/>
      <c r="D781" s="102"/>
      <c r="E781" s="101"/>
      <c r="F781" s="103"/>
      <c r="G781" s="104"/>
      <c r="H781" s="101"/>
      <c r="I781" s="101"/>
      <c r="J781" s="101"/>
      <c r="K781" s="101"/>
      <c r="L781" s="105"/>
      <c r="M781" s="106"/>
      <c r="N781" s="101"/>
      <c r="O781" s="101"/>
      <c r="P781" s="107"/>
      <c r="Q781" s="108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</row>
    <row r="782" spans="1:159" x14ac:dyDescent="0.2">
      <c r="A782" s="99"/>
      <c r="B782" s="100"/>
      <c r="C782" s="101"/>
      <c r="D782" s="102"/>
      <c r="E782" s="101"/>
      <c r="F782" s="103"/>
      <c r="G782" s="104"/>
      <c r="H782" s="101"/>
      <c r="I782" s="101"/>
      <c r="J782" s="101"/>
      <c r="K782" s="101"/>
      <c r="L782" s="105"/>
      <c r="M782" s="106"/>
      <c r="N782" s="101"/>
      <c r="O782" s="101"/>
      <c r="P782" s="107"/>
      <c r="Q782" s="108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</row>
    <row r="783" spans="1:159" x14ac:dyDescent="0.2">
      <c r="A783" s="99"/>
      <c r="B783" s="100"/>
      <c r="C783" s="101"/>
      <c r="D783" s="102"/>
      <c r="E783" s="101"/>
      <c r="F783" s="103"/>
      <c r="G783" s="104"/>
      <c r="H783" s="101"/>
      <c r="I783" s="101"/>
      <c r="J783" s="101"/>
      <c r="K783" s="101"/>
      <c r="L783" s="105"/>
      <c r="M783" s="106"/>
      <c r="N783" s="101"/>
      <c r="O783" s="101"/>
      <c r="P783" s="107"/>
      <c r="Q783" s="108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</row>
    <row r="784" spans="1:159" x14ac:dyDescent="0.2">
      <c r="A784" s="99"/>
      <c r="B784" s="100"/>
      <c r="C784" s="101"/>
      <c r="D784" s="102"/>
      <c r="E784" s="101"/>
      <c r="F784" s="103"/>
      <c r="G784" s="104"/>
      <c r="H784" s="101"/>
      <c r="I784" s="101"/>
      <c r="J784" s="101"/>
      <c r="K784" s="101"/>
      <c r="L784" s="105"/>
      <c r="M784" s="106"/>
      <c r="N784" s="101"/>
      <c r="O784" s="101"/>
      <c r="P784" s="107"/>
      <c r="Q784" s="108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</row>
    <row r="785" spans="1:162" x14ac:dyDescent="0.2">
      <c r="A785" s="99"/>
      <c r="B785" s="100"/>
      <c r="C785" s="101"/>
      <c r="D785" s="102"/>
      <c r="E785" s="101"/>
      <c r="F785" s="103"/>
      <c r="G785" s="104"/>
      <c r="H785" s="101"/>
      <c r="I785" s="101"/>
      <c r="J785" s="101"/>
      <c r="K785" s="101"/>
      <c r="L785" s="105"/>
      <c r="M785" s="106"/>
      <c r="N785" s="101"/>
      <c r="O785" s="101"/>
      <c r="P785" s="107"/>
      <c r="Q785" s="108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</row>
    <row r="786" spans="1:162" x14ac:dyDescent="0.2">
      <c r="A786" s="99"/>
      <c r="B786" s="100"/>
      <c r="C786" s="101"/>
      <c r="D786" s="102"/>
      <c r="E786" s="101"/>
      <c r="F786" s="103"/>
      <c r="G786" s="104"/>
      <c r="H786" s="101"/>
      <c r="I786" s="101"/>
      <c r="J786" s="101"/>
      <c r="K786" s="101"/>
      <c r="L786" s="105"/>
      <c r="M786" s="106"/>
      <c r="N786" s="101"/>
      <c r="O786" s="101"/>
      <c r="P786" s="107"/>
      <c r="Q786" s="108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</row>
    <row r="787" spans="1:162" x14ac:dyDescent="0.2">
      <c r="A787" s="99"/>
      <c r="B787" s="100"/>
      <c r="C787" s="101"/>
      <c r="D787" s="102"/>
      <c r="E787" s="101"/>
      <c r="F787" s="103"/>
      <c r="G787" s="104"/>
      <c r="H787" s="101"/>
      <c r="I787" s="101"/>
      <c r="J787" s="101"/>
      <c r="K787" s="101"/>
      <c r="L787" s="105"/>
      <c r="M787" s="106"/>
      <c r="N787" s="101"/>
      <c r="O787" s="101"/>
      <c r="P787" s="107"/>
      <c r="Q787" s="108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</row>
    <row r="788" spans="1:162" x14ac:dyDescent="0.2">
      <c r="A788" s="99"/>
      <c r="B788" s="100"/>
      <c r="C788" s="101"/>
      <c r="D788" s="102"/>
      <c r="E788" s="101"/>
      <c r="F788" s="103"/>
      <c r="G788" s="104"/>
      <c r="H788" s="101"/>
      <c r="I788" s="101"/>
      <c r="J788" s="101"/>
      <c r="K788" s="101"/>
      <c r="L788" s="105"/>
      <c r="M788" s="106"/>
      <c r="N788" s="101"/>
      <c r="O788" s="101"/>
      <c r="P788" s="107"/>
      <c r="Q788" s="108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</row>
    <row r="789" spans="1:162" x14ac:dyDescent="0.2">
      <c r="A789" s="99"/>
      <c r="B789" s="100"/>
      <c r="C789" s="101"/>
      <c r="D789" s="102"/>
      <c r="E789" s="101"/>
      <c r="F789" s="103"/>
      <c r="G789" s="104"/>
      <c r="H789" s="101"/>
      <c r="I789" s="101"/>
      <c r="J789" s="101"/>
      <c r="K789" s="101"/>
      <c r="L789" s="105"/>
      <c r="M789" s="106"/>
      <c r="N789" s="101"/>
      <c r="O789" s="101"/>
      <c r="P789" s="107"/>
      <c r="Q789" s="108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</row>
    <row r="790" spans="1:162" x14ac:dyDescent="0.2">
      <c r="A790" s="99"/>
      <c r="B790" s="100"/>
      <c r="C790" s="101"/>
      <c r="D790" s="102"/>
      <c r="E790" s="101"/>
      <c r="F790" s="103"/>
      <c r="G790" s="104"/>
      <c r="H790" s="101"/>
      <c r="I790" s="101"/>
      <c r="J790" s="101"/>
      <c r="K790" s="101"/>
      <c r="L790" s="105"/>
      <c r="M790" s="106"/>
      <c r="N790" s="101"/>
      <c r="O790" s="101"/>
      <c r="P790" s="107"/>
      <c r="Q790" s="108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</row>
    <row r="791" spans="1:162" x14ac:dyDescent="0.2">
      <c r="A791" s="99"/>
      <c r="B791" s="100"/>
      <c r="C791" s="101"/>
      <c r="D791" s="102"/>
      <c r="E791" s="101"/>
      <c r="F791" s="103"/>
      <c r="G791" s="104"/>
      <c r="H791" s="101"/>
      <c r="I791" s="101"/>
      <c r="J791" s="101"/>
      <c r="K791" s="101"/>
      <c r="L791" s="105"/>
      <c r="M791" s="106"/>
      <c r="N791" s="101"/>
      <c r="O791" s="101"/>
      <c r="P791" s="107"/>
      <c r="Q791" s="108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</row>
    <row r="792" spans="1:162" x14ac:dyDescent="0.2">
      <c r="A792" s="99"/>
      <c r="B792" s="100"/>
      <c r="C792" s="101"/>
      <c r="D792" s="102"/>
      <c r="E792" s="101"/>
      <c r="F792" s="103"/>
      <c r="G792" s="104"/>
      <c r="H792" s="101"/>
      <c r="I792" s="101"/>
      <c r="J792" s="101"/>
      <c r="K792" s="101"/>
      <c r="L792" s="105"/>
      <c r="M792" s="106"/>
      <c r="N792" s="101"/>
      <c r="O792" s="101"/>
      <c r="P792" s="107"/>
      <c r="Q792" s="108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</row>
    <row r="793" spans="1:162" x14ac:dyDescent="0.2">
      <c r="A793" s="99"/>
      <c r="B793" s="100"/>
      <c r="C793" s="101"/>
      <c r="D793" s="102"/>
      <c r="E793" s="101"/>
      <c r="F793" s="103"/>
      <c r="G793" s="104"/>
      <c r="H793" s="101"/>
      <c r="I793" s="101"/>
      <c r="J793" s="101"/>
      <c r="K793" s="101"/>
      <c r="L793" s="105"/>
      <c r="M793" s="106"/>
      <c r="N793" s="101"/>
      <c r="O793" s="101"/>
      <c r="P793" s="107"/>
      <c r="Q793" s="108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</row>
    <row r="794" spans="1:162" x14ac:dyDescent="0.2">
      <c r="A794" s="99"/>
      <c r="B794" s="100"/>
      <c r="C794" s="101"/>
      <c r="D794" s="102"/>
      <c r="E794" s="101"/>
      <c r="F794" s="103"/>
      <c r="G794" s="104"/>
      <c r="H794" s="101"/>
      <c r="I794" s="101"/>
      <c r="J794" s="101"/>
      <c r="K794" s="101"/>
      <c r="L794" s="105"/>
      <c r="M794" s="106"/>
      <c r="N794" s="101"/>
      <c r="O794" s="101"/>
      <c r="P794" s="107"/>
      <c r="Q794" s="108"/>
      <c r="R794" s="13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  <c r="CH794" s="40"/>
      <c r="CI794" s="40"/>
      <c r="CJ794" s="40"/>
      <c r="CK794" s="40"/>
      <c r="CL794" s="40"/>
      <c r="CM794" s="40"/>
      <c r="CN794" s="40"/>
      <c r="CO794" s="40"/>
      <c r="CP794" s="40"/>
      <c r="CQ794" s="40"/>
      <c r="CR794" s="40"/>
      <c r="CS794" s="40"/>
      <c r="CT794" s="40"/>
      <c r="CU794" s="40"/>
      <c r="CV794" s="40"/>
      <c r="CW794" s="40"/>
      <c r="CX794" s="40"/>
      <c r="CY794" s="40"/>
      <c r="CZ794" s="40"/>
      <c r="DA794" s="40"/>
      <c r="DB794" s="40"/>
      <c r="DC794" s="40"/>
      <c r="DD794" s="40"/>
      <c r="DE794" s="40"/>
      <c r="DF794" s="40"/>
      <c r="DG794" s="40"/>
      <c r="DH794" s="40"/>
      <c r="DI794" s="40"/>
      <c r="DJ794" s="40"/>
      <c r="DK794" s="40"/>
      <c r="DL794" s="40"/>
      <c r="DM794" s="40"/>
      <c r="DN794" s="40"/>
      <c r="DO794" s="40"/>
      <c r="DP794" s="40"/>
      <c r="DQ794" s="40"/>
      <c r="DR794" s="40"/>
      <c r="DS794" s="40"/>
      <c r="DT794" s="40"/>
      <c r="DU794" s="40"/>
      <c r="DV794" s="40"/>
      <c r="DW794" s="40"/>
      <c r="DX794" s="40"/>
      <c r="DY794" s="40"/>
      <c r="DZ794" s="40"/>
      <c r="EA794" s="40"/>
      <c r="EB794" s="40"/>
      <c r="EC794" s="40"/>
      <c r="ED794" s="40"/>
      <c r="EE794" s="40"/>
      <c r="EF794" s="40"/>
      <c r="EG794" s="40"/>
      <c r="EH794" s="40"/>
      <c r="EI794" s="40"/>
      <c r="EJ794" s="40"/>
      <c r="EK794" s="40"/>
      <c r="EL794" s="40"/>
      <c r="EM794" s="40"/>
      <c r="EN794" s="40"/>
      <c r="EO794" s="40"/>
      <c r="EP794" s="40"/>
      <c r="EQ794" s="40"/>
      <c r="ER794" s="40"/>
      <c r="ES794" s="40"/>
      <c r="ET794" s="40"/>
      <c r="EU794" s="40"/>
      <c r="EV794" s="40"/>
      <c r="EW794" s="40"/>
      <c r="EX794" s="40"/>
      <c r="EY794" s="40"/>
      <c r="EZ794" s="40"/>
      <c r="FA794" s="40"/>
      <c r="FB794" s="40"/>
      <c r="FC794" s="40"/>
      <c r="FD794" s="40"/>
      <c r="FE794" s="40"/>
      <c r="FF794" s="40"/>
    </row>
    <row r="795" spans="1:162" x14ac:dyDescent="0.2">
      <c r="A795" s="99"/>
      <c r="B795" s="100"/>
      <c r="C795" s="101"/>
      <c r="D795" s="102"/>
      <c r="E795" s="101"/>
      <c r="F795" s="103"/>
      <c r="G795" s="104"/>
      <c r="H795" s="101"/>
      <c r="I795" s="101"/>
      <c r="J795" s="101"/>
      <c r="K795" s="101"/>
      <c r="L795" s="105"/>
      <c r="M795" s="106"/>
      <c r="N795" s="101"/>
      <c r="O795" s="101"/>
      <c r="P795" s="107"/>
      <c r="Q795" s="108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</row>
    <row r="796" spans="1:162" x14ac:dyDescent="0.2">
      <c r="A796" s="99"/>
      <c r="B796" s="100"/>
      <c r="C796" s="101"/>
      <c r="D796" s="102"/>
      <c r="E796" s="101"/>
      <c r="F796" s="103"/>
      <c r="G796" s="104"/>
      <c r="H796" s="101"/>
      <c r="I796" s="101"/>
      <c r="J796" s="101"/>
      <c r="K796" s="101"/>
      <c r="L796" s="105"/>
      <c r="M796" s="106"/>
      <c r="N796" s="101"/>
      <c r="O796" s="101"/>
      <c r="P796" s="107"/>
      <c r="Q796" s="108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</row>
    <row r="797" spans="1:162" x14ac:dyDescent="0.2">
      <c r="A797" s="99"/>
      <c r="B797" s="100"/>
      <c r="C797" s="101"/>
      <c r="D797" s="102"/>
      <c r="E797" s="101"/>
      <c r="F797" s="103"/>
      <c r="G797" s="104"/>
      <c r="H797" s="101"/>
      <c r="I797" s="101"/>
      <c r="J797" s="101"/>
      <c r="K797" s="101"/>
      <c r="L797" s="105"/>
      <c r="M797" s="106"/>
      <c r="N797" s="101"/>
      <c r="O797" s="101"/>
      <c r="P797" s="107"/>
      <c r="Q797" s="108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</row>
    <row r="798" spans="1:162" x14ac:dyDescent="0.2">
      <c r="A798" s="99"/>
      <c r="B798" s="100"/>
      <c r="C798" s="101"/>
      <c r="D798" s="102"/>
      <c r="E798" s="101"/>
      <c r="F798" s="103"/>
      <c r="G798" s="104"/>
      <c r="H798" s="101"/>
      <c r="I798" s="101"/>
      <c r="J798" s="101"/>
      <c r="K798" s="101"/>
      <c r="L798" s="105"/>
      <c r="M798" s="106"/>
      <c r="N798" s="101"/>
      <c r="O798" s="101"/>
      <c r="P798" s="107"/>
      <c r="Q798" s="108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</row>
    <row r="799" spans="1:162" x14ac:dyDescent="0.2">
      <c r="A799" s="99"/>
      <c r="B799" s="100"/>
      <c r="C799" s="101"/>
      <c r="D799" s="102"/>
      <c r="E799" s="101"/>
      <c r="F799" s="103"/>
      <c r="G799" s="104"/>
      <c r="H799" s="101"/>
      <c r="I799" s="101"/>
      <c r="J799" s="101"/>
      <c r="K799" s="101"/>
      <c r="L799" s="105"/>
      <c r="M799" s="106"/>
      <c r="N799" s="101"/>
      <c r="O799" s="101"/>
      <c r="P799" s="107"/>
      <c r="Q799" s="108"/>
      <c r="R799" s="49"/>
      <c r="S799" s="39" t="s">
        <v>81</v>
      </c>
      <c r="T799" s="39" t="s">
        <v>9</v>
      </c>
      <c r="U799" s="39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</row>
    <row r="800" spans="1:162" x14ac:dyDescent="0.2">
      <c r="A800" s="99"/>
      <c r="B800" s="100"/>
      <c r="C800" s="101"/>
      <c r="D800" s="102"/>
      <c r="E800" s="101"/>
      <c r="F800" s="103"/>
      <c r="G800" s="104"/>
      <c r="H800" s="101"/>
      <c r="I800" s="101"/>
      <c r="J800" s="101"/>
      <c r="K800" s="101"/>
      <c r="L800" s="105"/>
      <c r="M800" s="106"/>
      <c r="N800" s="101"/>
      <c r="O800" s="101"/>
      <c r="P800" s="107"/>
      <c r="Q800" s="108"/>
      <c r="R800" s="44"/>
      <c r="S800" s="50">
        <v>37721000</v>
      </c>
      <c r="T800" s="50">
        <f>(S800-R800)</f>
        <v>37721000</v>
      </c>
      <c r="U800" s="47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</row>
    <row r="801" spans="1:159" x14ac:dyDescent="0.2">
      <c r="A801" s="99"/>
      <c r="B801" s="100"/>
      <c r="C801" s="101"/>
      <c r="D801" s="102"/>
      <c r="E801" s="101"/>
      <c r="F801" s="103"/>
      <c r="G801" s="104"/>
      <c r="H801" s="101"/>
      <c r="I801" s="101"/>
      <c r="J801" s="101"/>
      <c r="K801" s="101"/>
      <c r="L801" s="105"/>
      <c r="M801" s="106"/>
      <c r="N801" s="101"/>
      <c r="O801" s="101"/>
      <c r="P801" s="107"/>
      <c r="Q801" s="108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</row>
    <row r="802" spans="1:159" x14ac:dyDescent="0.2">
      <c r="A802" s="99"/>
      <c r="B802" s="100"/>
      <c r="C802" s="101"/>
      <c r="D802" s="102"/>
      <c r="E802" s="101"/>
      <c r="F802" s="103"/>
      <c r="G802" s="104"/>
      <c r="H802" s="101"/>
      <c r="I802" s="101"/>
      <c r="J802" s="101"/>
      <c r="K802" s="101"/>
      <c r="L802" s="105"/>
      <c r="M802" s="106"/>
      <c r="N802" s="101"/>
      <c r="O802" s="101"/>
      <c r="P802" s="107"/>
      <c r="Q802" s="108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</row>
    <row r="803" spans="1:159" x14ac:dyDescent="0.2">
      <c r="A803" s="99"/>
      <c r="B803" s="100"/>
      <c r="C803" s="101"/>
      <c r="D803" s="102"/>
      <c r="E803" s="101"/>
      <c r="F803" s="103"/>
      <c r="G803" s="104"/>
      <c r="H803" s="101"/>
      <c r="I803" s="101"/>
      <c r="J803" s="101"/>
      <c r="K803" s="101"/>
      <c r="L803" s="105"/>
      <c r="M803" s="106"/>
      <c r="N803" s="101"/>
      <c r="O803" s="101"/>
      <c r="P803" s="107"/>
      <c r="Q803" s="108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</row>
    <row r="804" spans="1:159" x14ac:dyDescent="0.2">
      <c r="A804" s="99"/>
      <c r="B804" s="100"/>
      <c r="C804" s="101"/>
      <c r="D804" s="102"/>
      <c r="E804" s="101"/>
      <c r="F804" s="103"/>
      <c r="G804" s="104"/>
      <c r="H804" s="101"/>
      <c r="I804" s="101"/>
      <c r="J804" s="101"/>
      <c r="K804" s="101"/>
      <c r="L804" s="105"/>
      <c r="M804" s="106"/>
      <c r="N804" s="101"/>
      <c r="O804" s="101"/>
      <c r="P804" s="107"/>
      <c r="Q804" s="108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</row>
    <row r="805" spans="1:159" x14ac:dyDescent="0.2">
      <c r="A805" s="99"/>
      <c r="B805" s="100"/>
      <c r="C805" s="101"/>
      <c r="D805" s="102"/>
      <c r="E805" s="101"/>
      <c r="F805" s="103"/>
      <c r="G805" s="104"/>
      <c r="H805" s="101"/>
      <c r="I805" s="101"/>
      <c r="J805" s="101"/>
      <c r="K805" s="101"/>
      <c r="L805" s="105"/>
      <c r="M805" s="106"/>
      <c r="N805" s="101"/>
      <c r="O805" s="101"/>
      <c r="P805" s="107"/>
      <c r="Q805" s="108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</row>
    <row r="806" spans="1:159" x14ac:dyDescent="0.2">
      <c r="A806" s="99"/>
      <c r="B806" s="100"/>
      <c r="C806" s="101"/>
      <c r="D806" s="102"/>
      <c r="E806" s="101"/>
      <c r="F806" s="103"/>
      <c r="G806" s="104"/>
      <c r="H806" s="101"/>
      <c r="I806" s="101"/>
      <c r="J806" s="101"/>
      <c r="K806" s="101"/>
      <c r="L806" s="105"/>
      <c r="M806" s="106"/>
      <c r="N806" s="101"/>
      <c r="O806" s="101"/>
      <c r="P806" s="107"/>
      <c r="Q806" s="108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</row>
    <row r="807" spans="1:159" x14ac:dyDescent="0.2">
      <c r="A807" s="99"/>
      <c r="B807" s="100"/>
      <c r="C807" s="101"/>
      <c r="D807" s="102"/>
      <c r="E807" s="101"/>
      <c r="F807" s="103"/>
      <c r="G807" s="104"/>
      <c r="H807" s="101"/>
      <c r="I807" s="101"/>
      <c r="J807" s="101"/>
      <c r="K807" s="101"/>
      <c r="L807" s="105"/>
      <c r="M807" s="106"/>
      <c r="N807" s="101"/>
      <c r="O807" s="101"/>
      <c r="P807" s="107"/>
      <c r="Q807" s="108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</row>
    <row r="808" spans="1:159" x14ac:dyDescent="0.2">
      <c r="A808" s="99"/>
      <c r="B808" s="100"/>
      <c r="C808" s="101"/>
      <c r="D808" s="102"/>
      <c r="E808" s="101"/>
      <c r="F808" s="103"/>
      <c r="G808" s="104"/>
      <c r="H808" s="101"/>
      <c r="I808" s="101"/>
      <c r="J808" s="101"/>
      <c r="K808" s="101"/>
      <c r="L808" s="105"/>
      <c r="M808" s="106"/>
      <c r="N808" s="101"/>
      <c r="O808" s="101"/>
      <c r="P808" s="107"/>
      <c r="Q808" s="108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</row>
    <row r="809" spans="1:159" x14ac:dyDescent="0.2">
      <c r="A809" s="99"/>
      <c r="B809" s="100"/>
      <c r="C809" s="101"/>
      <c r="D809" s="102"/>
      <c r="E809" s="101"/>
      <c r="F809" s="103"/>
      <c r="G809" s="104"/>
      <c r="H809" s="101"/>
      <c r="I809" s="101"/>
      <c r="J809" s="101"/>
      <c r="K809" s="101"/>
      <c r="L809" s="105"/>
      <c r="M809" s="106"/>
      <c r="N809" s="101"/>
      <c r="O809" s="101"/>
      <c r="P809" s="107"/>
      <c r="Q809" s="108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</row>
    <row r="810" spans="1:159" x14ac:dyDescent="0.2">
      <c r="A810" s="99"/>
      <c r="B810" s="100"/>
      <c r="C810" s="101"/>
      <c r="D810" s="102"/>
      <c r="E810" s="101"/>
      <c r="F810" s="103"/>
      <c r="G810" s="104"/>
      <c r="H810" s="101"/>
      <c r="I810" s="101"/>
      <c r="J810" s="101"/>
      <c r="K810" s="101"/>
      <c r="L810" s="105"/>
      <c r="M810" s="106"/>
      <c r="N810" s="101"/>
      <c r="O810" s="101"/>
      <c r="P810" s="107"/>
      <c r="Q810" s="108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</row>
    <row r="811" spans="1:159" x14ac:dyDescent="0.2">
      <c r="A811" s="99"/>
      <c r="B811" s="100"/>
      <c r="C811" s="101"/>
      <c r="D811" s="102"/>
      <c r="E811" s="101"/>
      <c r="F811" s="103"/>
      <c r="G811" s="104"/>
      <c r="H811" s="101"/>
      <c r="I811" s="101"/>
      <c r="J811" s="101"/>
      <c r="K811" s="101"/>
      <c r="L811" s="105"/>
      <c r="M811" s="106"/>
      <c r="N811" s="101"/>
      <c r="O811" s="101"/>
      <c r="P811" s="107"/>
      <c r="Q811" s="108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</row>
    <row r="812" spans="1:159" x14ac:dyDescent="0.2">
      <c r="A812" s="99"/>
      <c r="B812" s="100"/>
      <c r="C812" s="101"/>
      <c r="D812" s="102"/>
      <c r="E812" s="101"/>
      <c r="F812" s="103"/>
      <c r="G812" s="104"/>
      <c r="H812" s="101"/>
      <c r="I812" s="101"/>
      <c r="J812" s="101"/>
      <c r="K812" s="101"/>
      <c r="L812" s="105"/>
      <c r="M812" s="106"/>
      <c r="N812" s="101"/>
      <c r="O812" s="101"/>
      <c r="P812" s="107"/>
      <c r="Q812" s="108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</row>
    <row r="813" spans="1:159" x14ac:dyDescent="0.2">
      <c r="A813" s="99"/>
      <c r="B813" s="100"/>
      <c r="C813" s="101"/>
      <c r="D813" s="102"/>
      <c r="E813" s="101"/>
      <c r="F813" s="103"/>
      <c r="G813" s="104"/>
      <c r="H813" s="101"/>
      <c r="I813" s="101"/>
      <c r="J813" s="101"/>
      <c r="K813" s="101"/>
      <c r="L813" s="105"/>
      <c r="M813" s="106"/>
      <c r="N813" s="101"/>
      <c r="O813" s="101"/>
      <c r="P813" s="107"/>
      <c r="Q813" s="108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</row>
    <row r="814" spans="1:159" x14ac:dyDescent="0.2">
      <c r="A814" s="99"/>
      <c r="B814" s="100"/>
      <c r="C814" s="101"/>
      <c r="D814" s="102"/>
      <c r="E814" s="101"/>
      <c r="F814" s="103"/>
      <c r="G814" s="104"/>
      <c r="H814" s="101"/>
      <c r="I814" s="101"/>
      <c r="J814" s="101"/>
      <c r="K814" s="101"/>
      <c r="L814" s="105"/>
      <c r="M814" s="106"/>
      <c r="N814" s="101"/>
      <c r="O814" s="101"/>
      <c r="P814" s="107"/>
      <c r="Q814" s="108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</row>
    <row r="815" spans="1:159" x14ac:dyDescent="0.2">
      <c r="A815" s="99"/>
      <c r="B815" s="100"/>
      <c r="C815" s="101"/>
      <c r="D815" s="102"/>
      <c r="E815" s="101"/>
      <c r="F815" s="103"/>
      <c r="G815" s="104"/>
      <c r="H815" s="101"/>
      <c r="I815" s="101"/>
      <c r="J815" s="101"/>
      <c r="K815" s="101"/>
      <c r="L815" s="105"/>
      <c r="M815" s="106"/>
      <c r="N815" s="101"/>
      <c r="O815" s="101"/>
      <c r="P815" s="107"/>
      <c r="Q815" s="108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</row>
    <row r="816" spans="1:159" x14ac:dyDescent="0.2">
      <c r="A816" s="99"/>
      <c r="B816" s="100"/>
      <c r="C816" s="101"/>
      <c r="D816" s="102"/>
      <c r="E816" s="101"/>
      <c r="F816" s="103"/>
      <c r="G816" s="104"/>
      <c r="H816" s="101"/>
      <c r="I816" s="101"/>
      <c r="J816" s="101"/>
      <c r="K816" s="101"/>
      <c r="L816" s="105"/>
      <c r="M816" s="106"/>
      <c r="N816" s="101"/>
      <c r="O816" s="101"/>
      <c r="P816" s="107"/>
      <c r="Q816" s="108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</row>
    <row r="817" spans="1:159" x14ac:dyDescent="0.2">
      <c r="A817" s="99"/>
      <c r="B817" s="100"/>
      <c r="C817" s="101"/>
      <c r="D817" s="102"/>
      <c r="E817" s="101"/>
      <c r="F817" s="103"/>
      <c r="G817" s="104"/>
      <c r="H817" s="101"/>
      <c r="I817" s="101"/>
      <c r="J817" s="101"/>
      <c r="K817" s="101"/>
      <c r="L817" s="105"/>
      <c r="M817" s="106"/>
      <c r="N817" s="101"/>
      <c r="O817" s="101"/>
      <c r="P817" s="107"/>
      <c r="Q817" s="108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</row>
    <row r="818" spans="1:159" x14ac:dyDescent="0.2">
      <c r="A818" s="99"/>
      <c r="B818" s="100"/>
      <c r="C818" s="101"/>
      <c r="D818" s="102"/>
      <c r="E818" s="101"/>
      <c r="F818" s="103"/>
      <c r="G818" s="104"/>
      <c r="H818" s="101"/>
      <c r="I818" s="101"/>
      <c r="J818" s="101"/>
      <c r="K818" s="101"/>
      <c r="L818" s="105"/>
      <c r="M818" s="106"/>
      <c r="N818" s="101"/>
      <c r="O818" s="101"/>
      <c r="P818" s="107"/>
      <c r="Q818" s="108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</row>
    <row r="819" spans="1:159" x14ac:dyDescent="0.2">
      <c r="A819" s="99"/>
      <c r="B819" s="100"/>
      <c r="C819" s="101"/>
      <c r="D819" s="102"/>
      <c r="E819" s="101"/>
      <c r="F819" s="103"/>
      <c r="G819" s="104"/>
      <c r="H819" s="101"/>
      <c r="I819" s="101"/>
      <c r="J819" s="101"/>
      <c r="K819" s="101"/>
      <c r="L819" s="105"/>
      <c r="M819" s="106"/>
      <c r="N819" s="101"/>
      <c r="O819" s="101"/>
      <c r="P819" s="107"/>
      <c r="Q819" s="108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</row>
    <row r="820" spans="1:159" x14ac:dyDescent="0.2">
      <c r="A820" s="99"/>
      <c r="B820" s="100"/>
      <c r="C820" s="101"/>
      <c r="D820" s="102"/>
      <c r="E820" s="101"/>
      <c r="F820" s="103"/>
      <c r="G820" s="104"/>
      <c r="H820" s="101"/>
      <c r="I820" s="101"/>
      <c r="J820" s="101"/>
      <c r="K820" s="101"/>
      <c r="L820" s="105"/>
      <c r="M820" s="106"/>
      <c r="N820" s="101"/>
      <c r="O820" s="101"/>
      <c r="P820" s="107"/>
      <c r="Q820" s="108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</row>
    <row r="821" spans="1:159" x14ac:dyDescent="0.2">
      <c r="A821" s="99"/>
      <c r="B821" s="100"/>
      <c r="C821" s="101"/>
      <c r="D821" s="102"/>
      <c r="E821" s="101"/>
      <c r="F821" s="103"/>
      <c r="G821" s="104"/>
      <c r="H821" s="101"/>
      <c r="I821" s="101"/>
      <c r="J821" s="101"/>
      <c r="K821" s="101"/>
      <c r="L821" s="105"/>
      <c r="M821" s="106"/>
      <c r="N821" s="101"/>
      <c r="O821" s="101"/>
      <c r="P821" s="107"/>
      <c r="Q821" s="108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</row>
    <row r="822" spans="1:159" x14ac:dyDescent="0.2">
      <c r="A822" s="99"/>
      <c r="B822" s="100"/>
      <c r="C822" s="101"/>
      <c r="D822" s="102"/>
      <c r="E822" s="101"/>
      <c r="F822" s="103"/>
      <c r="G822" s="104"/>
      <c r="H822" s="101"/>
      <c r="I822" s="101"/>
      <c r="J822" s="101"/>
      <c r="K822" s="101"/>
      <c r="L822" s="105"/>
      <c r="M822" s="106"/>
      <c r="N822" s="101"/>
      <c r="O822" s="101"/>
      <c r="P822" s="107"/>
      <c r="Q822" s="108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</row>
    <row r="823" spans="1:159" x14ac:dyDescent="0.2">
      <c r="A823" s="99"/>
      <c r="B823" s="100"/>
      <c r="C823" s="101"/>
      <c r="D823" s="102"/>
      <c r="E823" s="101"/>
      <c r="F823" s="103"/>
      <c r="G823" s="104"/>
      <c r="H823" s="101"/>
      <c r="I823" s="101"/>
      <c r="J823" s="101"/>
      <c r="K823" s="101"/>
      <c r="L823" s="105"/>
      <c r="M823" s="106"/>
      <c r="N823" s="101"/>
      <c r="O823" s="101"/>
      <c r="P823" s="107"/>
      <c r="Q823" s="108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</row>
    <row r="824" spans="1:159" x14ac:dyDescent="0.2">
      <c r="A824" s="99"/>
      <c r="B824" s="100"/>
      <c r="C824" s="101"/>
      <c r="D824" s="102"/>
      <c r="E824" s="101"/>
      <c r="F824" s="103"/>
      <c r="G824" s="104"/>
      <c r="H824" s="101"/>
      <c r="I824" s="101"/>
      <c r="J824" s="101"/>
      <c r="K824" s="101"/>
      <c r="L824" s="105"/>
      <c r="M824" s="106"/>
      <c r="N824" s="101"/>
      <c r="O824" s="101"/>
      <c r="P824" s="107"/>
      <c r="Q824" s="108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</row>
    <row r="825" spans="1:159" x14ac:dyDescent="0.2">
      <c r="A825" s="99"/>
      <c r="B825" s="100"/>
      <c r="C825" s="101"/>
      <c r="D825" s="102"/>
      <c r="E825" s="101"/>
      <c r="F825" s="103"/>
      <c r="G825" s="104"/>
      <c r="H825" s="101"/>
      <c r="I825" s="101"/>
      <c r="J825" s="101"/>
      <c r="K825" s="101"/>
      <c r="L825" s="105"/>
      <c r="M825" s="106"/>
      <c r="N825" s="101"/>
      <c r="O825" s="101"/>
      <c r="P825" s="107"/>
      <c r="Q825" s="108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</row>
    <row r="826" spans="1:159" x14ac:dyDescent="0.2">
      <c r="A826" s="99"/>
      <c r="B826" s="100"/>
      <c r="C826" s="101"/>
      <c r="D826" s="102"/>
      <c r="E826" s="101"/>
      <c r="F826" s="103"/>
      <c r="G826" s="104"/>
      <c r="H826" s="101"/>
      <c r="I826" s="101"/>
      <c r="J826" s="101"/>
      <c r="K826" s="101"/>
      <c r="L826" s="105"/>
      <c r="M826" s="106"/>
      <c r="N826" s="101"/>
      <c r="O826" s="101"/>
      <c r="P826" s="107"/>
      <c r="Q826" s="108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</row>
    <row r="827" spans="1:159" x14ac:dyDescent="0.2">
      <c r="A827" s="99"/>
      <c r="B827" s="100"/>
      <c r="C827" s="101"/>
      <c r="D827" s="102"/>
      <c r="E827" s="101"/>
      <c r="F827" s="103"/>
      <c r="G827" s="104"/>
      <c r="H827" s="101"/>
      <c r="I827" s="101"/>
      <c r="J827" s="101"/>
      <c r="K827" s="101"/>
      <c r="L827" s="105"/>
      <c r="M827" s="106"/>
      <c r="N827" s="101"/>
      <c r="O827" s="101"/>
      <c r="P827" s="107"/>
      <c r="Q827" s="108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</row>
    <row r="828" spans="1:159" x14ac:dyDescent="0.2">
      <c r="A828" s="99"/>
      <c r="B828" s="100"/>
      <c r="C828" s="101"/>
      <c r="D828" s="102"/>
      <c r="E828" s="101"/>
      <c r="F828" s="103"/>
      <c r="G828" s="104"/>
      <c r="H828" s="101"/>
      <c r="I828" s="101"/>
      <c r="J828" s="101"/>
      <c r="K828" s="101"/>
      <c r="L828" s="105"/>
      <c r="M828" s="106"/>
      <c r="N828" s="101"/>
      <c r="O828" s="101"/>
      <c r="P828" s="107"/>
      <c r="Q828" s="108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</row>
    <row r="829" spans="1:159" x14ac:dyDescent="0.2">
      <c r="A829" s="99"/>
      <c r="B829" s="100"/>
      <c r="C829" s="101"/>
      <c r="D829" s="102"/>
      <c r="E829" s="101"/>
      <c r="F829" s="103"/>
      <c r="G829" s="104"/>
      <c r="H829" s="101"/>
      <c r="I829" s="101"/>
      <c r="J829" s="101"/>
      <c r="K829" s="101"/>
      <c r="L829" s="105"/>
      <c r="M829" s="106"/>
      <c r="N829" s="101"/>
      <c r="O829" s="101"/>
      <c r="P829" s="107"/>
      <c r="Q829" s="108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</row>
    <row r="830" spans="1:159" x14ac:dyDescent="0.2">
      <c r="A830" s="99"/>
      <c r="B830" s="100"/>
      <c r="C830" s="101"/>
      <c r="D830" s="102"/>
      <c r="E830" s="101"/>
      <c r="F830" s="103"/>
      <c r="G830" s="104"/>
      <c r="H830" s="101"/>
      <c r="I830" s="101"/>
      <c r="J830" s="101"/>
      <c r="K830" s="101"/>
      <c r="L830" s="105"/>
      <c r="M830" s="106"/>
      <c r="N830" s="101"/>
      <c r="O830" s="101"/>
      <c r="P830" s="107"/>
      <c r="Q830" s="108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</row>
    <row r="831" spans="1:159" x14ac:dyDescent="0.2">
      <c r="A831" s="99"/>
      <c r="B831" s="100"/>
      <c r="C831" s="101"/>
      <c r="D831" s="102"/>
      <c r="E831" s="101"/>
      <c r="F831" s="103"/>
      <c r="G831" s="104"/>
      <c r="H831" s="101"/>
      <c r="I831" s="101"/>
      <c r="J831" s="101"/>
      <c r="K831" s="101"/>
      <c r="L831" s="105"/>
      <c r="M831" s="106"/>
      <c r="N831" s="101"/>
      <c r="O831" s="101"/>
      <c r="P831" s="107"/>
      <c r="Q831" s="108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</row>
    <row r="832" spans="1:159" x14ac:dyDescent="0.2">
      <c r="A832" s="99"/>
      <c r="B832" s="100"/>
      <c r="C832" s="101"/>
      <c r="D832" s="102"/>
      <c r="E832" s="101"/>
      <c r="F832" s="103"/>
      <c r="G832" s="104"/>
      <c r="H832" s="101"/>
      <c r="I832" s="101"/>
      <c r="J832" s="101"/>
      <c r="K832" s="101"/>
      <c r="L832" s="105"/>
      <c r="M832" s="106"/>
      <c r="N832" s="101"/>
      <c r="O832" s="101"/>
      <c r="P832" s="107"/>
      <c r="Q832" s="108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</row>
    <row r="833" spans="1:162" x14ac:dyDescent="0.2">
      <c r="A833" s="99"/>
      <c r="B833" s="100"/>
      <c r="C833" s="101"/>
      <c r="D833" s="102"/>
      <c r="E833" s="101"/>
      <c r="F833" s="103"/>
      <c r="G833" s="104"/>
      <c r="H833" s="101"/>
      <c r="I833" s="101"/>
      <c r="J833" s="101"/>
      <c r="K833" s="101"/>
      <c r="L833" s="105"/>
      <c r="M833" s="106"/>
      <c r="N833" s="101"/>
      <c r="O833" s="101"/>
      <c r="P833" s="107"/>
      <c r="Q833" s="108"/>
      <c r="R833" s="4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  <c r="CH833" s="40"/>
      <c r="CI833" s="40"/>
      <c r="CJ833" s="40"/>
      <c r="CK833" s="40"/>
      <c r="CL833" s="40"/>
      <c r="CM833" s="40"/>
      <c r="CN833" s="40"/>
      <c r="CO833" s="40"/>
      <c r="CP833" s="40"/>
      <c r="CQ833" s="40"/>
      <c r="CR833" s="40"/>
      <c r="CS833" s="40"/>
      <c r="CT833" s="40"/>
      <c r="CU833" s="40"/>
      <c r="CV833" s="40"/>
      <c r="CW833" s="40"/>
      <c r="CX833" s="40"/>
      <c r="CY833" s="40"/>
      <c r="CZ833" s="40"/>
      <c r="DA833" s="40"/>
      <c r="DB833" s="40"/>
      <c r="DC833" s="40"/>
      <c r="DD833" s="40"/>
      <c r="DE833" s="40"/>
      <c r="DF833" s="40"/>
      <c r="DG833" s="40"/>
      <c r="DH833" s="40"/>
      <c r="DI833" s="40"/>
      <c r="DJ833" s="40"/>
      <c r="DK833" s="40"/>
      <c r="DL833" s="40"/>
      <c r="DM833" s="40"/>
      <c r="DN833" s="40"/>
      <c r="DO833" s="40"/>
      <c r="DP833" s="40"/>
      <c r="DQ833" s="40"/>
      <c r="DR833" s="40"/>
      <c r="DS833" s="40"/>
      <c r="DT833" s="40"/>
      <c r="DU833" s="40"/>
      <c r="DV833" s="40"/>
      <c r="DW833" s="40"/>
      <c r="DX833" s="40"/>
      <c r="DY833" s="40"/>
      <c r="DZ833" s="40"/>
      <c r="EA833" s="40"/>
      <c r="EB833" s="40"/>
      <c r="EC833" s="40"/>
      <c r="ED833" s="40"/>
      <c r="EE833" s="40"/>
      <c r="EF833" s="40"/>
      <c r="EG833" s="40"/>
      <c r="EH833" s="40"/>
      <c r="EI833" s="40"/>
      <c r="EJ833" s="40"/>
      <c r="EK833" s="40"/>
      <c r="EL833" s="40"/>
      <c r="EM833" s="40"/>
      <c r="EN833" s="40"/>
      <c r="EO833" s="40"/>
      <c r="EP833" s="40"/>
      <c r="EQ833" s="40"/>
      <c r="ER833" s="40"/>
      <c r="ES833" s="40"/>
      <c r="ET833" s="40"/>
      <c r="EU833" s="40"/>
      <c r="EV833" s="40"/>
      <c r="EW833" s="40"/>
      <c r="EX833" s="40"/>
      <c r="EY833" s="40"/>
      <c r="EZ833" s="40"/>
      <c r="FA833" s="40"/>
      <c r="FB833" s="40"/>
      <c r="FC833" s="40"/>
      <c r="FD833" s="40"/>
      <c r="FE833" s="40"/>
      <c r="FF833" s="40"/>
    </row>
    <row r="834" spans="1:162" x14ac:dyDescent="0.2">
      <c r="A834" s="99"/>
      <c r="B834" s="100"/>
      <c r="C834" s="101"/>
      <c r="D834" s="102"/>
      <c r="E834" s="101"/>
      <c r="F834" s="103"/>
      <c r="G834" s="104"/>
      <c r="H834" s="101"/>
      <c r="I834" s="101"/>
      <c r="J834" s="101"/>
      <c r="K834" s="101"/>
      <c r="L834" s="105"/>
      <c r="M834" s="106"/>
      <c r="N834" s="101"/>
      <c r="O834" s="101"/>
      <c r="P834" s="107"/>
      <c r="Q834" s="108"/>
      <c r="R834" s="44"/>
      <c r="S834" s="50"/>
      <c r="T834" s="50"/>
      <c r="U834" s="47"/>
      <c r="V834" s="13"/>
      <c r="W834" s="13"/>
      <c r="X834" s="13"/>
      <c r="Y834" s="13"/>
      <c r="Z834" s="13"/>
      <c r="AA834" s="13"/>
      <c r="AB834" s="13"/>
      <c r="AC834" s="13"/>
      <c r="AD834" s="13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</row>
    <row r="835" spans="1:162" x14ac:dyDescent="0.2">
      <c r="A835" s="99"/>
      <c r="B835" s="100"/>
      <c r="C835" s="101"/>
      <c r="D835" s="102"/>
      <c r="E835" s="101"/>
      <c r="F835" s="103"/>
      <c r="G835" s="104"/>
      <c r="H835" s="101"/>
      <c r="I835" s="101"/>
      <c r="J835" s="101"/>
      <c r="K835" s="101"/>
      <c r="L835" s="105"/>
      <c r="M835" s="106"/>
      <c r="N835" s="101"/>
      <c r="O835" s="101"/>
      <c r="P835" s="107"/>
      <c r="Q835" s="108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</row>
    <row r="836" spans="1:162" x14ac:dyDescent="0.2">
      <c r="A836" s="99"/>
      <c r="B836" s="100"/>
      <c r="C836" s="101"/>
      <c r="D836" s="102"/>
      <c r="E836" s="101"/>
      <c r="F836" s="103"/>
      <c r="G836" s="104"/>
      <c r="H836" s="101"/>
      <c r="I836" s="101"/>
      <c r="J836" s="101"/>
      <c r="K836" s="101"/>
      <c r="L836" s="105"/>
      <c r="M836" s="106"/>
      <c r="N836" s="101"/>
      <c r="O836" s="101"/>
      <c r="P836" s="107"/>
      <c r="Q836" s="108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</row>
    <row r="837" spans="1:162" x14ac:dyDescent="0.2">
      <c r="A837" s="99"/>
      <c r="B837" s="100"/>
      <c r="C837" s="101"/>
      <c r="D837" s="102"/>
      <c r="E837" s="101"/>
      <c r="F837" s="103"/>
      <c r="G837" s="104"/>
      <c r="H837" s="101"/>
      <c r="I837" s="101"/>
      <c r="J837" s="101"/>
      <c r="K837" s="101"/>
      <c r="L837" s="105"/>
      <c r="M837" s="106"/>
      <c r="N837" s="101"/>
      <c r="O837" s="101"/>
      <c r="P837" s="107"/>
      <c r="Q837" s="108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</row>
    <row r="838" spans="1:162" x14ac:dyDescent="0.2">
      <c r="A838" s="99"/>
      <c r="B838" s="100"/>
      <c r="C838" s="101"/>
      <c r="D838" s="102"/>
      <c r="E838" s="101"/>
      <c r="F838" s="103"/>
      <c r="G838" s="104"/>
      <c r="H838" s="101"/>
      <c r="I838" s="101"/>
      <c r="J838" s="101"/>
      <c r="K838" s="101"/>
      <c r="L838" s="105"/>
      <c r="M838" s="106"/>
      <c r="N838" s="101"/>
      <c r="O838" s="101"/>
      <c r="P838" s="107"/>
      <c r="Q838" s="108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</row>
    <row r="839" spans="1:162" x14ac:dyDescent="0.2">
      <c r="A839" s="99"/>
      <c r="B839" s="100"/>
      <c r="C839" s="101"/>
      <c r="D839" s="102"/>
      <c r="E839" s="101"/>
      <c r="F839" s="103"/>
      <c r="G839" s="104"/>
      <c r="H839" s="101"/>
      <c r="I839" s="101"/>
      <c r="J839" s="101"/>
      <c r="K839" s="101"/>
      <c r="L839" s="105"/>
      <c r="M839" s="106"/>
      <c r="N839" s="101"/>
      <c r="O839" s="101"/>
      <c r="P839" s="107"/>
      <c r="Q839" s="108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</row>
    <row r="840" spans="1:162" x14ac:dyDescent="0.2">
      <c r="A840" s="99"/>
      <c r="B840" s="100"/>
      <c r="C840" s="101"/>
      <c r="D840" s="102"/>
      <c r="E840" s="101"/>
      <c r="F840" s="103"/>
      <c r="G840" s="104"/>
      <c r="H840" s="101"/>
      <c r="I840" s="101"/>
      <c r="J840" s="101"/>
      <c r="K840" s="101"/>
      <c r="L840" s="105"/>
      <c r="M840" s="106"/>
      <c r="N840" s="101"/>
      <c r="O840" s="101"/>
      <c r="P840" s="107"/>
      <c r="Q840" s="108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</row>
    <row r="841" spans="1:162" x14ac:dyDescent="0.2">
      <c r="A841" s="99"/>
      <c r="B841" s="100"/>
      <c r="C841" s="101"/>
      <c r="D841" s="102"/>
      <c r="E841" s="101"/>
      <c r="F841" s="103"/>
      <c r="G841" s="104"/>
      <c r="H841" s="101"/>
      <c r="I841" s="101"/>
      <c r="J841" s="101"/>
      <c r="K841" s="101"/>
      <c r="L841" s="105"/>
      <c r="M841" s="106"/>
      <c r="N841" s="101"/>
      <c r="O841" s="101"/>
      <c r="P841" s="107"/>
      <c r="Q841" s="108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</row>
    <row r="842" spans="1:162" x14ac:dyDescent="0.2">
      <c r="A842" s="99"/>
      <c r="B842" s="100"/>
      <c r="C842" s="101"/>
      <c r="D842" s="102"/>
      <c r="E842" s="101"/>
      <c r="F842" s="103"/>
      <c r="G842" s="104"/>
      <c r="H842" s="101"/>
      <c r="I842" s="101"/>
      <c r="J842" s="101"/>
      <c r="K842" s="101"/>
      <c r="L842" s="105"/>
      <c r="M842" s="106"/>
      <c r="N842" s="101"/>
      <c r="O842" s="101"/>
      <c r="P842" s="107"/>
      <c r="Q842" s="108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</row>
    <row r="843" spans="1:162" x14ac:dyDescent="0.2">
      <c r="A843" s="99"/>
      <c r="B843" s="100"/>
      <c r="C843" s="101"/>
      <c r="D843" s="102"/>
      <c r="E843" s="101"/>
      <c r="F843" s="103"/>
      <c r="G843" s="104"/>
      <c r="H843" s="101"/>
      <c r="I843" s="101"/>
      <c r="J843" s="101"/>
      <c r="K843" s="101"/>
      <c r="L843" s="105"/>
      <c r="M843" s="106"/>
      <c r="N843" s="101"/>
      <c r="O843" s="101"/>
      <c r="P843" s="107"/>
      <c r="Q843" s="108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</row>
    <row r="844" spans="1:162" x14ac:dyDescent="0.2">
      <c r="A844" s="99"/>
      <c r="B844" s="100"/>
      <c r="C844" s="101"/>
      <c r="D844" s="102"/>
      <c r="E844" s="101"/>
      <c r="F844" s="103"/>
      <c r="G844" s="104"/>
      <c r="H844" s="101"/>
      <c r="I844" s="101"/>
      <c r="J844" s="101"/>
      <c r="K844" s="101"/>
      <c r="L844" s="105"/>
      <c r="M844" s="106"/>
      <c r="N844" s="101"/>
      <c r="O844" s="101"/>
      <c r="P844" s="107"/>
      <c r="Q844" s="108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</row>
    <row r="845" spans="1:162" x14ac:dyDescent="0.2">
      <c r="A845" s="99"/>
      <c r="B845" s="100"/>
      <c r="C845" s="101"/>
      <c r="D845" s="102"/>
      <c r="E845" s="101"/>
      <c r="F845" s="103"/>
      <c r="G845" s="104"/>
      <c r="H845" s="101"/>
      <c r="I845" s="101"/>
      <c r="J845" s="101"/>
      <c r="K845" s="101"/>
      <c r="L845" s="105"/>
      <c r="M845" s="106"/>
      <c r="N845" s="101"/>
      <c r="O845" s="101"/>
      <c r="P845" s="107"/>
      <c r="Q845" s="108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</row>
    <row r="846" spans="1:162" x14ac:dyDescent="0.2">
      <c r="A846" s="99"/>
      <c r="B846" s="100"/>
      <c r="C846" s="101"/>
      <c r="D846" s="102"/>
      <c r="E846" s="101"/>
      <c r="F846" s="103"/>
      <c r="G846" s="104"/>
      <c r="H846" s="101"/>
      <c r="I846" s="101"/>
      <c r="J846" s="101"/>
      <c r="K846" s="101"/>
      <c r="L846" s="105"/>
      <c r="M846" s="106"/>
      <c r="N846" s="101"/>
      <c r="O846" s="101"/>
      <c r="P846" s="107"/>
      <c r="Q846" s="108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</row>
    <row r="847" spans="1:162" x14ac:dyDescent="0.2">
      <c r="A847" s="99"/>
      <c r="B847" s="100"/>
      <c r="C847" s="101"/>
      <c r="D847" s="102"/>
      <c r="E847" s="101"/>
      <c r="F847" s="103"/>
      <c r="G847" s="104"/>
      <c r="H847" s="101"/>
      <c r="I847" s="101"/>
      <c r="J847" s="101"/>
      <c r="K847" s="101"/>
      <c r="L847" s="105"/>
      <c r="M847" s="106"/>
      <c r="N847" s="101"/>
      <c r="O847" s="101"/>
      <c r="P847" s="107"/>
      <c r="Q847" s="108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</row>
    <row r="848" spans="1:162" x14ac:dyDescent="0.2">
      <c r="A848" s="99"/>
      <c r="B848" s="100"/>
      <c r="C848" s="101"/>
      <c r="D848" s="102"/>
      <c r="E848" s="101"/>
      <c r="F848" s="103"/>
      <c r="G848" s="104"/>
      <c r="H848" s="101"/>
      <c r="I848" s="101"/>
      <c r="J848" s="101"/>
      <c r="K848" s="101"/>
      <c r="L848" s="105"/>
      <c r="M848" s="106"/>
      <c r="N848" s="101"/>
      <c r="O848" s="101"/>
      <c r="P848" s="107"/>
      <c r="Q848" s="108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</row>
    <row r="849" spans="1:159" x14ac:dyDescent="0.2">
      <c r="A849" s="99"/>
      <c r="B849" s="100"/>
      <c r="C849" s="101"/>
      <c r="D849" s="102"/>
      <c r="E849" s="101"/>
      <c r="F849" s="103"/>
      <c r="G849" s="104"/>
      <c r="H849" s="101"/>
      <c r="I849" s="101"/>
      <c r="J849" s="101"/>
      <c r="K849" s="101"/>
      <c r="L849" s="105"/>
      <c r="M849" s="106"/>
      <c r="N849" s="101"/>
      <c r="O849" s="101"/>
      <c r="P849" s="107"/>
      <c r="Q849" s="108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</row>
    <row r="850" spans="1:159" x14ac:dyDescent="0.2">
      <c r="A850" s="99"/>
      <c r="B850" s="100"/>
      <c r="C850" s="101"/>
      <c r="D850" s="102"/>
      <c r="E850" s="101"/>
      <c r="F850" s="103"/>
      <c r="G850" s="104"/>
      <c r="H850" s="101"/>
      <c r="I850" s="101"/>
      <c r="J850" s="101"/>
      <c r="K850" s="101"/>
      <c r="L850" s="105"/>
      <c r="M850" s="106"/>
      <c r="N850" s="101"/>
      <c r="O850" s="101"/>
      <c r="P850" s="107"/>
      <c r="Q850" s="108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</row>
    <row r="851" spans="1:159" x14ac:dyDescent="0.2">
      <c r="A851" s="99"/>
      <c r="B851" s="100"/>
      <c r="C851" s="101"/>
      <c r="D851" s="102"/>
      <c r="E851" s="101"/>
      <c r="F851" s="103"/>
      <c r="G851" s="104"/>
      <c r="H851" s="101"/>
      <c r="I851" s="101"/>
      <c r="J851" s="101"/>
      <c r="K851" s="101"/>
      <c r="L851" s="105"/>
      <c r="M851" s="106"/>
      <c r="N851" s="101"/>
      <c r="O851" s="101"/>
      <c r="P851" s="107"/>
      <c r="Q851" s="108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</row>
    <row r="852" spans="1:159" x14ac:dyDescent="0.2">
      <c r="A852" s="99"/>
      <c r="B852" s="100"/>
      <c r="C852" s="101"/>
      <c r="D852" s="102"/>
      <c r="E852" s="101"/>
      <c r="F852" s="103"/>
      <c r="G852" s="104"/>
      <c r="H852" s="101"/>
      <c r="I852" s="101"/>
      <c r="J852" s="101"/>
      <c r="K852" s="101"/>
      <c r="L852" s="105"/>
      <c r="M852" s="106"/>
      <c r="N852" s="101"/>
      <c r="O852" s="101"/>
      <c r="P852" s="107"/>
      <c r="Q852" s="108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</row>
    <row r="853" spans="1:159" x14ac:dyDescent="0.2">
      <c r="A853" s="99"/>
      <c r="B853" s="100"/>
      <c r="C853" s="101"/>
      <c r="D853" s="102"/>
      <c r="E853" s="101"/>
      <c r="F853" s="103"/>
      <c r="G853" s="104"/>
      <c r="H853" s="101"/>
      <c r="I853" s="101"/>
      <c r="J853" s="101"/>
      <c r="K853" s="101"/>
      <c r="L853" s="105"/>
      <c r="M853" s="106"/>
      <c r="N853" s="101"/>
      <c r="O853" s="101"/>
      <c r="P853" s="107"/>
      <c r="Q853" s="108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</row>
    <row r="854" spans="1:159" x14ac:dyDescent="0.2">
      <c r="A854" s="99"/>
      <c r="B854" s="100"/>
      <c r="C854" s="101"/>
      <c r="D854" s="102"/>
      <c r="E854" s="101"/>
      <c r="F854" s="103"/>
      <c r="G854" s="104"/>
      <c r="H854" s="101"/>
      <c r="I854" s="101"/>
      <c r="J854" s="101"/>
      <c r="K854" s="101"/>
      <c r="L854" s="105"/>
      <c r="M854" s="106"/>
      <c r="N854" s="101"/>
      <c r="O854" s="101"/>
      <c r="P854" s="107"/>
      <c r="Q854" s="108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</row>
    <row r="855" spans="1:159" x14ac:dyDescent="0.2">
      <c r="A855" s="99"/>
      <c r="B855" s="100"/>
      <c r="C855" s="101"/>
      <c r="D855" s="102"/>
      <c r="E855" s="101"/>
      <c r="F855" s="103"/>
      <c r="G855" s="104"/>
      <c r="H855" s="101"/>
      <c r="I855" s="101"/>
      <c r="J855" s="101"/>
      <c r="K855" s="101"/>
      <c r="L855" s="105"/>
      <c r="M855" s="106"/>
      <c r="N855" s="101"/>
      <c r="O855" s="101"/>
      <c r="P855" s="107"/>
      <c r="Q855" s="108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</row>
    <row r="856" spans="1:159" x14ac:dyDescent="0.2">
      <c r="A856" s="99"/>
      <c r="B856" s="100"/>
      <c r="C856" s="101"/>
      <c r="D856" s="102"/>
      <c r="E856" s="101"/>
      <c r="F856" s="103"/>
      <c r="G856" s="104"/>
      <c r="H856" s="101"/>
      <c r="I856" s="101"/>
      <c r="J856" s="101"/>
      <c r="K856" s="101"/>
      <c r="L856" s="105"/>
      <c r="M856" s="106"/>
      <c r="N856" s="101"/>
      <c r="O856" s="101"/>
      <c r="P856" s="107"/>
      <c r="Q856" s="108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</row>
    <row r="857" spans="1:159" x14ac:dyDescent="0.2">
      <c r="A857" s="99"/>
      <c r="B857" s="100"/>
      <c r="C857" s="101"/>
      <c r="D857" s="102"/>
      <c r="E857" s="101"/>
      <c r="F857" s="103"/>
      <c r="G857" s="104"/>
      <c r="H857" s="101"/>
      <c r="I857" s="101"/>
      <c r="J857" s="101"/>
      <c r="K857" s="101"/>
      <c r="L857" s="105"/>
      <c r="M857" s="106"/>
      <c r="N857" s="101"/>
      <c r="O857" s="101"/>
      <c r="P857" s="107"/>
      <c r="Q857" s="108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</row>
    <row r="858" spans="1:159" x14ac:dyDescent="0.2">
      <c r="A858" s="99"/>
      <c r="B858" s="100"/>
      <c r="C858" s="101"/>
      <c r="D858" s="102"/>
      <c r="E858" s="101"/>
      <c r="F858" s="103"/>
      <c r="G858" s="104"/>
      <c r="H858" s="101"/>
      <c r="I858" s="101"/>
      <c r="J858" s="101"/>
      <c r="K858" s="101"/>
      <c r="L858" s="105"/>
      <c r="M858" s="106"/>
      <c r="N858" s="101"/>
      <c r="O858" s="101"/>
      <c r="P858" s="107"/>
      <c r="Q858" s="108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</row>
    <row r="859" spans="1:159" x14ac:dyDescent="0.2">
      <c r="A859" s="99"/>
      <c r="B859" s="100"/>
      <c r="C859" s="101"/>
      <c r="D859" s="102"/>
      <c r="E859" s="101"/>
      <c r="F859" s="103"/>
      <c r="G859" s="104"/>
      <c r="H859" s="101"/>
      <c r="I859" s="101"/>
      <c r="J859" s="101"/>
      <c r="K859" s="101"/>
      <c r="L859" s="105"/>
      <c r="M859" s="106"/>
      <c r="N859" s="101"/>
      <c r="O859" s="101"/>
      <c r="P859" s="107"/>
      <c r="Q859" s="108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</row>
    <row r="860" spans="1:159" x14ac:dyDescent="0.2">
      <c r="A860" s="99"/>
      <c r="B860" s="100"/>
      <c r="C860" s="101"/>
      <c r="D860" s="102"/>
      <c r="E860" s="101"/>
      <c r="F860" s="103"/>
      <c r="G860" s="104"/>
      <c r="H860" s="101"/>
      <c r="I860" s="101"/>
      <c r="J860" s="101"/>
      <c r="K860" s="101"/>
      <c r="L860" s="105"/>
      <c r="M860" s="106"/>
      <c r="N860" s="101"/>
      <c r="O860" s="101"/>
      <c r="P860" s="107"/>
      <c r="Q860" s="108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</row>
    <row r="861" spans="1:159" x14ac:dyDescent="0.2">
      <c r="A861" s="99"/>
      <c r="B861" s="100"/>
      <c r="C861" s="101"/>
      <c r="D861" s="102"/>
      <c r="E861" s="101"/>
      <c r="F861" s="103"/>
      <c r="G861" s="104"/>
      <c r="H861" s="101"/>
      <c r="I861" s="101"/>
      <c r="J861" s="101"/>
      <c r="K861" s="101"/>
      <c r="L861" s="105"/>
      <c r="M861" s="106"/>
      <c r="N861" s="101"/>
      <c r="O861" s="101"/>
      <c r="P861" s="107"/>
      <c r="Q861" s="108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</row>
    <row r="862" spans="1:159" x14ac:dyDescent="0.2">
      <c r="A862" s="99"/>
      <c r="B862" s="100"/>
      <c r="C862" s="101"/>
      <c r="D862" s="102"/>
      <c r="E862" s="101"/>
      <c r="F862" s="103"/>
      <c r="G862" s="104"/>
      <c r="H862" s="101"/>
      <c r="I862" s="101"/>
      <c r="J862" s="101"/>
      <c r="K862" s="101"/>
      <c r="L862" s="105"/>
      <c r="M862" s="106"/>
      <c r="N862" s="101"/>
      <c r="O862" s="101"/>
      <c r="P862" s="107"/>
      <c r="Q862" s="108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</row>
    <row r="863" spans="1:159" x14ac:dyDescent="0.2">
      <c r="A863" s="99"/>
      <c r="B863" s="100"/>
      <c r="C863" s="101"/>
      <c r="D863" s="102"/>
      <c r="E863" s="101"/>
      <c r="F863" s="103"/>
      <c r="G863" s="104"/>
      <c r="H863" s="101"/>
      <c r="I863" s="101"/>
      <c r="J863" s="101"/>
      <c r="K863" s="101"/>
      <c r="L863" s="105"/>
      <c r="M863" s="106"/>
      <c r="N863" s="101"/>
      <c r="O863" s="101"/>
      <c r="P863" s="107"/>
      <c r="Q863" s="108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</row>
    <row r="864" spans="1:159" x14ac:dyDescent="0.2">
      <c r="A864" s="99"/>
      <c r="B864" s="100"/>
      <c r="C864" s="101"/>
      <c r="D864" s="102"/>
      <c r="E864" s="101"/>
      <c r="F864" s="103"/>
      <c r="G864" s="104"/>
      <c r="H864" s="101"/>
      <c r="I864" s="101"/>
      <c r="J864" s="101"/>
      <c r="K864" s="101"/>
      <c r="L864" s="105"/>
      <c r="M864" s="106"/>
      <c r="N864" s="101"/>
      <c r="O864" s="101"/>
      <c r="P864" s="107"/>
      <c r="Q864" s="108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</row>
    <row r="865" spans="1:159" x14ac:dyDescent="0.2">
      <c r="A865" s="99"/>
      <c r="B865" s="100"/>
      <c r="C865" s="101"/>
      <c r="D865" s="102"/>
      <c r="E865" s="101"/>
      <c r="F865" s="103"/>
      <c r="G865" s="104"/>
      <c r="H865" s="101"/>
      <c r="I865" s="101"/>
      <c r="J865" s="101"/>
      <c r="K865" s="101"/>
      <c r="L865" s="105"/>
      <c r="M865" s="106"/>
      <c r="N865" s="101"/>
      <c r="O865" s="101"/>
      <c r="P865" s="107"/>
      <c r="Q865" s="108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</row>
    <row r="866" spans="1:159" x14ac:dyDescent="0.2">
      <c r="A866" s="99"/>
      <c r="B866" s="100"/>
      <c r="C866" s="101"/>
      <c r="D866" s="102"/>
      <c r="E866" s="101"/>
      <c r="F866" s="103"/>
      <c r="G866" s="104"/>
      <c r="H866" s="101"/>
      <c r="I866" s="101"/>
      <c r="J866" s="101"/>
      <c r="K866" s="101"/>
      <c r="L866" s="105"/>
      <c r="M866" s="106"/>
      <c r="N866" s="101"/>
      <c r="O866" s="101"/>
      <c r="P866" s="107"/>
      <c r="Q866" s="108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</row>
    <row r="867" spans="1:159" x14ac:dyDescent="0.2">
      <c r="A867" s="99"/>
      <c r="B867" s="100"/>
      <c r="C867" s="101"/>
      <c r="D867" s="102"/>
      <c r="E867" s="101"/>
      <c r="F867" s="103"/>
      <c r="G867" s="104"/>
      <c r="H867" s="101"/>
      <c r="I867" s="101"/>
      <c r="J867" s="101"/>
      <c r="K867" s="101"/>
      <c r="L867" s="105"/>
      <c r="M867" s="106"/>
      <c r="N867" s="101"/>
      <c r="O867" s="101"/>
      <c r="P867" s="107"/>
      <c r="Q867" s="108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</row>
    <row r="868" spans="1:159" x14ac:dyDescent="0.2">
      <c r="A868" s="99"/>
      <c r="B868" s="100"/>
      <c r="C868" s="101"/>
      <c r="D868" s="102"/>
      <c r="E868" s="101"/>
      <c r="F868" s="103"/>
      <c r="G868" s="104"/>
      <c r="H868" s="101"/>
      <c r="I868" s="101"/>
      <c r="J868" s="101"/>
      <c r="K868" s="101"/>
      <c r="L868" s="105"/>
      <c r="M868" s="106"/>
      <c r="N868" s="101"/>
      <c r="O868" s="101"/>
      <c r="P868" s="107"/>
      <c r="Q868" s="108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</row>
    <row r="869" spans="1:159" x14ac:dyDescent="0.2">
      <c r="A869" s="99"/>
      <c r="B869" s="100"/>
      <c r="C869" s="101"/>
      <c r="D869" s="102"/>
      <c r="E869" s="101"/>
      <c r="F869" s="103"/>
      <c r="G869" s="104"/>
      <c r="H869" s="101"/>
      <c r="I869" s="101"/>
      <c r="J869" s="101"/>
      <c r="K869" s="101"/>
      <c r="L869" s="105"/>
      <c r="M869" s="106"/>
      <c r="N869" s="101"/>
      <c r="O869" s="101"/>
      <c r="P869" s="107"/>
      <c r="Q869" s="108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</row>
    <row r="870" spans="1:159" x14ac:dyDescent="0.2">
      <c r="A870" s="99"/>
      <c r="B870" s="100"/>
      <c r="C870" s="101"/>
      <c r="D870" s="102"/>
      <c r="E870" s="101"/>
      <c r="F870" s="103"/>
      <c r="G870" s="104"/>
      <c r="H870" s="101"/>
      <c r="I870" s="101"/>
      <c r="J870" s="101"/>
      <c r="K870" s="101"/>
      <c r="L870" s="105"/>
      <c r="M870" s="106"/>
      <c r="N870" s="101"/>
      <c r="O870" s="101"/>
      <c r="P870" s="107"/>
      <c r="Q870" s="108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</row>
    <row r="871" spans="1:159" x14ac:dyDescent="0.2">
      <c r="A871" s="99"/>
      <c r="B871" s="100"/>
      <c r="C871" s="101"/>
      <c r="D871" s="102"/>
      <c r="E871" s="101"/>
      <c r="F871" s="103"/>
      <c r="G871" s="104"/>
      <c r="H871" s="101"/>
      <c r="I871" s="101"/>
      <c r="J871" s="101"/>
      <c r="K871" s="101"/>
      <c r="L871" s="105"/>
      <c r="M871" s="106"/>
      <c r="N871" s="101"/>
      <c r="O871" s="101"/>
      <c r="P871" s="107"/>
      <c r="Q871" s="108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</row>
    <row r="872" spans="1:159" x14ac:dyDescent="0.2">
      <c r="A872" s="99"/>
      <c r="B872" s="100"/>
      <c r="C872" s="101"/>
      <c r="D872" s="102"/>
      <c r="E872" s="101"/>
      <c r="F872" s="103"/>
      <c r="G872" s="104"/>
      <c r="H872" s="101"/>
      <c r="I872" s="101"/>
      <c r="J872" s="101"/>
      <c r="K872" s="101"/>
      <c r="L872" s="105"/>
      <c r="M872" s="106"/>
      <c r="N872" s="101"/>
      <c r="O872" s="101"/>
      <c r="P872" s="107"/>
      <c r="Q872" s="108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</row>
    <row r="873" spans="1:159" x14ac:dyDescent="0.2">
      <c r="A873" s="99"/>
      <c r="B873" s="100"/>
      <c r="C873" s="101"/>
      <c r="D873" s="102"/>
      <c r="E873" s="101"/>
      <c r="F873" s="103"/>
      <c r="G873" s="104"/>
      <c r="H873" s="101"/>
      <c r="I873" s="101"/>
      <c r="J873" s="101"/>
      <c r="K873" s="101"/>
      <c r="L873" s="105"/>
      <c r="M873" s="106"/>
      <c r="N873" s="101"/>
      <c r="O873" s="101"/>
      <c r="P873" s="107"/>
      <c r="Q873" s="108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</row>
    <row r="874" spans="1:159" x14ac:dyDescent="0.2">
      <c r="A874" s="99"/>
      <c r="B874" s="100"/>
      <c r="C874" s="101"/>
      <c r="D874" s="102"/>
      <c r="E874" s="101"/>
      <c r="F874" s="103"/>
      <c r="G874" s="104"/>
      <c r="H874" s="101"/>
      <c r="I874" s="101"/>
      <c r="J874" s="101"/>
      <c r="K874" s="101"/>
      <c r="L874" s="105"/>
      <c r="M874" s="106"/>
      <c r="N874" s="101"/>
      <c r="O874" s="101"/>
      <c r="P874" s="107"/>
      <c r="Q874" s="108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</row>
    <row r="875" spans="1:159" x14ac:dyDescent="0.2">
      <c r="A875" s="99"/>
      <c r="B875" s="100"/>
      <c r="C875" s="101"/>
      <c r="D875" s="102"/>
      <c r="E875" s="101"/>
      <c r="F875" s="103"/>
      <c r="G875" s="104"/>
      <c r="H875" s="101"/>
      <c r="I875" s="101"/>
      <c r="J875" s="101"/>
      <c r="K875" s="101"/>
      <c r="L875" s="105"/>
      <c r="M875" s="106"/>
      <c r="N875" s="101"/>
      <c r="O875" s="101"/>
      <c r="P875" s="107"/>
      <c r="Q875" s="108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</row>
    <row r="876" spans="1:159" x14ac:dyDescent="0.2">
      <c r="A876" s="99"/>
      <c r="B876" s="100"/>
      <c r="C876" s="101"/>
      <c r="D876" s="102"/>
      <c r="E876" s="101"/>
      <c r="F876" s="103"/>
      <c r="G876" s="104"/>
      <c r="H876" s="101"/>
      <c r="I876" s="101"/>
      <c r="J876" s="101"/>
      <c r="K876" s="101"/>
      <c r="L876" s="105"/>
      <c r="M876" s="106"/>
      <c r="N876" s="101"/>
      <c r="O876" s="101"/>
      <c r="P876" s="107"/>
      <c r="Q876" s="108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</row>
    <row r="877" spans="1:159" x14ac:dyDescent="0.2">
      <c r="A877" s="99"/>
      <c r="B877" s="100"/>
      <c r="C877" s="101"/>
      <c r="D877" s="102"/>
      <c r="E877" s="101"/>
      <c r="F877" s="103"/>
      <c r="G877" s="104"/>
      <c r="H877" s="101"/>
      <c r="I877" s="101"/>
      <c r="J877" s="101"/>
      <c r="K877" s="101"/>
      <c r="L877" s="105"/>
      <c r="M877" s="106"/>
      <c r="N877" s="101"/>
      <c r="O877" s="101"/>
      <c r="P877" s="107"/>
      <c r="Q877" s="108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</row>
    <row r="878" spans="1:159" x14ac:dyDescent="0.2">
      <c r="A878" s="99"/>
      <c r="B878" s="100"/>
      <c r="C878" s="101"/>
      <c r="D878" s="102"/>
      <c r="E878" s="101"/>
      <c r="F878" s="103"/>
      <c r="G878" s="104"/>
      <c r="H878" s="101"/>
      <c r="I878" s="101"/>
      <c r="J878" s="101"/>
      <c r="K878" s="101"/>
      <c r="L878" s="105"/>
      <c r="M878" s="106"/>
      <c r="N878" s="101"/>
      <c r="O878" s="101"/>
      <c r="P878" s="107"/>
      <c r="Q878" s="108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</row>
    <row r="879" spans="1:159" x14ac:dyDescent="0.2">
      <c r="A879" s="99"/>
      <c r="B879" s="100"/>
      <c r="C879" s="101"/>
      <c r="D879" s="102"/>
      <c r="E879" s="101"/>
      <c r="F879" s="103"/>
      <c r="G879" s="104"/>
      <c r="H879" s="101"/>
      <c r="I879" s="101"/>
      <c r="J879" s="101"/>
      <c r="K879" s="101"/>
      <c r="L879" s="105"/>
      <c r="M879" s="106"/>
      <c r="N879" s="101"/>
      <c r="O879" s="101"/>
      <c r="P879" s="107"/>
      <c r="Q879" s="108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</row>
    <row r="880" spans="1:159" x14ac:dyDescent="0.2">
      <c r="A880" s="99"/>
      <c r="B880" s="100"/>
      <c r="C880" s="101"/>
      <c r="D880" s="102"/>
      <c r="E880" s="101"/>
      <c r="F880" s="103"/>
      <c r="G880" s="104"/>
      <c r="H880" s="101"/>
      <c r="I880" s="101"/>
      <c r="J880" s="101"/>
      <c r="K880" s="101"/>
      <c r="L880" s="105"/>
      <c r="M880" s="106"/>
      <c r="N880" s="101"/>
      <c r="O880" s="101"/>
      <c r="P880" s="107"/>
      <c r="Q880" s="108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</row>
    <row r="881" spans="1:162" x14ac:dyDescent="0.2">
      <c r="A881" s="99"/>
      <c r="B881" s="100"/>
      <c r="C881" s="101"/>
      <c r="D881" s="102"/>
      <c r="E881" s="101"/>
      <c r="F881" s="103"/>
      <c r="G881" s="104"/>
      <c r="H881" s="101"/>
      <c r="I881" s="101"/>
      <c r="J881" s="101"/>
      <c r="K881" s="101"/>
      <c r="L881" s="105"/>
      <c r="M881" s="106"/>
      <c r="N881" s="101"/>
      <c r="O881" s="101"/>
      <c r="P881" s="107"/>
      <c r="Q881" s="108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</row>
    <row r="882" spans="1:162" x14ac:dyDescent="0.2">
      <c r="A882" s="99"/>
      <c r="B882" s="100"/>
      <c r="C882" s="101"/>
      <c r="D882" s="102"/>
      <c r="E882" s="101"/>
      <c r="F882" s="103"/>
      <c r="G882" s="104"/>
      <c r="H882" s="101"/>
      <c r="I882" s="101"/>
      <c r="J882" s="101"/>
      <c r="K882" s="101"/>
      <c r="L882" s="105"/>
      <c r="M882" s="106"/>
      <c r="N882" s="101"/>
      <c r="O882" s="101"/>
      <c r="P882" s="107"/>
      <c r="Q882" s="108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</row>
    <row r="883" spans="1:162" x14ac:dyDescent="0.2">
      <c r="A883" s="99"/>
      <c r="B883" s="100"/>
      <c r="C883" s="101"/>
      <c r="D883" s="102"/>
      <c r="E883" s="101"/>
      <c r="F883" s="103"/>
      <c r="G883" s="104"/>
      <c r="H883" s="101"/>
      <c r="I883" s="101"/>
      <c r="J883" s="101"/>
      <c r="K883" s="101"/>
      <c r="L883" s="105"/>
      <c r="M883" s="106"/>
      <c r="N883" s="101"/>
      <c r="O883" s="101"/>
      <c r="P883" s="107"/>
      <c r="Q883" s="108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</row>
    <row r="884" spans="1:162" x14ac:dyDescent="0.2">
      <c r="A884" s="99"/>
      <c r="B884" s="100"/>
      <c r="C884" s="101"/>
      <c r="D884" s="102"/>
      <c r="E884" s="101"/>
      <c r="F884" s="103"/>
      <c r="G884" s="104"/>
      <c r="H884" s="101"/>
      <c r="I884" s="101"/>
      <c r="J884" s="101"/>
      <c r="K884" s="101"/>
      <c r="L884" s="105"/>
      <c r="M884" s="106"/>
      <c r="N884" s="101"/>
      <c r="O884" s="101"/>
      <c r="P884" s="107"/>
      <c r="Q884" s="108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</row>
    <row r="885" spans="1:162" x14ac:dyDescent="0.2">
      <c r="A885" s="99"/>
      <c r="B885" s="100"/>
      <c r="C885" s="101"/>
      <c r="D885" s="102"/>
      <c r="E885" s="101"/>
      <c r="F885" s="103"/>
      <c r="G885" s="104"/>
      <c r="H885" s="101"/>
      <c r="I885" s="101"/>
      <c r="J885" s="101"/>
      <c r="K885" s="101"/>
      <c r="L885" s="105"/>
      <c r="M885" s="106"/>
      <c r="N885" s="101"/>
      <c r="O885" s="101"/>
      <c r="P885" s="107"/>
      <c r="Q885" s="108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</row>
    <row r="886" spans="1:162" x14ac:dyDescent="0.2">
      <c r="A886" s="99"/>
      <c r="B886" s="100"/>
      <c r="C886" s="101"/>
      <c r="D886" s="102"/>
      <c r="E886" s="101"/>
      <c r="F886" s="103"/>
      <c r="G886" s="104"/>
      <c r="H886" s="101"/>
      <c r="I886" s="101"/>
      <c r="J886" s="101"/>
      <c r="K886" s="101"/>
      <c r="L886" s="105"/>
      <c r="M886" s="106"/>
      <c r="N886" s="101"/>
      <c r="O886" s="101"/>
      <c r="P886" s="107"/>
      <c r="Q886" s="108"/>
      <c r="R886" s="13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  <c r="CH886" s="40"/>
      <c r="CI886" s="40"/>
      <c r="CJ886" s="40"/>
      <c r="CK886" s="40"/>
      <c r="CL886" s="40"/>
      <c r="CM886" s="40"/>
      <c r="CN886" s="40"/>
      <c r="CO886" s="40"/>
      <c r="CP886" s="40"/>
      <c r="CQ886" s="40"/>
      <c r="CR886" s="40"/>
      <c r="CS886" s="40"/>
      <c r="CT886" s="40"/>
      <c r="CU886" s="40"/>
      <c r="CV886" s="40"/>
      <c r="CW886" s="40"/>
      <c r="CX886" s="40"/>
      <c r="CY886" s="40"/>
      <c r="CZ886" s="40"/>
      <c r="DA886" s="40"/>
      <c r="DB886" s="40"/>
      <c r="DC886" s="40"/>
      <c r="DD886" s="40"/>
      <c r="DE886" s="40"/>
      <c r="DF886" s="40"/>
      <c r="DG886" s="40"/>
      <c r="DH886" s="40"/>
      <c r="DI886" s="40"/>
      <c r="DJ886" s="40"/>
      <c r="DK886" s="40"/>
      <c r="DL886" s="40"/>
      <c r="DM886" s="40"/>
      <c r="DN886" s="40"/>
      <c r="DO886" s="40"/>
      <c r="DP886" s="40"/>
      <c r="DQ886" s="40"/>
      <c r="DR886" s="40"/>
      <c r="DS886" s="40"/>
      <c r="DT886" s="40"/>
      <c r="DU886" s="40"/>
      <c r="DV886" s="40"/>
      <c r="DW886" s="40"/>
      <c r="DX886" s="40"/>
      <c r="DY886" s="40"/>
      <c r="DZ886" s="40"/>
      <c r="EA886" s="40"/>
      <c r="EB886" s="40"/>
      <c r="EC886" s="40"/>
      <c r="ED886" s="40"/>
      <c r="EE886" s="40"/>
      <c r="EF886" s="40"/>
      <c r="EG886" s="40"/>
      <c r="EH886" s="40"/>
      <c r="EI886" s="40"/>
      <c r="EJ886" s="40"/>
      <c r="EK886" s="40"/>
      <c r="EL886" s="40"/>
      <c r="EM886" s="40"/>
      <c r="EN886" s="40"/>
      <c r="EO886" s="40"/>
      <c r="EP886" s="40"/>
      <c r="EQ886" s="40"/>
      <c r="ER886" s="40"/>
      <c r="ES886" s="40"/>
      <c r="ET886" s="40"/>
      <c r="EU886" s="40"/>
      <c r="EV886" s="40"/>
      <c r="EW886" s="40"/>
      <c r="EX886" s="40"/>
      <c r="EY886" s="40"/>
      <c r="EZ886" s="40"/>
      <c r="FA886" s="40"/>
      <c r="FB886" s="40"/>
      <c r="FC886" s="40"/>
      <c r="FD886" s="40"/>
      <c r="FE886" s="40"/>
      <c r="FF886" s="40"/>
    </row>
    <row r="887" spans="1:162" x14ac:dyDescent="0.2">
      <c r="A887" s="99"/>
      <c r="B887" s="100"/>
      <c r="C887" s="101"/>
      <c r="D887" s="102"/>
      <c r="E887" s="101"/>
      <c r="F887" s="103"/>
      <c r="G887" s="104"/>
      <c r="H887" s="101"/>
      <c r="I887" s="101"/>
      <c r="J887" s="101"/>
      <c r="K887" s="101"/>
      <c r="L887" s="105"/>
      <c r="M887" s="106"/>
      <c r="N887" s="101"/>
      <c r="O887" s="101"/>
      <c r="P887" s="107"/>
      <c r="Q887" s="108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</row>
    <row r="888" spans="1:162" x14ac:dyDescent="0.2">
      <c r="A888" s="99"/>
      <c r="B888" s="100"/>
      <c r="C888" s="101"/>
      <c r="D888" s="102"/>
      <c r="E888" s="101"/>
      <c r="F888" s="103"/>
      <c r="G888" s="104"/>
      <c r="H888" s="101"/>
      <c r="I888" s="101"/>
      <c r="J888" s="101"/>
      <c r="K888" s="101"/>
      <c r="L888" s="105"/>
      <c r="M888" s="106"/>
      <c r="N888" s="101"/>
      <c r="O888" s="101"/>
      <c r="P888" s="107"/>
      <c r="Q888" s="108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</row>
    <row r="889" spans="1:162" x14ac:dyDescent="0.2">
      <c r="A889" s="99"/>
      <c r="B889" s="100"/>
      <c r="C889" s="101"/>
      <c r="D889" s="102"/>
      <c r="E889" s="101"/>
      <c r="F889" s="103"/>
      <c r="G889" s="104"/>
      <c r="H889" s="101"/>
      <c r="I889" s="101"/>
      <c r="J889" s="101"/>
      <c r="K889" s="101"/>
      <c r="L889" s="105"/>
      <c r="M889" s="106"/>
      <c r="N889" s="101"/>
      <c r="O889" s="101"/>
      <c r="P889" s="107"/>
      <c r="Q889" s="108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</row>
    <row r="890" spans="1:162" x14ac:dyDescent="0.2">
      <c r="A890" s="99"/>
      <c r="B890" s="100"/>
      <c r="C890" s="101"/>
      <c r="D890" s="102"/>
      <c r="E890" s="101"/>
      <c r="F890" s="103"/>
      <c r="G890" s="104"/>
      <c r="H890" s="101"/>
      <c r="I890" s="101"/>
      <c r="J890" s="101"/>
      <c r="K890" s="101"/>
      <c r="L890" s="105"/>
      <c r="M890" s="106"/>
      <c r="N890" s="101"/>
      <c r="O890" s="101"/>
      <c r="P890" s="107"/>
      <c r="Q890" s="108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</row>
    <row r="891" spans="1:162" x14ac:dyDescent="0.2">
      <c r="A891" s="99"/>
      <c r="B891" s="100"/>
      <c r="C891" s="101"/>
      <c r="D891" s="102"/>
      <c r="E891" s="101"/>
      <c r="F891" s="103"/>
      <c r="G891" s="104"/>
      <c r="H891" s="101"/>
      <c r="I891" s="101"/>
      <c r="J891" s="101"/>
      <c r="K891" s="101"/>
      <c r="L891" s="105"/>
      <c r="M891" s="106"/>
      <c r="N891" s="101"/>
      <c r="O891" s="101"/>
      <c r="P891" s="107"/>
      <c r="Q891" s="108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</row>
    <row r="892" spans="1:162" x14ac:dyDescent="0.2">
      <c r="A892" s="99"/>
      <c r="B892" s="100"/>
      <c r="C892" s="101"/>
      <c r="D892" s="102"/>
      <c r="E892" s="101"/>
      <c r="F892" s="103"/>
      <c r="G892" s="104"/>
      <c r="H892" s="101"/>
      <c r="I892" s="101"/>
      <c r="J892" s="101"/>
      <c r="K892" s="101"/>
      <c r="L892" s="105"/>
      <c r="M892" s="106"/>
      <c r="N892" s="101"/>
      <c r="O892" s="101"/>
      <c r="P892" s="107"/>
      <c r="Q892" s="108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</row>
    <row r="893" spans="1:162" x14ac:dyDescent="0.2">
      <c r="A893" s="99"/>
      <c r="B893" s="100"/>
      <c r="C893" s="101"/>
      <c r="D893" s="102"/>
      <c r="E893" s="101"/>
      <c r="F893" s="103"/>
      <c r="G893" s="104"/>
      <c r="H893" s="101"/>
      <c r="I893" s="101"/>
      <c r="J893" s="101"/>
      <c r="K893" s="101"/>
      <c r="L893" s="105"/>
      <c r="M893" s="106"/>
      <c r="N893" s="101"/>
      <c r="O893" s="101"/>
      <c r="P893" s="107"/>
      <c r="Q893" s="108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</row>
    <row r="894" spans="1:162" x14ac:dyDescent="0.2">
      <c r="A894" s="99"/>
      <c r="B894" s="100"/>
      <c r="C894" s="101"/>
      <c r="D894" s="102"/>
      <c r="E894" s="101"/>
      <c r="F894" s="103"/>
      <c r="G894" s="104"/>
      <c r="H894" s="101"/>
      <c r="I894" s="101"/>
      <c r="J894" s="101"/>
      <c r="K894" s="101"/>
      <c r="L894" s="105"/>
      <c r="M894" s="106"/>
      <c r="N894" s="101"/>
      <c r="O894" s="101"/>
      <c r="P894" s="107"/>
      <c r="Q894" s="108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</row>
    <row r="895" spans="1:162" x14ac:dyDescent="0.2">
      <c r="A895" s="99"/>
      <c r="B895" s="100"/>
      <c r="C895" s="101"/>
      <c r="D895" s="102"/>
      <c r="E895" s="101"/>
      <c r="F895" s="103"/>
      <c r="G895" s="104"/>
      <c r="H895" s="101"/>
      <c r="I895" s="101"/>
      <c r="J895" s="101"/>
      <c r="K895" s="101"/>
      <c r="L895" s="105"/>
      <c r="M895" s="106"/>
      <c r="N895" s="101"/>
      <c r="O895" s="101"/>
      <c r="P895" s="107"/>
      <c r="Q895" s="108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</row>
    <row r="896" spans="1:162" x14ac:dyDescent="0.2">
      <c r="A896" s="99"/>
      <c r="B896" s="100"/>
      <c r="C896" s="101"/>
      <c r="D896" s="102"/>
      <c r="E896" s="101"/>
      <c r="F896" s="103"/>
      <c r="G896" s="104"/>
      <c r="H896" s="101"/>
      <c r="I896" s="101"/>
      <c r="J896" s="101"/>
      <c r="K896" s="101"/>
      <c r="L896" s="105"/>
      <c r="M896" s="106"/>
      <c r="N896" s="101"/>
      <c r="O896" s="101"/>
      <c r="P896" s="107"/>
      <c r="Q896" s="108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</row>
    <row r="897" spans="1:159" x14ac:dyDescent="0.2">
      <c r="A897" s="99"/>
      <c r="B897" s="100"/>
      <c r="C897" s="101"/>
      <c r="D897" s="102"/>
      <c r="E897" s="101"/>
      <c r="F897" s="103"/>
      <c r="G897" s="104"/>
      <c r="H897" s="101"/>
      <c r="I897" s="101"/>
      <c r="J897" s="101"/>
      <c r="K897" s="101"/>
      <c r="L897" s="105"/>
      <c r="M897" s="106"/>
      <c r="N897" s="101"/>
      <c r="O897" s="101"/>
      <c r="P897" s="107"/>
      <c r="Q897" s="108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</row>
    <row r="898" spans="1:159" x14ac:dyDescent="0.2">
      <c r="A898" s="99"/>
      <c r="B898" s="100"/>
      <c r="C898" s="101"/>
      <c r="D898" s="102"/>
      <c r="E898" s="101"/>
      <c r="F898" s="103"/>
      <c r="G898" s="104"/>
      <c r="H898" s="101"/>
      <c r="I898" s="101"/>
      <c r="J898" s="101"/>
      <c r="K898" s="101"/>
      <c r="L898" s="105"/>
      <c r="M898" s="106"/>
      <c r="N898" s="101"/>
      <c r="O898" s="101"/>
      <c r="P898" s="107"/>
      <c r="Q898" s="108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</row>
    <row r="899" spans="1:159" x14ac:dyDescent="0.2">
      <c r="A899" s="99"/>
      <c r="B899" s="100"/>
      <c r="C899" s="101"/>
      <c r="D899" s="102"/>
      <c r="E899" s="101"/>
      <c r="F899" s="103"/>
      <c r="G899" s="104"/>
      <c r="H899" s="101"/>
      <c r="I899" s="101"/>
      <c r="J899" s="101"/>
      <c r="K899" s="101"/>
      <c r="L899" s="105"/>
      <c r="M899" s="106"/>
      <c r="N899" s="101"/>
      <c r="O899" s="101"/>
      <c r="P899" s="107"/>
      <c r="Q899" s="108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</row>
    <row r="900" spans="1:159" x14ac:dyDescent="0.2">
      <c r="A900" s="99"/>
      <c r="B900" s="100"/>
      <c r="C900" s="101"/>
      <c r="D900" s="102"/>
      <c r="E900" s="101"/>
      <c r="F900" s="103"/>
      <c r="G900" s="104"/>
      <c r="H900" s="101"/>
      <c r="I900" s="101"/>
      <c r="J900" s="101"/>
      <c r="K900" s="101"/>
      <c r="L900" s="105"/>
      <c r="M900" s="106"/>
      <c r="N900" s="101"/>
      <c r="O900" s="101"/>
      <c r="P900" s="107"/>
      <c r="Q900" s="108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</row>
    <row r="901" spans="1:159" x14ac:dyDescent="0.2">
      <c r="A901" s="99"/>
      <c r="B901" s="100"/>
      <c r="C901" s="101"/>
      <c r="D901" s="102"/>
      <c r="E901" s="101"/>
      <c r="F901" s="103"/>
      <c r="G901" s="104"/>
      <c r="H901" s="101"/>
      <c r="I901" s="101"/>
      <c r="J901" s="101"/>
      <c r="K901" s="101"/>
      <c r="L901" s="105"/>
      <c r="M901" s="106"/>
      <c r="N901" s="101"/>
      <c r="O901" s="101"/>
      <c r="P901" s="107"/>
      <c r="Q901" s="108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</row>
    <row r="902" spans="1:159" x14ac:dyDescent="0.2">
      <c r="A902" s="99"/>
      <c r="B902" s="100"/>
      <c r="C902" s="101"/>
      <c r="D902" s="102"/>
      <c r="E902" s="101"/>
      <c r="F902" s="103"/>
      <c r="G902" s="104"/>
      <c r="H902" s="101"/>
      <c r="I902" s="101"/>
      <c r="J902" s="101"/>
      <c r="K902" s="101"/>
      <c r="L902" s="105"/>
      <c r="M902" s="106"/>
      <c r="N902" s="101"/>
      <c r="O902" s="101"/>
      <c r="P902" s="107"/>
      <c r="Q902" s="108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</row>
    <row r="903" spans="1:159" x14ac:dyDescent="0.2">
      <c r="A903" s="99"/>
      <c r="B903" s="100"/>
      <c r="C903" s="101"/>
      <c r="D903" s="102"/>
      <c r="E903" s="101"/>
      <c r="F903" s="103"/>
      <c r="G903" s="104"/>
      <c r="H903" s="101"/>
      <c r="I903" s="101"/>
      <c r="J903" s="101"/>
      <c r="K903" s="101"/>
      <c r="L903" s="105"/>
      <c r="M903" s="106"/>
      <c r="N903" s="101"/>
      <c r="O903" s="101"/>
      <c r="P903" s="107"/>
      <c r="Q903" s="108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</row>
    <row r="904" spans="1:159" x14ac:dyDescent="0.2">
      <c r="A904" s="99"/>
      <c r="B904" s="100"/>
      <c r="C904" s="101"/>
      <c r="D904" s="102"/>
      <c r="E904" s="101"/>
      <c r="F904" s="103"/>
      <c r="G904" s="104"/>
      <c r="H904" s="101"/>
      <c r="I904" s="101"/>
      <c r="J904" s="101"/>
      <c r="K904" s="101"/>
      <c r="L904" s="105"/>
      <c r="M904" s="106"/>
      <c r="N904" s="101"/>
      <c r="O904" s="101"/>
      <c r="P904" s="107"/>
      <c r="Q904" s="108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</row>
    <row r="905" spans="1:159" x14ac:dyDescent="0.2">
      <c r="A905" s="99"/>
      <c r="B905" s="100"/>
      <c r="C905" s="101"/>
      <c r="D905" s="102"/>
      <c r="E905" s="101"/>
      <c r="F905" s="103"/>
      <c r="G905" s="104"/>
      <c r="H905" s="101"/>
      <c r="I905" s="101"/>
      <c r="J905" s="101"/>
      <c r="K905" s="101"/>
      <c r="L905" s="105"/>
      <c r="M905" s="106"/>
      <c r="N905" s="101"/>
      <c r="O905" s="101"/>
      <c r="P905" s="107"/>
      <c r="Q905" s="108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</row>
    <row r="906" spans="1:159" x14ac:dyDescent="0.2">
      <c r="A906" s="99"/>
      <c r="B906" s="100"/>
      <c r="C906" s="101"/>
      <c r="D906" s="102"/>
      <c r="E906" s="101"/>
      <c r="F906" s="103"/>
      <c r="G906" s="104"/>
      <c r="H906" s="101"/>
      <c r="I906" s="101"/>
      <c r="J906" s="101"/>
      <c r="K906" s="101"/>
      <c r="L906" s="105"/>
      <c r="M906" s="106"/>
      <c r="N906" s="101"/>
      <c r="O906" s="101"/>
      <c r="P906" s="107"/>
      <c r="Q906" s="108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</row>
    <row r="907" spans="1:159" x14ac:dyDescent="0.2">
      <c r="A907" s="99"/>
      <c r="B907" s="100"/>
      <c r="C907" s="101"/>
      <c r="D907" s="102"/>
      <c r="E907" s="101"/>
      <c r="F907" s="103"/>
      <c r="G907" s="104"/>
      <c r="H907" s="101"/>
      <c r="I907" s="101"/>
      <c r="J907" s="101"/>
      <c r="K907" s="101"/>
      <c r="L907" s="105"/>
      <c r="M907" s="106"/>
      <c r="N907" s="101"/>
      <c r="O907" s="101"/>
      <c r="P907" s="107"/>
      <c r="Q907" s="108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</row>
    <row r="908" spans="1:159" x14ac:dyDescent="0.2">
      <c r="A908" s="99"/>
      <c r="B908" s="100"/>
      <c r="C908" s="101"/>
      <c r="D908" s="102"/>
      <c r="E908" s="101"/>
      <c r="F908" s="103"/>
      <c r="G908" s="104"/>
      <c r="H908" s="101"/>
      <c r="I908" s="101"/>
      <c r="J908" s="101"/>
      <c r="K908" s="101"/>
      <c r="L908" s="105"/>
      <c r="M908" s="106"/>
      <c r="N908" s="101"/>
      <c r="O908" s="101"/>
      <c r="P908" s="107"/>
      <c r="Q908" s="108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</row>
    <row r="909" spans="1:159" x14ac:dyDescent="0.2">
      <c r="A909" s="99"/>
      <c r="B909" s="100"/>
      <c r="C909" s="101"/>
      <c r="D909" s="102"/>
      <c r="E909" s="101"/>
      <c r="F909" s="103"/>
      <c r="G909" s="104"/>
      <c r="H909" s="101"/>
      <c r="I909" s="101"/>
      <c r="J909" s="101"/>
      <c r="K909" s="101"/>
      <c r="L909" s="105"/>
      <c r="M909" s="106"/>
      <c r="N909" s="101"/>
      <c r="O909" s="101"/>
      <c r="P909" s="107"/>
      <c r="Q909" s="108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</row>
    <row r="910" spans="1:159" x14ac:dyDescent="0.2">
      <c r="A910" s="99"/>
      <c r="B910" s="100"/>
      <c r="C910" s="101"/>
      <c r="D910" s="102"/>
      <c r="E910" s="101"/>
      <c r="F910" s="103"/>
      <c r="G910" s="104"/>
      <c r="H910" s="101"/>
      <c r="I910" s="101"/>
      <c r="J910" s="101"/>
      <c r="K910" s="101"/>
      <c r="L910" s="105"/>
      <c r="M910" s="106"/>
      <c r="N910" s="101"/>
      <c r="O910" s="101"/>
      <c r="P910" s="107"/>
      <c r="Q910" s="108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</row>
    <row r="911" spans="1:159" x14ac:dyDescent="0.2">
      <c r="A911" s="99"/>
      <c r="B911" s="100"/>
      <c r="C911" s="101"/>
      <c r="D911" s="102"/>
      <c r="E911" s="101"/>
      <c r="F911" s="103"/>
      <c r="G911" s="104"/>
      <c r="H911" s="101"/>
      <c r="I911" s="101"/>
      <c r="J911" s="101"/>
      <c r="K911" s="101"/>
      <c r="L911" s="105"/>
      <c r="M911" s="106"/>
      <c r="N911" s="101"/>
      <c r="O911" s="101"/>
      <c r="P911" s="107"/>
      <c r="Q911" s="108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</row>
    <row r="912" spans="1:159" x14ac:dyDescent="0.2">
      <c r="A912" s="99"/>
      <c r="B912" s="100"/>
      <c r="C912" s="101"/>
      <c r="D912" s="102"/>
      <c r="E912" s="101"/>
      <c r="F912" s="103"/>
      <c r="G912" s="104"/>
      <c r="H912" s="101"/>
      <c r="I912" s="101"/>
      <c r="J912" s="101"/>
      <c r="K912" s="101"/>
      <c r="L912" s="105"/>
      <c r="M912" s="106"/>
      <c r="N912" s="101"/>
      <c r="O912" s="101"/>
      <c r="P912" s="107"/>
      <c r="Q912" s="108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</row>
    <row r="913" spans="1:162" x14ac:dyDescent="0.2">
      <c r="A913" s="99"/>
      <c r="B913" s="100"/>
      <c r="C913" s="101"/>
      <c r="D913" s="102"/>
      <c r="E913" s="101"/>
      <c r="F913" s="103"/>
      <c r="G913" s="104"/>
      <c r="H913" s="101"/>
      <c r="I913" s="101"/>
      <c r="J913" s="101"/>
      <c r="K913" s="101"/>
      <c r="L913" s="105"/>
      <c r="M913" s="106"/>
      <c r="N913" s="101"/>
      <c r="O913" s="101"/>
      <c r="P913" s="107"/>
      <c r="Q913" s="108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</row>
    <row r="914" spans="1:162" x14ac:dyDescent="0.2">
      <c r="A914" s="99"/>
      <c r="B914" s="100"/>
      <c r="C914" s="101"/>
      <c r="D914" s="102"/>
      <c r="E914" s="101"/>
      <c r="F914" s="103"/>
      <c r="G914" s="104"/>
      <c r="H914" s="101"/>
      <c r="I914" s="101"/>
      <c r="J914" s="101"/>
      <c r="K914" s="101"/>
      <c r="L914" s="105"/>
      <c r="M914" s="106"/>
      <c r="N914" s="101"/>
      <c r="O914" s="101"/>
      <c r="P914" s="107"/>
      <c r="Q914" s="108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</row>
    <row r="915" spans="1:162" x14ac:dyDescent="0.2">
      <c r="A915" s="99"/>
      <c r="B915" s="100"/>
      <c r="C915" s="101"/>
      <c r="D915" s="102"/>
      <c r="E915" s="101"/>
      <c r="F915" s="103"/>
      <c r="G915" s="104"/>
      <c r="H915" s="101"/>
      <c r="I915" s="101"/>
      <c r="J915" s="101"/>
      <c r="K915" s="101"/>
      <c r="L915" s="105"/>
      <c r="M915" s="106"/>
      <c r="N915" s="101"/>
      <c r="O915" s="101"/>
      <c r="P915" s="107"/>
      <c r="Q915" s="108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</row>
    <row r="916" spans="1:162" x14ac:dyDescent="0.2">
      <c r="A916" s="99"/>
      <c r="B916" s="100"/>
      <c r="C916" s="101"/>
      <c r="D916" s="102"/>
      <c r="E916" s="101"/>
      <c r="F916" s="103"/>
      <c r="G916" s="104"/>
      <c r="H916" s="101"/>
      <c r="I916" s="101"/>
      <c r="J916" s="101"/>
      <c r="K916" s="101"/>
      <c r="L916" s="105"/>
      <c r="M916" s="106"/>
      <c r="N916" s="101"/>
      <c r="O916" s="101"/>
      <c r="P916" s="107"/>
      <c r="Q916" s="108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</row>
    <row r="917" spans="1:162" x14ac:dyDescent="0.2">
      <c r="A917" s="99"/>
      <c r="B917" s="100"/>
      <c r="C917" s="101"/>
      <c r="D917" s="102"/>
      <c r="E917" s="101"/>
      <c r="F917" s="103"/>
      <c r="G917" s="104"/>
      <c r="H917" s="101"/>
      <c r="I917" s="101"/>
      <c r="J917" s="101"/>
      <c r="K917" s="101"/>
      <c r="L917" s="105"/>
      <c r="M917" s="106"/>
      <c r="N917" s="101"/>
      <c r="O917" s="101"/>
      <c r="P917" s="107"/>
      <c r="Q917" s="108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</row>
    <row r="918" spans="1:162" x14ac:dyDescent="0.2">
      <c r="A918" s="99"/>
      <c r="B918" s="100"/>
      <c r="C918" s="101"/>
      <c r="D918" s="102"/>
      <c r="E918" s="101"/>
      <c r="F918" s="103"/>
      <c r="G918" s="104"/>
      <c r="H918" s="101"/>
      <c r="I918" s="101"/>
      <c r="J918" s="101"/>
      <c r="K918" s="101"/>
      <c r="L918" s="105"/>
      <c r="M918" s="106"/>
      <c r="N918" s="101"/>
      <c r="O918" s="101"/>
      <c r="P918" s="107"/>
      <c r="Q918" s="108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</row>
    <row r="919" spans="1:162" x14ac:dyDescent="0.2">
      <c r="A919" s="99"/>
      <c r="B919" s="100"/>
      <c r="C919" s="101"/>
      <c r="D919" s="102"/>
      <c r="E919" s="101"/>
      <c r="F919" s="103"/>
      <c r="G919" s="104"/>
      <c r="H919" s="101"/>
      <c r="I919" s="101"/>
      <c r="J919" s="101"/>
      <c r="K919" s="101"/>
      <c r="L919" s="105"/>
      <c r="M919" s="106"/>
      <c r="N919" s="101"/>
      <c r="O919" s="101"/>
      <c r="P919" s="107"/>
      <c r="Q919" s="108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</row>
    <row r="920" spans="1:162" x14ac:dyDescent="0.2">
      <c r="A920" s="99"/>
      <c r="B920" s="100"/>
      <c r="C920" s="101"/>
      <c r="D920" s="102"/>
      <c r="E920" s="101"/>
      <c r="F920" s="103"/>
      <c r="G920" s="104"/>
      <c r="H920" s="101"/>
      <c r="I920" s="101"/>
      <c r="J920" s="101"/>
      <c r="K920" s="101"/>
      <c r="L920" s="105"/>
      <c r="M920" s="106"/>
      <c r="N920" s="101"/>
      <c r="O920" s="101"/>
      <c r="P920" s="107"/>
      <c r="Q920" s="108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</row>
    <row r="921" spans="1:162" x14ac:dyDescent="0.2">
      <c r="A921" s="99"/>
      <c r="B921" s="100"/>
      <c r="C921" s="101"/>
      <c r="D921" s="102"/>
      <c r="E921" s="101"/>
      <c r="F921" s="103"/>
      <c r="G921" s="104"/>
      <c r="H921" s="101"/>
      <c r="I921" s="101"/>
      <c r="J921" s="101"/>
      <c r="K921" s="101"/>
      <c r="L921" s="105"/>
      <c r="M921" s="106"/>
      <c r="N921" s="101"/>
      <c r="O921" s="101"/>
      <c r="P921" s="107"/>
      <c r="Q921" s="108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</row>
    <row r="922" spans="1:162" x14ac:dyDescent="0.2">
      <c r="A922" s="99"/>
      <c r="B922" s="100"/>
      <c r="C922" s="101"/>
      <c r="D922" s="102"/>
      <c r="E922" s="101"/>
      <c r="F922" s="103"/>
      <c r="G922" s="104"/>
      <c r="H922" s="101"/>
      <c r="I922" s="101"/>
      <c r="J922" s="101"/>
      <c r="K922" s="101"/>
      <c r="L922" s="105"/>
      <c r="M922" s="106"/>
      <c r="N922" s="101"/>
      <c r="O922" s="101"/>
      <c r="P922" s="107"/>
      <c r="Q922" s="108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</row>
    <row r="923" spans="1:162" x14ac:dyDescent="0.2">
      <c r="A923" s="99"/>
      <c r="B923" s="100"/>
      <c r="C923" s="101"/>
      <c r="D923" s="102"/>
      <c r="E923" s="101"/>
      <c r="F923" s="103"/>
      <c r="G923" s="104"/>
      <c r="H923" s="101"/>
      <c r="I923" s="101"/>
      <c r="J923" s="101"/>
      <c r="K923" s="101"/>
      <c r="L923" s="105"/>
      <c r="M923" s="106"/>
      <c r="N923" s="101"/>
      <c r="O923" s="101"/>
      <c r="P923" s="107"/>
      <c r="Q923" s="108"/>
      <c r="R923" s="13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  <c r="CH923" s="40"/>
      <c r="CI923" s="40"/>
      <c r="CJ923" s="40"/>
      <c r="CK923" s="40"/>
      <c r="CL923" s="40"/>
      <c r="CM923" s="40"/>
      <c r="CN923" s="40"/>
      <c r="CO923" s="40"/>
      <c r="CP923" s="40"/>
      <c r="CQ923" s="40"/>
      <c r="CR923" s="40"/>
      <c r="CS923" s="40"/>
      <c r="CT923" s="40"/>
      <c r="CU923" s="40"/>
      <c r="CV923" s="40"/>
      <c r="CW923" s="40"/>
      <c r="CX923" s="40"/>
      <c r="CY923" s="40"/>
      <c r="CZ923" s="40"/>
      <c r="DA923" s="40"/>
      <c r="DB923" s="40"/>
      <c r="DC923" s="40"/>
      <c r="DD923" s="40"/>
      <c r="DE923" s="40"/>
      <c r="DF923" s="40"/>
      <c r="DG923" s="40"/>
      <c r="DH923" s="40"/>
      <c r="DI923" s="40"/>
      <c r="DJ923" s="40"/>
      <c r="DK923" s="40"/>
      <c r="DL923" s="40"/>
      <c r="DM923" s="40"/>
      <c r="DN923" s="40"/>
      <c r="DO923" s="40"/>
      <c r="DP923" s="40"/>
      <c r="DQ923" s="40"/>
      <c r="DR923" s="40"/>
      <c r="DS923" s="40"/>
      <c r="DT923" s="40"/>
      <c r="DU923" s="40"/>
      <c r="DV923" s="40"/>
      <c r="DW923" s="40"/>
      <c r="DX923" s="40"/>
      <c r="DY923" s="40"/>
      <c r="DZ923" s="40"/>
      <c r="EA923" s="40"/>
      <c r="EB923" s="40"/>
      <c r="EC923" s="40"/>
      <c r="ED923" s="40"/>
      <c r="EE923" s="40"/>
      <c r="EF923" s="40"/>
      <c r="EG923" s="40"/>
      <c r="EH923" s="40"/>
      <c r="EI923" s="40"/>
      <c r="EJ923" s="40"/>
      <c r="EK923" s="40"/>
      <c r="EL923" s="40"/>
      <c r="EM923" s="40"/>
      <c r="EN923" s="40"/>
      <c r="EO923" s="40"/>
      <c r="EP923" s="40"/>
      <c r="EQ923" s="40"/>
      <c r="ER923" s="40"/>
      <c r="ES923" s="40"/>
      <c r="ET923" s="40"/>
      <c r="EU923" s="40"/>
      <c r="EV923" s="40"/>
      <c r="EW923" s="40"/>
      <c r="EX923" s="40"/>
      <c r="EY923" s="40"/>
      <c r="EZ923" s="40"/>
      <c r="FA923" s="40"/>
      <c r="FB923" s="40"/>
      <c r="FC923" s="40"/>
      <c r="FD923" s="40"/>
      <c r="FE923" s="40"/>
      <c r="FF923" s="40"/>
    </row>
    <row r="924" spans="1:162" x14ac:dyDescent="0.2">
      <c r="A924" s="99"/>
      <c r="B924" s="100"/>
      <c r="C924" s="101"/>
      <c r="D924" s="102"/>
      <c r="E924" s="101"/>
      <c r="F924" s="103"/>
      <c r="G924" s="104"/>
      <c r="H924" s="101"/>
      <c r="I924" s="101"/>
      <c r="J924" s="101"/>
      <c r="K924" s="101"/>
      <c r="L924" s="105"/>
      <c r="M924" s="106"/>
      <c r="N924" s="101"/>
      <c r="O924" s="101"/>
      <c r="P924" s="107"/>
      <c r="Q924" s="108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</row>
    <row r="925" spans="1:162" x14ac:dyDescent="0.2">
      <c r="A925" s="99"/>
      <c r="B925" s="100"/>
      <c r="C925" s="101"/>
      <c r="D925" s="102"/>
      <c r="E925" s="101"/>
      <c r="F925" s="103"/>
      <c r="G925" s="104"/>
      <c r="H925" s="101"/>
      <c r="I925" s="101"/>
      <c r="J925" s="101"/>
      <c r="K925" s="101"/>
      <c r="L925" s="105"/>
      <c r="M925" s="106"/>
      <c r="N925" s="101"/>
      <c r="O925" s="101"/>
      <c r="P925" s="107"/>
      <c r="Q925" s="108"/>
      <c r="R925" s="13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  <c r="CH925" s="40"/>
      <c r="CI925" s="40"/>
      <c r="CJ925" s="40"/>
      <c r="CK925" s="40"/>
      <c r="CL925" s="40"/>
      <c r="CM925" s="40"/>
      <c r="CN925" s="40"/>
      <c r="CO925" s="40"/>
      <c r="CP925" s="40"/>
      <c r="CQ925" s="40"/>
      <c r="CR925" s="40"/>
      <c r="CS925" s="40"/>
      <c r="CT925" s="40"/>
      <c r="CU925" s="40"/>
      <c r="CV925" s="40"/>
      <c r="CW925" s="40"/>
      <c r="CX925" s="40"/>
      <c r="CY925" s="40"/>
      <c r="CZ925" s="40"/>
      <c r="DA925" s="40"/>
      <c r="DB925" s="40"/>
      <c r="DC925" s="40"/>
      <c r="DD925" s="40"/>
      <c r="DE925" s="40"/>
      <c r="DF925" s="40"/>
      <c r="DG925" s="40"/>
      <c r="DH925" s="40"/>
      <c r="DI925" s="40"/>
      <c r="DJ925" s="40"/>
      <c r="DK925" s="40"/>
      <c r="DL925" s="40"/>
      <c r="DM925" s="40"/>
      <c r="DN925" s="40"/>
      <c r="DO925" s="40"/>
      <c r="DP925" s="40"/>
      <c r="DQ925" s="40"/>
      <c r="DR925" s="40"/>
      <c r="DS925" s="40"/>
      <c r="DT925" s="40"/>
      <c r="DU925" s="40"/>
      <c r="DV925" s="40"/>
      <c r="DW925" s="40"/>
      <c r="DX925" s="40"/>
      <c r="DY925" s="40"/>
      <c r="DZ925" s="40"/>
      <c r="EA925" s="40"/>
      <c r="EB925" s="40"/>
      <c r="EC925" s="40"/>
      <c r="ED925" s="40"/>
      <c r="EE925" s="40"/>
      <c r="EF925" s="40"/>
      <c r="EG925" s="40"/>
      <c r="EH925" s="40"/>
      <c r="EI925" s="40"/>
      <c r="EJ925" s="40"/>
      <c r="EK925" s="40"/>
      <c r="EL925" s="40"/>
      <c r="EM925" s="40"/>
      <c r="EN925" s="40"/>
      <c r="EO925" s="40"/>
      <c r="EP925" s="40"/>
      <c r="EQ925" s="40"/>
      <c r="ER925" s="40"/>
      <c r="ES925" s="40"/>
      <c r="ET925" s="40"/>
      <c r="EU925" s="40"/>
      <c r="EV925" s="40"/>
      <c r="EW925" s="40"/>
      <c r="EX925" s="40"/>
      <c r="EY925" s="40"/>
      <c r="EZ925" s="40"/>
      <c r="FA925" s="40"/>
      <c r="FB925" s="40"/>
      <c r="FC925" s="40"/>
      <c r="FD925" s="40"/>
      <c r="FE925" s="40"/>
      <c r="FF925" s="40"/>
    </row>
    <row r="926" spans="1:162" x14ac:dyDescent="0.2">
      <c r="A926" s="99"/>
      <c r="B926" s="100"/>
      <c r="C926" s="101"/>
      <c r="D926" s="102"/>
      <c r="E926" s="101"/>
      <c r="F926" s="103"/>
      <c r="G926" s="104"/>
      <c r="H926" s="101"/>
      <c r="I926" s="101"/>
      <c r="J926" s="101"/>
      <c r="K926" s="101"/>
      <c r="L926" s="105"/>
      <c r="M926" s="106"/>
      <c r="N926" s="101"/>
      <c r="O926" s="101"/>
      <c r="P926" s="107"/>
      <c r="Q926" s="108"/>
      <c r="R926" s="13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  <c r="EZ926" s="40"/>
      <c r="FA926" s="40"/>
      <c r="FB926" s="40"/>
      <c r="FC926" s="40"/>
      <c r="FD926" s="40"/>
      <c r="FE926" s="40"/>
      <c r="FF926" s="40"/>
    </row>
    <row r="927" spans="1:162" x14ac:dyDescent="0.2">
      <c r="A927" s="99"/>
      <c r="B927" s="100"/>
      <c r="C927" s="101"/>
      <c r="D927" s="102"/>
      <c r="E927" s="101"/>
      <c r="F927" s="103"/>
      <c r="G927" s="104"/>
      <c r="H927" s="101"/>
      <c r="I927" s="101"/>
      <c r="J927" s="101"/>
      <c r="K927" s="101"/>
      <c r="L927" s="105"/>
      <c r="M927" s="106"/>
      <c r="N927" s="101"/>
      <c r="O927" s="101"/>
      <c r="P927" s="107"/>
      <c r="Q927" s="108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</row>
    <row r="928" spans="1:162" x14ac:dyDescent="0.2">
      <c r="A928" s="99"/>
      <c r="B928" s="100"/>
      <c r="C928" s="101"/>
      <c r="D928" s="102"/>
      <c r="E928" s="101"/>
      <c r="F928" s="103"/>
      <c r="G928" s="104"/>
      <c r="H928" s="101"/>
      <c r="I928" s="101"/>
      <c r="J928" s="101"/>
      <c r="K928" s="101"/>
      <c r="L928" s="105"/>
      <c r="M928" s="106"/>
      <c r="N928" s="101"/>
      <c r="O928" s="101"/>
      <c r="P928" s="107"/>
      <c r="Q928" s="108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</row>
    <row r="929" spans="1:159" x14ac:dyDescent="0.2">
      <c r="A929" s="99"/>
      <c r="B929" s="100"/>
      <c r="C929" s="101"/>
      <c r="D929" s="102"/>
      <c r="E929" s="101"/>
      <c r="F929" s="103"/>
      <c r="G929" s="104"/>
      <c r="H929" s="101"/>
      <c r="I929" s="101"/>
      <c r="J929" s="101"/>
      <c r="K929" s="101"/>
      <c r="L929" s="105"/>
      <c r="M929" s="106"/>
      <c r="N929" s="101"/>
      <c r="O929" s="101"/>
      <c r="P929" s="107"/>
      <c r="Q929" s="108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</row>
    <row r="930" spans="1:159" x14ac:dyDescent="0.2">
      <c r="A930" s="99"/>
      <c r="B930" s="100"/>
      <c r="C930" s="101"/>
      <c r="D930" s="102"/>
      <c r="E930" s="101"/>
      <c r="F930" s="103"/>
      <c r="G930" s="104"/>
      <c r="H930" s="101"/>
      <c r="I930" s="101"/>
      <c r="J930" s="101"/>
      <c r="K930" s="101"/>
      <c r="L930" s="105"/>
      <c r="M930" s="106"/>
      <c r="N930" s="101"/>
      <c r="O930" s="101"/>
      <c r="P930" s="107"/>
      <c r="Q930" s="108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</row>
    <row r="931" spans="1:159" x14ac:dyDescent="0.2">
      <c r="A931" s="99"/>
      <c r="B931" s="100"/>
      <c r="C931" s="101"/>
      <c r="D931" s="102"/>
      <c r="E931" s="101"/>
      <c r="F931" s="103"/>
      <c r="G931" s="104"/>
      <c r="H931" s="101"/>
      <c r="I931" s="101"/>
      <c r="J931" s="101"/>
      <c r="K931" s="101"/>
      <c r="L931" s="105"/>
      <c r="M931" s="106"/>
      <c r="N931" s="101"/>
      <c r="O931" s="101"/>
      <c r="P931" s="107"/>
      <c r="Q931" s="108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</row>
    <row r="932" spans="1:159" x14ac:dyDescent="0.2">
      <c r="A932" s="99"/>
      <c r="B932" s="100"/>
      <c r="C932" s="101"/>
      <c r="D932" s="102"/>
      <c r="E932" s="101"/>
      <c r="F932" s="103"/>
      <c r="G932" s="104"/>
      <c r="H932" s="101"/>
      <c r="I932" s="101"/>
      <c r="J932" s="101"/>
      <c r="K932" s="101"/>
      <c r="L932" s="105"/>
      <c r="M932" s="106"/>
      <c r="N932" s="101"/>
      <c r="O932" s="101"/>
      <c r="P932" s="107"/>
      <c r="Q932" s="108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</row>
    <row r="933" spans="1:159" x14ac:dyDescent="0.2">
      <c r="A933" s="99"/>
      <c r="B933" s="100"/>
      <c r="C933" s="101"/>
      <c r="D933" s="102"/>
      <c r="E933" s="101"/>
      <c r="F933" s="103"/>
      <c r="G933" s="104"/>
      <c r="H933" s="101"/>
      <c r="I933" s="101"/>
      <c r="J933" s="101"/>
      <c r="K933" s="101"/>
      <c r="L933" s="105"/>
      <c r="M933" s="106"/>
      <c r="N933" s="101"/>
      <c r="O933" s="101"/>
      <c r="P933" s="107"/>
      <c r="Q933" s="108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</row>
    <row r="934" spans="1:159" x14ac:dyDescent="0.2">
      <c r="A934" s="99"/>
      <c r="B934" s="100"/>
      <c r="C934" s="101"/>
      <c r="D934" s="102"/>
      <c r="E934" s="101"/>
      <c r="F934" s="103"/>
      <c r="G934" s="104"/>
      <c r="H934" s="101"/>
      <c r="I934" s="101"/>
      <c r="J934" s="101"/>
      <c r="K934" s="101"/>
      <c r="L934" s="105"/>
      <c r="M934" s="106"/>
      <c r="N934" s="101"/>
      <c r="O934" s="101"/>
      <c r="P934" s="107"/>
      <c r="Q934" s="108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</row>
    <row r="935" spans="1:159" x14ac:dyDescent="0.2">
      <c r="A935" s="99"/>
      <c r="B935" s="100"/>
      <c r="C935" s="101"/>
      <c r="D935" s="102"/>
      <c r="E935" s="101"/>
      <c r="F935" s="103"/>
      <c r="G935" s="104"/>
      <c r="H935" s="101"/>
      <c r="I935" s="101"/>
      <c r="J935" s="101"/>
      <c r="K935" s="101"/>
      <c r="L935" s="105"/>
      <c r="M935" s="106"/>
      <c r="N935" s="101"/>
      <c r="O935" s="101"/>
      <c r="P935" s="107"/>
      <c r="Q935" s="108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</row>
    <row r="936" spans="1:159" x14ac:dyDescent="0.2">
      <c r="A936" s="99"/>
      <c r="B936" s="100"/>
      <c r="C936" s="101"/>
      <c r="D936" s="102"/>
      <c r="E936" s="101"/>
      <c r="F936" s="103"/>
      <c r="G936" s="104"/>
      <c r="H936" s="101"/>
      <c r="I936" s="101"/>
      <c r="J936" s="101"/>
      <c r="K936" s="101"/>
      <c r="L936" s="105"/>
      <c r="M936" s="106"/>
      <c r="N936" s="101"/>
      <c r="O936" s="101"/>
      <c r="P936" s="107"/>
      <c r="Q936" s="108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</row>
    <row r="937" spans="1:159" x14ac:dyDescent="0.2">
      <c r="A937" s="99"/>
      <c r="B937" s="100"/>
      <c r="C937" s="101"/>
      <c r="D937" s="102"/>
      <c r="E937" s="101"/>
      <c r="F937" s="103"/>
      <c r="G937" s="104"/>
      <c r="H937" s="101"/>
      <c r="I937" s="101"/>
      <c r="J937" s="101"/>
      <c r="K937" s="101"/>
      <c r="L937" s="105"/>
      <c r="M937" s="106"/>
      <c r="N937" s="101"/>
      <c r="O937" s="101"/>
      <c r="P937" s="107"/>
      <c r="Q937" s="108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</row>
    <row r="938" spans="1:159" x14ac:dyDescent="0.2">
      <c r="A938" s="99"/>
      <c r="B938" s="100"/>
      <c r="C938" s="101"/>
      <c r="D938" s="102"/>
      <c r="E938" s="101"/>
      <c r="F938" s="103"/>
      <c r="G938" s="104"/>
      <c r="H938" s="101"/>
      <c r="I938" s="101"/>
      <c r="J938" s="101"/>
      <c r="K938" s="101"/>
      <c r="L938" s="105"/>
      <c r="M938" s="106"/>
      <c r="N938" s="101"/>
      <c r="O938" s="101"/>
      <c r="P938" s="107"/>
      <c r="Q938" s="108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</row>
    <row r="939" spans="1:159" x14ac:dyDescent="0.2">
      <c r="A939" s="99"/>
      <c r="B939" s="100"/>
      <c r="C939" s="101"/>
      <c r="D939" s="102"/>
      <c r="E939" s="101"/>
      <c r="F939" s="103"/>
      <c r="G939" s="104"/>
      <c r="H939" s="101"/>
      <c r="I939" s="101"/>
      <c r="J939" s="101"/>
      <c r="K939" s="101"/>
      <c r="L939" s="105"/>
      <c r="M939" s="106"/>
      <c r="N939" s="101"/>
      <c r="O939" s="101"/>
      <c r="P939" s="107"/>
      <c r="Q939" s="108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</row>
    <row r="940" spans="1:159" x14ac:dyDescent="0.2">
      <c r="A940" s="99"/>
      <c r="B940" s="100"/>
      <c r="C940" s="101"/>
      <c r="D940" s="102"/>
      <c r="E940" s="101"/>
      <c r="F940" s="103"/>
      <c r="G940" s="104"/>
      <c r="H940" s="101"/>
      <c r="I940" s="101"/>
      <c r="J940" s="101"/>
      <c r="K940" s="101"/>
      <c r="L940" s="105"/>
      <c r="M940" s="106"/>
      <c r="N940" s="101"/>
      <c r="O940" s="101"/>
      <c r="P940" s="107"/>
      <c r="Q940" s="108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</row>
    <row r="941" spans="1:159" x14ac:dyDescent="0.2">
      <c r="A941" s="99"/>
      <c r="B941" s="100"/>
      <c r="C941" s="101"/>
      <c r="D941" s="102"/>
      <c r="E941" s="101"/>
      <c r="F941" s="103"/>
      <c r="G941" s="104"/>
      <c r="H941" s="101"/>
      <c r="I941" s="101"/>
      <c r="J941" s="101"/>
      <c r="K941" s="101"/>
      <c r="L941" s="105"/>
      <c r="M941" s="106"/>
      <c r="N941" s="101"/>
      <c r="O941" s="101"/>
      <c r="P941" s="107"/>
      <c r="Q941" s="108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</row>
    <row r="942" spans="1:159" x14ac:dyDescent="0.2">
      <c r="A942" s="99"/>
      <c r="B942" s="100"/>
      <c r="C942" s="101"/>
      <c r="D942" s="102"/>
      <c r="E942" s="101"/>
      <c r="F942" s="103"/>
      <c r="G942" s="104"/>
      <c r="H942" s="101"/>
      <c r="I942" s="101"/>
      <c r="J942" s="101"/>
      <c r="K942" s="101"/>
      <c r="L942" s="105"/>
      <c r="M942" s="106"/>
      <c r="N942" s="101"/>
      <c r="O942" s="101"/>
      <c r="P942" s="107"/>
      <c r="Q942" s="108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</row>
    <row r="943" spans="1:159" x14ac:dyDescent="0.2">
      <c r="A943" s="99"/>
      <c r="B943" s="100"/>
      <c r="C943" s="101"/>
      <c r="D943" s="102"/>
      <c r="E943" s="101"/>
      <c r="F943" s="103"/>
      <c r="G943" s="104"/>
      <c r="H943" s="101"/>
      <c r="I943" s="101"/>
      <c r="J943" s="101"/>
      <c r="K943" s="101"/>
      <c r="L943" s="105"/>
      <c r="M943" s="106"/>
      <c r="N943" s="101"/>
      <c r="O943" s="101"/>
      <c r="P943" s="107"/>
      <c r="Q943" s="108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</row>
    <row r="944" spans="1:159" x14ac:dyDescent="0.2">
      <c r="A944" s="99"/>
      <c r="B944" s="100"/>
      <c r="C944" s="101"/>
      <c r="D944" s="102"/>
      <c r="E944" s="101"/>
      <c r="F944" s="103"/>
      <c r="G944" s="104"/>
      <c r="H944" s="101"/>
      <c r="I944" s="101"/>
      <c r="J944" s="101"/>
      <c r="K944" s="101"/>
      <c r="L944" s="105"/>
      <c r="M944" s="106"/>
      <c r="N944" s="101"/>
      <c r="O944" s="101"/>
      <c r="P944" s="107"/>
      <c r="Q944" s="108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</row>
    <row r="945" spans="1:159" x14ac:dyDescent="0.2">
      <c r="A945" s="99"/>
      <c r="B945" s="100"/>
      <c r="C945" s="101"/>
      <c r="D945" s="102"/>
      <c r="E945" s="101"/>
      <c r="F945" s="103"/>
      <c r="G945" s="104"/>
      <c r="H945" s="101"/>
      <c r="I945" s="101"/>
      <c r="J945" s="101"/>
      <c r="K945" s="101"/>
      <c r="L945" s="105"/>
      <c r="M945" s="106"/>
      <c r="N945" s="101"/>
      <c r="O945" s="101"/>
      <c r="P945" s="107"/>
      <c r="Q945" s="108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</row>
    <row r="946" spans="1:159" x14ac:dyDescent="0.2">
      <c r="A946" s="99"/>
      <c r="B946" s="100"/>
      <c r="C946" s="101"/>
      <c r="D946" s="102"/>
      <c r="E946" s="101"/>
      <c r="F946" s="103"/>
      <c r="G946" s="104"/>
      <c r="H946" s="101"/>
      <c r="I946" s="101"/>
      <c r="J946" s="101"/>
      <c r="K946" s="101"/>
      <c r="L946" s="105"/>
      <c r="M946" s="106"/>
      <c r="N946" s="101"/>
      <c r="O946" s="101"/>
      <c r="P946" s="107"/>
      <c r="Q946" s="108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</row>
    <row r="947" spans="1:159" x14ac:dyDescent="0.2">
      <c r="A947" s="99"/>
      <c r="B947" s="100"/>
      <c r="C947" s="101"/>
      <c r="D947" s="102"/>
      <c r="E947" s="101"/>
      <c r="F947" s="103"/>
      <c r="G947" s="104"/>
      <c r="H947" s="101"/>
      <c r="I947" s="101"/>
      <c r="J947" s="101"/>
      <c r="K947" s="101"/>
      <c r="L947" s="105"/>
      <c r="M947" s="106"/>
      <c r="N947" s="101"/>
      <c r="O947" s="101"/>
      <c r="P947" s="107"/>
      <c r="Q947" s="108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</row>
    <row r="948" spans="1:159" x14ac:dyDescent="0.2">
      <c r="A948" s="99"/>
      <c r="B948" s="100"/>
      <c r="C948" s="101"/>
      <c r="D948" s="102"/>
      <c r="E948" s="101"/>
      <c r="F948" s="103"/>
      <c r="G948" s="104"/>
      <c r="H948" s="101"/>
      <c r="I948" s="101"/>
      <c r="J948" s="101"/>
      <c r="K948" s="101"/>
      <c r="L948" s="105"/>
      <c r="M948" s="106"/>
      <c r="N948" s="101"/>
      <c r="O948" s="101"/>
      <c r="P948" s="107"/>
      <c r="Q948" s="108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</row>
    <row r="949" spans="1:159" x14ac:dyDescent="0.2">
      <c r="A949" s="99"/>
      <c r="B949" s="100"/>
      <c r="C949" s="101"/>
      <c r="D949" s="102"/>
      <c r="E949" s="101"/>
      <c r="F949" s="103"/>
      <c r="G949" s="104"/>
      <c r="H949" s="101"/>
      <c r="I949" s="101"/>
      <c r="J949" s="101"/>
      <c r="K949" s="101"/>
      <c r="L949" s="105"/>
      <c r="M949" s="106"/>
      <c r="N949" s="101"/>
      <c r="O949" s="101"/>
      <c r="P949" s="107"/>
      <c r="Q949" s="108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</row>
    <row r="950" spans="1:159" x14ac:dyDescent="0.2">
      <c r="A950" s="99"/>
      <c r="B950" s="100"/>
      <c r="C950" s="101"/>
      <c r="D950" s="102"/>
      <c r="E950" s="101"/>
      <c r="F950" s="103"/>
      <c r="G950" s="104"/>
      <c r="H950" s="101"/>
      <c r="I950" s="101"/>
      <c r="J950" s="101"/>
      <c r="K950" s="101"/>
      <c r="L950" s="105"/>
      <c r="M950" s="106"/>
      <c r="N950" s="101"/>
      <c r="O950" s="101"/>
      <c r="P950" s="107"/>
      <c r="Q950" s="108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</row>
    <row r="951" spans="1:159" x14ac:dyDescent="0.2">
      <c r="A951" s="99"/>
      <c r="B951" s="100"/>
      <c r="C951" s="101"/>
      <c r="D951" s="102"/>
      <c r="E951" s="101"/>
      <c r="F951" s="103"/>
      <c r="G951" s="104"/>
      <c r="H951" s="101"/>
      <c r="I951" s="101"/>
      <c r="J951" s="101"/>
      <c r="K951" s="101"/>
      <c r="L951" s="105"/>
      <c r="M951" s="106"/>
      <c r="N951" s="101"/>
      <c r="O951" s="101"/>
      <c r="P951" s="107"/>
      <c r="Q951" s="108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</row>
    <row r="952" spans="1:159" x14ac:dyDescent="0.2">
      <c r="A952" s="99"/>
      <c r="B952" s="100"/>
      <c r="C952" s="101"/>
      <c r="D952" s="102"/>
      <c r="E952" s="101"/>
      <c r="F952" s="103"/>
      <c r="G952" s="104"/>
      <c r="H952" s="101"/>
      <c r="I952" s="101"/>
      <c r="J952" s="101"/>
      <c r="K952" s="101"/>
      <c r="L952" s="105"/>
      <c r="M952" s="106"/>
      <c r="N952" s="101"/>
      <c r="O952" s="101"/>
      <c r="P952" s="107"/>
      <c r="Q952" s="108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</row>
    <row r="953" spans="1:159" x14ac:dyDescent="0.2">
      <c r="A953" s="99"/>
      <c r="B953" s="100"/>
      <c r="C953" s="101"/>
      <c r="D953" s="102"/>
      <c r="E953" s="101"/>
      <c r="F953" s="103"/>
      <c r="G953" s="104"/>
      <c r="H953" s="101"/>
      <c r="I953" s="101"/>
      <c r="J953" s="101"/>
      <c r="K953" s="101"/>
      <c r="L953" s="105"/>
      <c r="M953" s="106"/>
      <c r="N953" s="101"/>
      <c r="O953" s="101"/>
      <c r="P953" s="107"/>
      <c r="Q953" s="108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</row>
    <row r="954" spans="1:159" x14ac:dyDescent="0.2">
      <c r="A954" s="99"/>
      <c r="B954" s="100"/>
      <c r="C954" s="101"/>
      <c r="D954" s="102"/>
      <c r="E954" s="101"/>
      <c r="F954" s="103"/>
      <c r="G954" s="104"/>
      <c r="H954" s="101"/>
      <c r="I954" s="101"/>
      <c r="J954" s="101"/>
      <c r="K954" s="101"/>
      <c r="L954" s="105"/>
      <c r="M954" s="106"/>
      <c r="N954" s="101"/>
      <c r="O954" s="101"/>
      <c r="P954" s="107"/>
      <c r="Q954" s="108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</row>
    <row r="955" spans="1:159" x14ac:dyDescent="0.2">
      <c r="A955" s="99"/>
      <c r="B955" s="100"/>
      <c r="C955" s="101"/>
      <c r="D955" s="102"/>
      <c r="E955" s="101"/>
      <c r="F955" s="103"/>
      <c r="G955" s="104"/>
      <c r="H955" s="101"/>
      <c r="I955" s="101"/>
      <c r="J955" s="101"/>
      <c r="K955" s="101"/>
      <c r="L955" s="105"/>
      <c r="M955" s="106"/>
      <c r="N955" s="101"/>
      <c r="O955" s="101"/>
      <c r="P955" s="107"/>
      <c r="Q955" s="108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</row>
    <row r="956" spans="1:159" x14ac:dyDescent="0.2">
      <c r="A956" s="99"/>
      <c r="B956" s="100"/>
      <c r="C956" s="101"/>
      <c r="D956" s="102"/>
      <c r="E956" s="101"/>
      <c r="F956" s="103"/>
      <c r="G956" s="104"/>
      <c r="H956" s="101"/>
      <c r="I956" s="101"/>
      <c r="J956" s="101"/>
      <c r="K956" s="101"/>
      <c r="L956" s="105"/>
      <c r="M956" s="106"/>
      <c r="N956" s="101"/>
      <c r="O956" s="101"/>
      <c r="P956" s="107"/>
      <c r="Q956" s="108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</row>
    <row r="957" spans="1:159" x14ac:dyDescent="0.2">
      <c r="A957" s="99"/>
      <c r="B957" s="100"/>
      <c r="C957" s="101"/>
      <c r="D957" s="102"/>
      <c r="E957" s="101"/>
      <c r="F957" s="103"/>
      <c r="G957" s="104"/>
      <c r="H957" s="101"/>
      <c r="I957" s="101"/>
      <c r="J957" s="101"/>
      <c r="K957" s="101"/>
      <c r="L957" s="105"/>
      <c r="M957" s="106"/>
      <c r="N957" s="101"/>
      <c r="O957" s="101"/>
      <c r="P957" s="107"/>
      <c r="Q957" s="108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</row>
    <row r="958" spans="1:159" x14ac:dyDescent="0.2">
      <c r="A958" s="99"/>
      <c r="B958" s="100"/>
      <c r="C958" s="101"/>
      <c r="D958" s="102"/>
      <c r="E958" s="101"/>
      <c r="F958" s="103"/>
      <c r="G958" s="104"/>
      <c r="H958" s="101"/>
      <c r="I958" s="101"/>
      <c r="J958" s="101"/>
      <c r="K958" s="101"/>
      <c r="L958" s="105"/>
      <c r="M958" s="106"/>
      <c r="N958" s="101"/>
      <c r="O958" s="101"/>
      <c r="P958" s="107"/>
      <c r="Q958" s="108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</row>
    <row r="959" spans="1:159" x14ac:dyDescent="0.2">
      <c r="A959" s="99"/>
      <c r="B959" s="100"/>
      <c r="C959" s="101"/>
      <c r="D959" s="102"/>
      <c r="E959" s="101"/>
      <c r="F959" s="103"/>
      <c r="G959" s="104"/>
      <c r="H959" s="101"/>
      <c r="I959" s="101"/>
      <c r="J959" s="101"/>
      <c r="K959" s="101"/>
      <c r="L959" s="105"/>
      <c r="M959" s="106"/>
      <c r="N959" s="101"/>
      <c r="O959" s="101"/>
      <c r="P959" s="107"/>
      <c r="Q959" s="108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</row>
    <row r="960" spans="1:159" x14ac:dyDescent="0.2">
      <c r="A960" s="99"/>
      <c r="B960" s="100"/>
      <c r="C960" s="101"/>
      <c r="D960" s="102"/>
      <c r="E960" s="101"/>
      <c r="F960" s="103"/>
      <c r="G960" s="104"/>
      <c r="H960" s="101"/>
      <c r="I960" s="101"/>
      <c r="J960" s="101"/>
      <c r="K960" s="101"/>
      <c r="L960" s="105"/>
      <c r="M960" s="106"/>
      <c r="N960" s="101"/>
      <c r="O960" s="101"/>
      <c r="P960" s="107"/>
      <c r="Q960" s="108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</row>
    <row r="961" spans="1:159" x14ac:dyDescent="0.2">
      <c r="A961" s="99"/>
      <c r="B961" s="100"/>
      <c r="C961" s="101"/>
      <c r="D961" s="102"/>
      <c r="E961" s="101"/>
      <c r="F961" s="103"/>
      <c r="G961" s="104"/>
      <c r="H961" s="101"/>
      <c r="I961" s="101"/>
      <c r="J961" s="101"/>
      <c r="K961" s="101"/>
      <c r="L961" s="105"/>
      <c r="M961" s="106"/>
      <c r="N961" s="101"/>
      <c r="O961" s="101"/>
      <c r="P961" s="107"/>
      <c r="Q961" s="108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</row>
    <row r="962" spans="1:159" x14ac:dyDescent="0.2">
      <c r="A962" s="99"/>
      <c r="B962" s="100"/>
      <c r="C962" s="101"/>
      <c r="D962" s="102"/>
      <c r="E962" s="101"/>
      <c r="F962" s="103"/>
      <c r="G962" s="104"/>
      <c r="H962" s="101"/>
      <c r="I962" s="101"/>
      <c r="J962" s="101"/>
      <c r="K962" s="101"/>
      <c r="L962" s="105"/>
      <c r="M962" s="106"/>
      <c r="N962" s="101"/>
      <c r="O962" s="101"/>
      <c r="P962" s="107"/>
      <c r="Q962" s="108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</row>
    <row r="963" spans="1:159" x14ac:dyDescent="0.2">
      <c r="A963" s="99"/>
      <c r="B963" s="100"/>
      <c r="C963" s="101"/>
      <c r="D963" s="102"/>
      <c r="E963" s="101"/>
      <c r="F963" s="103"/>
      <c r="G963" s="104"/>
      <c r="H963" s="101"/>
      <c r="I963" s="101"/>
      <c r="J963" s="101"/>
      <c r="K963" s="101"/>
      <c r="L963" s="105"/>
      <c r="M963" s="106"/>
      <c r="N963" s="101"/>
      <c r="O963" s="101"/>
      <c r="P963" s="107"/>
      <c r="Q963" s="108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</row>
    <row r="964" spans="1:159" x14ac:dyDescent="0.2">
      <c r="A964" s="99"/>
      <c r="B964" s="100"/>
      <c r="C964" s="101"/>
      <c r="D964" s="102"/>
      <c r="E964" s="101"/>
      <c r="F964" s="103"/>
      <c r="G964" s="104"/>
      <c r="H964" s="101"/>
      <c r="I964" s="101"/>
      <c r="J964" s="101"/>
      <c r="K964" s="101"/>
      <c r="L964" s="105"/>
      <c r="M964" s="106"/>
      <c r="N964" s="101"/>
      <c r="O964" s="101"/>
      <c r="P964" s="107"/>
      <c r="Q964" s="108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</row>
    <row r="965" spans="1:159" x14ac:dyDescent="0.2">
      <c r="A965" s="99"/>
      <c r="B965" s="100"/>
      <c r="C965" s="101"/>
      <c r="D965" s="102"/>
      <c r="E965" s="101"/>
      <c r="F965" s="103"/>
      <c r="G965" s="104"/>
      <c r="H965" s="101"/>
      <c r="I965" s="101"/>
      <c r="J965" s="101"/>
      <c r="K965" s="101"/>
      <c r="L965" s="105"/>
      <c r="M965" s="106"/>
      <c r="N965" s="101"/>
      <c r="O965" s="101"/>
      <c r="P965" s="107"/>
      <c r="Q965" s="108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</row>
    <row r="966" spans="1:159" x14ac:dyDescent="0.2">
      <c r="A966" s="99"/>
      <c r="B966" s="100"/>
      <c r="C966" s="101"/>
      <c r="D966" s="102"/>
      <c r="E966" s="101"/>
      <c r="F966" s="103"/>
      <c r="G966" s="104"/>
      <c r="H966" s="101"/>
      <c r="I966" s="101"/>
      <c r="J966" s="101"/>
      <c r="K966" s="101"/>
      <c r="L966" s="105"/>
      <c r="M966" s="106"/>
      <c r="N966" s="101"/>
      <c r="O966" s="101"/>
      <c r="P966" s="107"/>
      <c r="Q966" s="108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</row>
    <row r="967" spans="1:159" x14ac:dyDescent="0.2">
      <c r="A967" s="99"/>
      <c r="B967" s="100"/>
      <c r="C967" s="101"/>
      <c r="D967" s="102"/>
      <c r="E967" s="101"/>
      <c r="F967" s="103"/>
      <c r="G967" s="104"/>
      <c r="H967" s="101"/>
      <c r="I967" s="101"/>
      <c r="J967" s="101"/>
      <c r="K967" s="101"/>
      <c r="L967" s="105"/>
      <c r="M967" s="106"/>
      <c r="N967" s="101"/>
      <c r="O967" s="101"/>
      <c r="P967" s="107"/>
      <c r="Q967" s="108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</row>
    <row r="968" spans="1:159" x14ac:dyDescent="0.2">
      <c r="A968" s="99"/>
      <c r="B968" s="100"/>
      <c r="C968" s="101"/>
      <c r="D968" s="102"/>
      <c r="E968" s="101"/>
      <c r="F968" s="103"/>
      <c r="G968" s="104"/>
      <c r="H968" s="101"/>
      <c r="I968" s="101"/>
      <c r="J968" s="101"/>
      <c r="K968" s="101"/>
      <c r="L968" s="105"/>
      <c r="M968" s="106"/>
      <c r="N968" s="101"/>
      <c r="O968" s="101"/>
      <c r="P968" s="107"/>
      <c r="Q968" s="108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</row>
    <row r="969" spans="1:159" x14ac:dyDescent="0.2">
      <c r="A969" s="99"/>
      <c r="B969" s="100"/>
      <c r="C969" s="101"/>
      <c r="D969" s="102"/>
      <c r="E969" s="101"/>
      <c r="F969" s="103"/>
      <c r="G969" s="104"/>
      <c r="H969" s="101"/>
      <c r="I969" s="101"/>
      <c r="J969" s="101"/>
      <c r="K969" s="101"/>
      <c r="L969" s="105"/>
      <c r="M969" s="106"/>
      <c r="N969" s="101"/>
      <c r="O969" s="101"/>
      <c r="P969" s="107"/>
      <c r="Q969" s="108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</row>
    <row r="970" spans="1:159" x14ac:dyDescent="0.2">
      <c r="A970" s="99"/>
      <c r="B970" s="100"/>
      <c r="C970" s="101"/>
      <c r="D970" s="102"/>
      <c r="E970" s="101"/>
      <c r="F970" s="103"/>
      <c r="G970" s="104"/>
      <c r="H970" s="101"/>
      <c r="I970" s="101"/>
      <c r="J970" s="101"/>
      <c r="K970" s="101"/>
      <c r="L970" s="105"/>
      <c r="M970" s="106"/>
      <c r="N970" s="101"/>
      <c r="O970" s="101"/>
      <c r="P970" s="107"/>
      <c r="Q970" s="108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</row>
    <row r="971" spans="1:159" x14ac:dyDescent="0.2">
      <c r="A971" s="99"/>
      <c r="B971" s="100"/>
      <c r="C971" s="101"/>
      <c r="D971" s="102"/>
      <c r="E971" s="101"/>
      <c r="F971" s="103"/>
      <c r="G971" s="104"/>
      <c r="H971" s="101"/>
      <c r="I971" s="101"/>
      <c r="J971" s="101"/>
      <c r="K971" s="101"/>
      <c r="L971" s="105"/>
      <c r="M971" s="106"/>
      <c r="N971" s="101"/>
      <c r="O971" s="101"/>
      <c r="P971" s="107"/>
      <c r="Q971" s="108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</row>
    <row r="972" spans="1:159" x14ac:dyDescent="0.2">
      <c r="A972" s="99"/>
      <c r="B972" s="100"/>
      <c r="C972" s="101"/>
      <c r="D972" s="102"/>
      <c r="E972" s="101"/>
      <c r="F972" s="103"/>
      <c r="G972" s="104"/>
      <c r="H972" s="101"/>
      <c r="I972" s="101"/>
      <c r="J972" s="101"/>
      <c r="K972" s="101"/>
      <c r="L972" s="105"/>
      <c r="M972" s="106"/>
      <c r="N972" s="101"/>
      <c r="O972" s="101"/>
      <c r="P972" s="107"/>
      <c r="Q972" s="108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</row>
    <row r="973" spans="1:159" x14ac:dyDescent="0.2">
      <c r="A973" s="99"/>
      <c r="B973" s="100"/>
      <c r="C973" s="101"/>
      <c r="D973" s="102"/>
      <c r="E973" s="101"/>
      <c r="F973" s="103"/>
      <c r="G973" s="104"/>
      <c r="H973" s="101"/>
      <c r="I973" s="101"/>
      <c r="J973" s="101"/>
      <c r="K973" s="101"/>
      <c r="L973" s="105"/>
      <c r="M973" s="106"/>
      <c r="N973" s="101"/>
      <c r="O973" s="101"/>
      <c r="P973" s="107"/>
      <c r="Q973" s="108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</row>
    <row r="974" spans="1:159" x14ac:dyDescent="0.2">
      <c r="A974" s="99"/>
      <c r="B974" s="100"/>
      <c r="C974" s="101"/>
      <c r="D974" s="102"/>
      <c r="E974" s="101"/>
      <c r="F974" s="103"/>
      <c r="G974" s="104"/>
      <c r="H974" s="101"/>
      <c r="I974" s="101"/>
      <c r="J974" s="101"/>
      <c r="K974" s="101"/>
      <c r="L974" s="105"/>
      <c r="M974" s="106"/>
      <c r="N974" s="101"/>
      <c r="O974" s="101"/>
      <c r="P974" s="107"/>
      <c r="Q974" s="108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</row>
    <row r="975" spans="1:159" x14ac:dyDescent="0.2">
      <c r="A975" s="99"/>
      <c r="B975" s="100"/>
      <c r="C975" s="101"/>
      <c r="D975" s="102"/>
      <c r="E975" s="101"/>
      <c r="F975" s="103"/>
      <c r="G975" s="104"/>
      <c r="H975" s="101"/>
      <c r="I975" s="101"/>
      <c r="J975" s="101"/>
      <c r="K975" s="101"/>
      <c r="L975" s="105"/>
      <c r="M975" s="106"/>
      <c r="N975" s="101"/>
      <c r="O975" s="101"/>
      <c r="P975" s="107"/>
      <c r="Q975" s="108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</row>
    <row r="976" spans="1:159" x14ac:dyDescent="0.2">
      <c r="A976" s="99"/>
      <c r="B976" s="100"/>
      <c r="C976" s="101"/>
      <c r="D976" s="102"/>
      <c r="E976" s="101"/>
      <c r="F976" s="103"/>
      <c r="G976" s="104"/>
      <c r="H976" s="101"/>
      <c r="I976" s="101"/>
      <c r="J976" s="101"/>
      <c r="K976" s="101"/>
      <c r="L976" s="105"/>
      <c r="M976" s="106"/>
      <c r="N976" s="101"/>
      <c r="O976" s="101"/>
      <c r="P976" s="107"/>
      <c r="Q976" s="108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</row>
    <row r="977" spans="1:162" x14ac:dyDescent="0.2">
      <c r="A977" s="99"/>
      <c r="B977" s="100"/>
      <c r="C977" s="101"/>
      <c r="D977" s="102"/>
      <c r="E977" s="101"/>
      <c r="F977" s="103"/>
      <c r="G977" s="104"/>
      <c r="H977" s="101"/>
      <c r="I977" s="101"/>
      <c r="J977" s="101"/>
      <c r="K977" s="101"/>
      <c r="L977" s="105"/>
      <c r="M977" s="106"/>
      <c r="N977" s="101"/>
      <c r="O977" s="101"/>
      <c r="P977" s="107"/>
      <c r="Q977" s="108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</row>
    <row r="978" spans="1:162" x14ac:dyDescent="0.2">
      <c r="A978" s="99"/>
      <c r="B978" s="100"/>
      <c r="C978" s="101"/>
      <c r="D978" s="102"/>
      <c r="E978" s="101"/>
      <c r="F978" s="103"/>
      <c r="G978" s="104"/>
      <c r="H978" s="101"/>
      <c r="I978" s="101"/>
      <c r="J978" s="101"/>
      <c r="K978" s="101"/>
      <c r="L978" s="105"/>
      <c r="M978" s="106"/>
      <c r="N978" s="101"/>
      <c r="O978" s="101"/>
      <c r="P978" s="107"/>
      <c r="Q978" s="108"/>
      <c r="R978" s="13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  <c r="CH978" s="40"/>
      <c r="CI978" s="40"/>
      <c r="CJ978" s="40"/>
      <c r="CK978" s="40"/>
      <c r="CL978" s="40"/>
      <c r="CM978" s="40"/>
      <c r="CN978" s="40"/>
      <c r="CO978" s="40"/>
      <c r="CP978" s="40"/>
      <c r="CQ978" s="40"/>
      <c r="CR978" s="40"/>
      <c r="CS978" s="40"/>
      <c r="CT978" s="40"/>
      <c r="CU978" s="40"/>
      <c r="CV978" s="40"/>
      <c r="CW978" s="40"/>
      <c r="CX978" s="40"/>
      <c r="CY978" s="40"/>
      <c r="CZ978" s="40"/>
      <c r="DA978" s="40"/>
      <c r="DB978" s="40"/>
      <c r="DC978" s="40"/>
      <c r="DD978" s="40"/>
      <c r="DE978" s="40"/>
      <c r="DF978" s="40"/>
      <c r="DG978" s="40"/>
      <c r="DH978" s="40"/>
      <c r="DI978" s="40"/>
      <c r="DJ978" s="40"/>
      <c r="DK978" s="40"/>
      <c r="DL978" s="40"/>
      <c r="DM978" s="40"/>
      <c r="DN978" s="40"/>
      <c r="DO978" s="40"/>
      <c r="DP978" s="40"/>
      <c r="DQ978" s="40"/>
      <c r="DR978" s="40"/>
      <c r="DS978" s="40"/>
      <c r="DT978" s="40"/>
      <c r="DU978" s="40"/>
      <c r="DV978" s="40"/>
      <c r="DW978" s="40"/>
      <c r="DX978" s="40"/>
      <c r="DY978" s="40"/>
      <c r="DZ978" s="40"/>
      <c r="EA978" s="40"/>
      <c r="EB978" s="40"/>
      <c r="EC978" s="40"/>
      <c r="ED978" s="40"/>
      <c r="EE978" s="40"/>
      <c r="EF978" s="40"/>
      <c r="EG978" s="40"/>
      <c r="EH978" s="40"/>
      <c r="EI978" s="40"/>
      <c r="EJ978" s="40"/>
      <c r="EK978" s="40"/>
      <c r="EL978" s="40"/>
      <c r="EM978" s="40"/>
      <c r="EN978" s="40"/>
      <c r="EO978" s="40"/>
      <c r="EP978" s="40"/>
      <c r="EQ978" s="40"/>
      <c r="ER978" s="40"/>
      <c r="ES978" s="40"/>
      <c r="ET978" s="40"/>
      <c r="EU978" s="40"/>
      <c r="EV978" s="40"/>
      <c r="EW978" s="40"/>
      <c r="EX978" s="40"/>
      <c r="EY978" s="40"/>
      <c r="EZ978" s="40"/>
      <c r="FA978" s="40"/>
      <c r="FB978" s="40"/>
      <c r="FC978" s="40"/>
      <c r="FD978" s="40"/>
      <c r="FE978" s="40"/>
      <c r="FF978" s="40"/>
    </row>
    <row r="979" spans="1:162" x14ac:dyDescent="0.2">
      <c r="A979" s="99"/>
      <c r="B979" s="100"/>
      <c r="C979" s="101"/>
      <c r="D979" s="102"/>
      <c r="E979" s="101"/>
      <c r="F979" s="103"/>
      <c r="G979" s="104"/>
      <c r="H979" s="101"/>
      <c r="I979" s="101"/>
      <c r="J979" s="101"/>
      <c r="K979" s="101"/>
      <c r="L979" s="105"/>
      <c r="M979" s="106"/>
      <c r="N979" s="101"/>
      <c r="O979" s="101"/>
      <c r="P979" s="107"/>
      <c r="Q979" s="108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</row>
    <row r="980" spans="1:162" x14ac:dyDescent="0.2">
      <c r="A980" s="99"/>
      <c r="B980" s="100"/>
      <c r="C980" s="101"/>
      <c r="D980" s="102"/>
      <c r="E980" s="101"/>
      <c r="F980" s="103"/>
      <c r="G980" s="104"/>
      <c r="H980" s="101"/>
      <c r="I980" s="101"/>
      <c r="J980" s="101"/>
      <c r="K980" s="101"/>
      <c r="L980" s="105"/>
      <c r="M980" s="106"/>
      <c r="N980" s="101"/>
      <c r="O980" s="101"/>
      <c r="P980" s="107"/>
      <c r="Q980" s="108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</row>
    <row r="981" spans="1:162" x14ac:dyDescent="0.2">
      <c r="A981" s="99"/>
      <c r="B981" s="100"/>
      <c r="C981" s="101"/>
      <c r="D981" s="102"/>
      <c r="E981" s="101"/>
      <c r="F981" s="103"/>
      <c r="G981" s="104"/>
      <c r="H981" s="101"/>
      <c r="I981" s="101"/>
      <c r="J981" s="101"/>
      <c r="K981" s="101"/>
      <c r="L981" s="105"/>
      <c r="M981" s="106"/>
      <c r="N981" s="101"/>
      <c r="O981" s="101"/>
      <c r="P981" s="107"/>
      <c r="Q981" s="108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</row>
    <row r="982" spans="1:162" x14ac:dyDescent="0.2">
      <c r="A982" s="99"/>
      <c r="B982" s="100"/>
      <c r="C982" s="101"/>
      <c r="D982" s="102"/>
      <c r="E982" s="101"/>
      <c r="F982" s="103"/>
      <c r="G982" s="104"/>
      <c r="H982" s="101"/>
      <c r="I982" s="101"/>
      <c r="J982" s="101"/>
      <c r="K982" s="101"/>
      <c r="L982" s="105"/>
      <c r="M982" s="106"/>
      <c r="N982" s="101"/>
      <c r="O982" s="101"/>
      <c r="P982" s="107"/>
      <c r="Q982" s="108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</row>
    <row r="983" spans="1:162" x14ac:dyDescent="0.2">
      <c r="A983" s="99"/>
      <c r="B983" s="100"/>
      <c r="C983" s="101"/>
      <c r="D983" s="102"/>
      <c r="E983" s="101"/>
      <c r="F983" s="103"/>
      <c r="G983" s="104"/>
      <c r="H983" s="101"/>
      <c r="I983" s="101"/>
      <c r="J983" s="101"/>
      <c r="K983" s="101"/>
      <c r="L983" s="105"/>
      <c r="M983" s="106"/>
      <c r="N983" s="101"/>
      <c r="O983" s="101"/>
      <c r="P983" s="107"/>
      <c r="Q983" s="108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</row>
    <row r="984" spans="1:162" x14ac:dyDescent="0.2">
      <c r="A984" s="99"/>
      <c r="B984" s="100"/>
      <c r="C984" s="101"/>
      <c r="D984" s="102"/>
      <c r="E984" s="101"/>
      <c r="F984" s="103"/>
      <c r="G984" s="104"/>
      <c r="H984" s="101"/>
      <c r="I984" s="101"/>
      <c r="J984" s="101"/>
      <c r="K984" s="101"/>
      <c r="L984" s="105"/>
      <c r="M984" s="106"/>
      <c r="N984" s="101"/>
      <c r="O984" s="101"/>
      <c r="P984" s="107"/>
      <c r="Q984" s="108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</row>
    <row r="985" spans="1:162" x14ac:dyDescent="0.2">
      <c r="A985" s="99"/>
      <c r="B985" s="100"/>
      <c r="C985" s="101"/>
      <c r="D985" s="102"/>
      <c r="E985" s="101"/>
      <c r="F985" s="103"/>
      <c r="G985" s="104"/>
      <c r="H985" s="101"/>
      <c r="I985" s="101"/>
      <c r="J985" s="101"/>
      <c r="K985" s="101"/>
      <c r="L985" s="105"/>
      <c r="M985" s="106"/>
      <c r="N985" s="101"/>
      <c r="O985" s="101"/>
      <c r="P985" s="107"/>
      <c r="Q985" s="108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</row>
    <row r="986" spans="1:162" x14ac:dyDescent="0.2">
      <c r="A986" s="99"/>
      <c r="B986" s="100"/>
      <c r="C986" s="101"/>
      <c r="D986" s="102"/>
      <c r="E986" s="101"/>
      <c r="F986" s="103"/>
      <c r="G986" s="104"/>
      <c r="H986" s="101"/>
      <c r="I986" s="101"/>
      <c r="J986" s="101"/>
      <c r="K986" s="101"/>
      <c r="L986" s="105"/>
      <c r="M986" s="106"/>
      <c r="N986" s="101"/>
      <c r="O986" s="101"/>
      <c r="P986" s="107"/>
      <c r="Q986" s="108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</row>
    <row r="987" spans="1:162" x14ac:dyDescent="0.2">
      <c r="A987" s="99"/>
      <c r="B987" s="100"/>
      <c r="C987" s="101"/>
      <c r="D987" s="102"/>
      <c r="E987" s="101"/>
      <c r="F987" s="103"/>
      <c r="G987" s="104"/>
      <c r="H987" s="101"/>
      <c r="I987" s="101"/>
      <c r="J987" s="101"/>
      <c r="K987" s="101"/>
      <c r="L987" s="105"/>
      <c r="M987" s="106"/>
      <c r="N987" s="101"/>
      <c r="O987" s="101"/>
      <c r="P987" s="107"/>
      <c r="Q987" s="108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</row>
    <row r="988" spans="1:162" x14ac:dyDescent="0.2">
      <c r="A988" s="99"/>
      <c r="B988" s="100"/>
      <c r="C988" s="101"/>
      <c r="D988" s="102"/>
      <c r="E988" s="101"/>
      <c r="F988" s="103"/>
      <c r="G988" s="104"/>
      <c r="H988" s="101"/>
      <c r="I988" s="101"/>
      <c r="J988" s="101"/>
      <c r="K988" s="101"/>
      <c r="L988" s="105"/>
      <c r="M988" s="106"/>
      <c r="N988" s="101"/>
      <c r="O988" s="101"/>
      <c r="P988" s="107"/>
      <c r="Q988" s="108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</row>
    <row r="989" spans="1:162" x14ac:dyDescent="0.2">
      <c r="A989" s="99"/>
      <c r="B989" s="100"/>
      <c r="C989" s="101"/>
      <c r="D989" s="102"/>
      <c r="E989" s="101"/>
      <c r="F989" s="103"/>
      <c r="G989" s="104"/>
      <c r="H989" s="101"/>
      <c r="I989" s="101"/>
      <c r="J989" s="101"/>
      <c r="K989" s="101"/>
      <c r="L989" s="105"/>
      <c r="M989" s="106"/>
      <c r="N989" s="101"/>
      <c r="O989" s="101"/>
      <c r="P989" s="107"/>
      <c r="Q989" s="108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</row>
    <row r="990" spans="1:162" x14ac:dyDescent="0.2">
      <c r="A990" s="99"/>
      <c r="B990" s="100"/>
      <c r="C990" s="101"/>
      <c r="D990" s="102"/>
      <c r="E990" s="101"/>
      <c r="F990" s="103"/>
      <c r="G990" s="104"/>
      <c r="H990" s="101"/>
      <c r="I990" s="101"/>
      <c r="J990" s="101"/>
      <c r="K990" s="101"/>
      <c r="L990" s="105"/>
      <c r="M990" s="106"/>
      <c r="N990" s="101"/>
      <c r="O990" s="101"/>
      <c r="P990" s="107"/>
      <c r="Q990" s="108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</row>
    <row r="991" spans="1:162" x14ac:dyDescent="0.2">
      <c r="A991" s="99"/>
      <c r="B991" s="100"/>
      <c r="C991" s="101"/>
      <c r="D991" s="102"/>
      <c r="E991" s="101"/>
      <c r="F991" s="103"/>
      <c r="G991" s="104"/>
      <c r="H991" s="101"/>
      <c r="I991" s="101"/>
      <c r="J991" s="101"/>
      <c r="K991" s="101"/>
      <c r="L991" s="105"/>
      <c r="M991" s="106"/>
      <c r="N991" s="101"/>
      <c r="O991" s="101"/>
      <c r="P991" s="107"/>
      <c r="Q991" s="108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</row>
    <row r="992" spans="1:162" x14ac:dyDescent="0.2">
      <c r="A992" s="99"/>
      <c r="B992" s="100"/>
      <c r="C992" s="101"/>
      <c r="D992" s="102"/>
      <c r="E992" s="101"/>
      <c r="F992" s="103"/>
      <c r="G992" s="104"/>
      <c r="H992" s="101"/>
      <c r="I992" s="101"/>
      <c r="J992" s="101"/>
      <c r="K992" s="101"/>
      <c r="L992" s="105"/>
      <c r="M992" s="106"/>
      <c r="N992" s="101"/>
      <c r="O992" s="101"/>
      <c r="P992" s="107"/>
      <c r="Q992" s="108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</row>
    <row r="993" spans="1:159" x14ac:dyDescent="0.2">
      <c r="A993" s="99"/>
      <c r="B993" s="100"/>
      <c r="C993" s="101"/>
      <c r="D993" s="102"/>
      <c r="E993" s="101"/>
      <c r="F993" s="103"/>
      <c r="G993" s="104"/>
      <c r="H993" s="101"/>
      <c r="I993" s="101"/>
      <c r="J993" s="101"/>
      <c r="K993" s="101"/>
      <c r="L993" s="105"/>
      <c r="M993" s="106"/>
      <c r="N993" s="101"/>
      <c r="O993" s="101"/>
      <c r="P993" s="107"/>
      <c r="Q993" s="108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</row>
    <row r="994" spans="1:159" x14ac:dyDescent="0.2">
      <c r="A994" s="99"/>
      <c r="B994" s="100"/>
      <c r="C994" s="101"/>
      <c r="D994" s="102"/>
      <c r="E994" s="101"/>
      <c r="F994" s="103"/>
      <c r="G994" s="104"/>
      <c r="H994" s="101"/>
      <c r="I994" s="101"/>
      <c r="J994" s="101"/>
      <c r="K994" s="101"/>
      <c r="L994" s="105"/>
      <c r="M994" s="106"/>
      <c r="N994" s="101"/>
      <c r="O994" s="101"/>
      <c r="P994" s="107"/>
      <c r="Q994" s="108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</row>
    <row r="995" spans="1:159" x14ac:dyDescent="0.2">
      <c r="A995" s="99"/>
      <c r="B995" s="100"/>
      <c r="C995" s="101"/>
      <c r="D995" s="102"/>
      <c r="E995" s="101"/>
      <c r="F995" s="103"/>
      <c r="G995" s="104"/>
      <c r="H995" s="101"/>
      <c r="I995" s="101"/>
      <c r="J995" s="101"/>
      <c r="K995" s="101"/>
      <c r="L995" s="105"/>
      <c r="M995" s="106"/>
      <c r="N995" s="101"/>
      <c r="O995" s="101"/>
      <c r="P995" s="107"/>
      <c r="Q995" s="108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</row>
    <row r="996" spans="1:159" x14ac:dyDescent="0.2">
      <c r="A996" s="99"/>
      <c r="B996" s="100"/>
      <c r="C996" s="101"/>
      <c r="D996" s="102"/>
      <c r="E996" s="101"/>
      <c r="F996" s="103"/>
      <c r="G996" s="104"/>
      <c r="H996" s="101"/>
      <c r="I996" s="101"/>
      <c r="J996" s="101"/>
      <c r="K996" s="101"/>
      <c r="L996" s="105"/>
      <c r="M996" s="106"/>
      <c r="N996" s="101"/>
      <c r="O996" s="101"/>
      <c r="P996" s="107"/>
      <c r="Q996" s="108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</row>
    <row r="997" spans="1:159" x14ac:dyDescent="0.2">
      <c r="A997" s="99"/>
      <c r="B997" s="100"/>
      <c r="C997" s="101"/>
      <c r="D997" s="102"/>
      <c r="E997" s="101"/>
      <c r="F997" s="103"/>
      <c r="G997" s="104"/>
      <c r="H997" s="101"/>
      <c r="I997" s="101"/>
      <c r="J997" s="101"/>
      <c r="K997" s="101"/>
      <c r="L997" s="105"/>
      <c r="M997" s="106"/>
      <c r="N997" s="101"/>
      <c r="O997" s="101"/>
      <c r="P997" s="107"/>
      <c r="Q997" s="108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</row>
    <row r="998" spans="1:159" x14ac:dyDescent="0.2">
      <c r="A998" s="99"/>
      <c r="B998" s="100"/>
      <c r="C998" s="101"/>
      <c r="D998" s="102"/>
      <c r="E998" s="101"/>
      <c r="F998" s="103"/>
      <c r="G998" s="104"/>
      <c r="H998" s="101"/>
      <c r="I998" s="101"/>
      <c r="J998" s="101"/>
      <c r="K998" s="101"/>
      <c r="L998" s="105"/>
      <c r="M998" s="106"/>
      <c r="N998" s="101"/>
      <c r="O998" s="101"/>
      <c r="P998" s="107"/>
      <c r="Q998" s="108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</row>
    <row r="999" spans="1:159" x14ac:dyDescent="0.2">
      <c r="A999" s="99"/>
      <c r="B999" s="100"/>
      <c r="C999" s="101"/>
      <c r="D999" s="102"/>
      <c r="E999" s="101"/>
      <c r="F999" s="103"/>
      <c r="G999" s="104"/>
      <c r="H999" s="101"/>
      <c r="I999" s="101"/>
      <c r="J999" s="101"/>
      <c r="K999" s="101"/>
      <c r="L999" s="105"/>
      <c r="M999" s="106"/>
      <c r="N999" s="101"/>
      <c r="O999" s="101"/>
      <c r="P999" s="107"/>
      <c r="Q999" s="108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</row>
    <row r="1000" spans="1:159" x14ac:dyDescent="0.2">
      <c r="A1000" s="99"/>
      <c r="B1000" s="100"/>
      <c r="C1000" s="101"/>
      <c r="D1000" s="102"/>
      <c r="E1000" s="101"/>
      <c r="F1000" s="103"/>
      <c r="G1000" s="104"/>
      <c r="H1000" s="101"/>
      <c r="I1000" s="101"/>
      <c r="J1000" s="101"/>
      <c r="K1000" s="101"/>
      <c r="L1000" s="105"/>
      <c r="M1000" s="106"/>
      <c r="N1000" s="101"/>
      <c r="O1000" s="101"/>
      <c r="P1000" s="107"/>
      <c r="Q1000" s="108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</row>
    <row r="1001" spans="1:159" x14ac:dyDescent="0.2">
      <c r="A1001" s="99"/>
      <c r="B1001" s="100"/>
      <c r="C1001" s="101"/>
      <c r="D1001" s="102"/>
      <c r="E1001" s="101"/>
      <c r="F1001" s="103"/>
      <c r="G1001" s="104"/>
      <c r="H1001" s="101"/>
      <c r="I1001" s="101"/>
      <c r="J1001" s="101"/>
      <c r="K1001" s="101"/>
      <c r="L1001" s="105"/>
      <c r="M1001" s="106"/>
      <c r="N1001" s="101"/>
      <c r="O1001" s="101"/>
      <c r="P1001" s="107"/>
      <c r="Q1001" s="108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</row>
    <row r="1002" spans="1:159" x14ac:dyDescent="0.2">
      <c r="A1002" s="99"/>
      <c r="B1002" s="100"/>
      <c r="C1002" s="101"/>
      <c r="D1002" s="102"/>
      <c r="E1002" s="101"/>
      <c r="F1002" s="103"/>
      <c r="G1002" s="104"/>
      <c r="H1002" s="101"/>
      <c r="I1002" s="101"/>
      <c r="J1002" s="101"/>
      <c r="K1002" s="101"/>
      <c r="L1002" s="105"/>
      <c r="M1002" s="106"/>
      <c r="N1002" s="101"/>
      <c r="O1002" s="101"/>
      <c r="P1002" s="107"/>
      <c r="Q1002" s="108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</row>
    <row r="1003" spans="1:159" x14ac:dyDescent="0.2">
      <c r="A1003" s="99"/>
      <c r="B1003" s="100"/>
      <c r="C1003" s="101"/>
      <c r="D1003" s="102"/>
      <c r="E1003" s="101"/>
      <c r="F1003" s="103"/>
      <c r="G1003" s="104"/>
      <c r="H1003" s="101"/>
      <c r="I1003" s="101"/>
      <c r="J1003" s="101"/>
      <c r="K1003" s="101"/>
      <c r="L1003" s="105"/>
      <c r="M1003" s="106"/>
      <c r="N1003" s="101"/>
      <c r="O1003" s="101"/>
      <c r="P1003" s="107"/>
      <c r="Q1003" s="108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</row>
    <row r="1004" spans="1:159" x14ac:dyDescent="0.2">
      <c r="A1004" s="99"/>
      <c r="B1004" s="100"/>
      <c r="C1004" s="101"/>
      <c r="D1004" s="102"/>
      <c r="E1004" s="101"/>
      <c r="F1004" s="103"/>
      <c r="G1004" s="104"/>
      <c r="H1004" s="101"/>
      <c r="I1004" s="101"/>
      <c r="J1004" s="101"/>
      <c r="K1004" s="101"/>
      <c r="L1004" s="105"/>
      <c r="M1004" s="106"/>
      <c r="N1004" s="101"/>
      <c r="O1004" s="101"/>
      <c r="P1004" s="107"/>
      <c r="Q1004" s="108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</row>
    <row r="1005" spans="1:159" x14ac:dyDescent="0.2">
      <c r="A1005" s="99"/>
      <c r="B1005" s="100"/>
      <c r="C1005" s="101"/>
      <c r="D1005" s="102"/>
      <c r="E1005" s="101"/>
      <c r="F1005" s="103"/>
      <c r="G1005" s="104"/>
      <c r="H1005" s="101"/>
      <c r="I1005" s="101"/>
      <c r="J1005" s="101"/>
      <c r="K1005" s="101"/>
      <c r="L1005" s="105"/>
      <c r="M1005" s="106"/>
      <c r="N1005" s="101"/>
      <c r="O1005" s="101"/>
      <c r="P1005" s="107"/>
      <c r="Q1005" s="108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</row>
    <row r="1006" spans="1:159" x14ac:dyDescent="0.2">
      <c r="A1006" s="99"/>
      <c r="B1006" s="100"/>
      <c r="C1006" s="101"/>
      <c r="D1006" s="102"/>
      <c r="E1006" s="101"/>
      <c r="F1006" s="103"/>
      <c r="G1006" s="104"/>
      <c r="H1006" s="101"/>
      <c r="I1006" s="101"/>
      <c r="J1006" s="101"/>
      <c r="K1006" s="101"/>
      <c r="L1006" s="105"/>
      <c r="M1006" s="106"/>
      <c r="N1006" s="101"/>
      <c r="O1006" s="101"/>
      <c r="P1006" s="107"/>
      <c r="Q1006" s="108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</row>
    <row r="1007" spans="1:159" x14ac:dyDescent="0.2">
      <c r="A1007" s="99"/>
      <c r="B1007" s="100"/>
      <c r="C1007" s="101"/>
      <c r="D1007" s="102"/>
      <c r="E1007" s="101"/>
      <c r="F1007" s="103"/>
      <c r="G1007" s="104"/>
      <c r="H1007" s="101"/>
      <c r="I1007" s="101"/>
      <c r="J1007" s="101"/>
      <c r="K1007" s="101"/>
      <c r="L1007" s="105"/>
      <c r="M1007" s="106"/>
      <c r="N1007" s="101"/>
      <c r="O1007" s="101"/>
      <c r="P1007" s="107"/>
      <c r="Q1007" s="108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</row>
    <row r="1008" spans="1:159" x14ac:dyDescent="0.2">
      <c r="A1008" s="99"/>
      <c r="B1008" s="100"/>
      <c r="C1008" s="101"/>
      <c r="D1008" s="102"/>
      <c r="E1008" s="101"/>
      <c r="F1008" s="103"/>
      <c r="G1008" s="104"/>
      <c r="H1008" s="101"/>
      <c r="I1008" s="101"/>
      <c r="J1008" s="101"/>
      <c r="K1008" s="101"/>
      <c r="L1008" s="105"/>
      <c r="M1008" s="106"/>
      <c r="N1008" s="101"/>
      <c r="O1008" s="101"/>
      <c r="P1008" s="107"/>
      <c r="Q1008" s="108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</row>
    <row r="1009" spans="1:162" x14ac:dyDescent="0.2">
      <c r="A1009" s="99"/>
      <c r="B1009" s="100"/>
      <c r="C1009" s="101"/>
      <c r="D1009" s="102"/>
      <c r="E1009" s="101"/>
      <c r="F1009" s="103"/>
      <c r="G1009" s="104"/>
      <c r="H1009" s="101"/>
      <c r="I1009" s="101"/>
      <c r="J1009" s="101"/>
      <c r="K1009" s="101"/>
      <c r="L1009" s="105"/>
      <c r="M1009" s="106"/>
      <c r="N1009" s="101"/>
      <c r="O1009" s="101"/>
      <c r="P1009" s="107"/>
      <c r="Q1009" s="108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</row>
    <row r="1010" spans="1:162" x14ac:dyDescent="0.2">
      <c r="A1010" s="99"/>
      <c r="B1010" s="100"/>
      <c r="C1010" s="101"/>
      <c r="D1010" s="102"/>
      <c r="E1010" s="101"/>
      <c r="F1010" s="103"/>
      <c r="G1010" s="104"/>
      <c r="H1010" s="101"/>
      <c r="I1010" s="101"/>
      <c r="J1010" s="101"/>
      <c r="K1010" s="101"/>
      <c r="L1010" s="105"/>
      <c r="M1010" s="106"/>
      <c r="N1010" s="101"/>
      <c r="O1010" s="101"/>
      <c r="P1010" s="107"/>
      <c r="Q1010" s="108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</row>
    <row r="1011" spans="1:162" x14ac:dyDescent="0.2">
      <c r="A1011" s="99"/>
      <c r="B1011" s="100"/>
      <c r="C1011" s="101"/>
      <c r="D1011" s="102"/>
      <c r="E1011" s="101"/>
      <c r="F1011" s="103"/>
      <c r="G1011" s="104"/>
      <c r="H1011" s="101"/>
      <c r="I1011" s="101"/>
      <c r="J1011" s="101"/>
      <c r="K1011" s="101"/>
      <c r="L1011" s="105"/>
      <c r="M1011" s="106"/>
      <c r="N1011" s="101"/>
      <c r="O1011" s="101"/>
      <c r="P1011" s="107"/>
      <c r="Q1011" s="108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</row>
    <row r="1012" spans="1:162" x14ac:dyDescent="0.2">
      <c r="A1012" s="99"/>
      <c r="B1012" s="100"/>
      <c r="C1012" s="101"/>
      <c r="D1012" s="102"/>
      <c r="E1012" s="101"/>
      <c r="F1012" s="103"/>
      <c r="G1012" s="104"/>
      <c r="H1012" s="101"/>
      <c r="I1012" s="101"/>
      <c r="J1012" s="101"/>
      <c r="K1012" s="101"/>
      <c r="L1012" s="105"/>
      <c r="M1012" s="106"/>
      <c r="N1012" s="101"/>
      <c r="O1012" s="101"/>
      <c r="P1012" s="107"/>
      <c r="Q1012" s="108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</row>
    <row r="1013" spans="1:162" x14ac:dyDescent="0.2">
      <c r="A1013" s="99"/>
      <c r="B1013" s="100"/>
      <c r="C1013" s="101"/>
      <c r="D1013" s="102"/>
      <c r="E1013" s="101"/>
      <c r="F1013" s="103"/>
      <c r="G1013" s="104"/>
      <c r="H1013" s="101"/>
      <c r="I1013" s="101"/>
      <c r="J1013" s="101"/>
      <c r="K1013" s="101"/>
      <c r="L1013" s="105"/>
      <c r="M1013" s="106"/>
      <c r="N1013" s="101"/>
      <c r="O1013" s="101"/>
      <c r="P1013" s="107"/>
      <c r="Q1013" s="108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</row>
    <row r="1014" spans="1:162" x14ac:dyDescent="0.2">
      <c r="A1014" s="99"/>
      <c r="B1014" s="100"/>
      <c r="C1014" s="101"/>
      <c r="D1014" s="102"/>
      <c r="E1014" s="101"/>
      <c r="F1014" s="103"/>
      <c r="G1014" s="104"/>
      <c r="H1014" s="101"/>
      <c r="I1014" s="101"/>
      <c r="J1014" s="101"/>
      <c r="K1014" s="101"/>
      <c r="L1014" s="105"/>
      <c r="M1014" s="106"/>
      <c r="N1014" s="101"/>
      <c r="O1014" s="101"/>
      <c r="P1014" s="107"/>
      <c r="Q1014" s="108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</row>
    <row r="1015" spans="1:162" x14ac:dyDescent="0.2">
      <c r="A1015" s="99"/>
      <c r="B1015" s="100"/>
      <c r="C1015" s="101"/>
      <c r="D1015" s="102"/>
      <c r="E1015" s="101"/>
      <c r="F1015" s="103"/>
      <c r="G1015" s="104"/>
      <c r="H1015" s="101"/>
      <c r="I1015" s="101"/>
      <c r="J1015" s="101"/>
      <c r="K1015" s="101"/>
      <c r="L1015" s="105"/>
      <c r="M1015" s="106"/>
      <c r="N1015" s="101"/>
      <c r="O1015" s="101"/>
      <c r="P1015" s="107"/>
      <c r="Q1015" s="108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</row>
    <row r="1016" spans="1:162" x14ac:dyDescent="0.2">
      <c r="A1016" s="99"/>
      <c r="B1016" s="100"/>
      <c r="C1016" s="101"/>
      <c r="D1016" s="102"/>
      <c r="E1016" s="101"/>
      <c r="F1016" s="103"/>
      <c r="G1016" s="104"/>
      <c r="H1016" s="101"/>
      <c r="I1016" s="101"/>
      <c r="J1016" s="101"/>
      <c r="K1016" s="101"/>
      <c r="L1016" s="105"/>
      <c r="M1016" s="106"/>
      <c r="N1016" s="101"/>
      <c r="O1016" s="101"/>
      <c r="P1016" s="107"/>
      <c r="Q1016" s="108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</row>
    <row r="1017" spans="1:162" x14ac:dyDescent="0.2">
      <c r="A1017" s="99"/>
      <c r="B1017" s="100"/>
      <c r="C1017" s="101"/>
      <c r="D1017" s="102"/>
      <c r="E1017" s="101"/>
      <c r="F1017" s="103"/>
      <c r="G1017" s="104"/>
      <c r="H1017" s="101"/>
      <c r="I1017" s="101"/>
      <c r="J1017" s="101"/>
      <c r="K1017" s="101"/>
      <c r="L1017" s="105"/>
      <c r="M1017" s="106"/>
      <c r="N1017" s="101"/>
      <c r="O1017" s="101"/>
      <c r="P1017" s="107"/>
      <c r="Q1017" s="108"/>
      <c r="R1017" s="13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  <c r="CH1017" s="40"/>
      <c r="CI1017" s="40"/>
      <c r="CJ1017" s="40"/>
      <c r="CK1017" s="40"/>
      <c r="CL1017" s="40"/>
      <c r="CM1017" s="40"/>
      <c r="CN1017" s="40"/>
      <c r="CO1017" s="40"/>
      <c r="CP1017" s="40"/>
      <c r="CQ1017" s="40"/>
      <c r="CR1017" s="40"/>
      <c r="CS1017" s="40"/>
      <c r="CT1017" s="40"/>
      <c r="CU1017" s="40"/>
      <c r="CV1017" s="40"/>
      <c r="CW1017" s="40"/>
      <c r="CX1017" s="40"/>
      <c r="CY1017" s="40"/>
      <c r="CZ1017" s="40"/>
      <c r="DA1017" s="40"/>
      <c r="DB1017" s="40"/>
      <c r="DC1017" s="40"/>
      <c r="DD1017" s="40"/>
      <c r="DE1017" s="40"/>
      <c r="DF1017" s="40"/>
      <c r="DG1017" s="40"/>
      <c r="DH1017" s="40"/>
      <c r="DI1017" s="40"/>
      <c r="DJ1017" s="40"/>
      <c r="DK1017" s="40"/>
      <c r="DL1017" s="40"/>
      <c r="DM1017" s="40"/>
      <c r="DN1017" s="40"/>
      <c r="DO1017" s="40"/>
      <c r="DP1017" s="40"/>
      <c r="DQ1017" s="40"/>
      <c r="DR1017" s="40"/>
      <c r="DS1017" s="40"/>
      <c r="DT1017" s="40"/>
      <c r="DU1017" s="40"/>
      <c r="DV1017" s="40"/>
      <c r="DW1017" s="40"/>
      <c r="DX1017" s="40"/>
      <c r="DY1017" s="40"/>
      <c r="DZ1017" s="40"/>
      <c r="EA1017" s="40"/>
      <c r="EB1017" s="40"/>
      <c r="EC1017" s="40"/>
      <c r="ED1017" s="40"/>
      <c r="EE1017" s="40"/>
      <c r="EF1017" s="40"/>
      <c r="EG1017" s="40"/>
      <c r="EH1017" s="40"/>
      <c r="EI1017" s="40"/>
      <c r="EJ1017" s="40"/>
      <c r="EK1017" s="40"/>
      <c r="EL1017" s="40"/>
      <c r="EM1017" s="40"/>
      <c r="EN1017" s="40"/>
      <c r="EO1017" s="40"/>
      <c r="EP1017" s="40"/>
      <c r="EQ1017" s="40"/>
      <c r="ER1017" s="40"/>
      <c r="ES1017" s="40"/>
      <c r="ET1017" s="40"/>
      <c r="EU1017" s="40"/>
      <c r="EV1017" s="40"/>
      <c r="EW1017" s="40"/>
      <c r="EX1017" s="40"/>
      <c r="EY1017" s="40"/>
      <c r="EZ1017" s="40"/>
      <c r="FA1017" s="40"/>
      <c r="FB1017" s="40"/>
      <c r="FC1017" s="40"/>
      <c r="FD1017" s="40"/>
      <c r="FE1017" s="40"/>
      <c r="FF1017" s="40"/>
    </row>
    <row r="1018" spans="1:162" x14ac:dyDescent="0.2">
      <c r="A1018" s="99"/>
      <c r="B1018" s="100"/>
      <c r="C1018" s="101"/>
      <c r="D1018" s="102"/>
      <c r="E1018" s="101"/>
      <c r="F1018" s="103"/>
      <c r="G1018" s="104"/>
      <c r="H1018" s="101"/>
      <c r="I1018" s="101"/>
      <c r="J1018" s="101"/>
      <c r="K1018" s="101"/>
      <c r="L1018" s="105"/>
      <c r="M1018" s="106"/>
      <c r="N1018" s="101"/>
      <c r="O1018" s="101"/>
      <c r="P1018" s="107"/>
      <c r="Q1018" s="108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</row>
    <row r="1019" spans="1:162" x14ac:dyDescent="0.2">
      <c r="A1019" s="99"/>
      <c r="B1019" s="100"/>
      <c r="C1019" s="101"/>
      <c r="D1019" s="102"/>
      <c r="E1019" s="101"/>
      <c r="F1019" s="103"/>
      <c r="G1019" s="104"/>
      <c r="H1019" s="101"/>
      <c r="I1019" s="101"/>
      <c r="J1019" s="101"/>
      <c r="K1019" s="101"/>
      <c r="L1019" s="105"/>
      <c r="M1019" s="106"/>
      <c r="N1019" s="101"/>
      <c r="O1019" s="101"/>
      <c r="P1019" s="107"/>
      <c r="Q1019" s="108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</row>
    <row r="1020" spans="1:162" x14ac:dyDescent="0.2">
      <c r="A1020" s="99"/>
      <c r="B1020" s="100"/>
      <c r="C1020" s="101"/>
      <c r="D1020" s="102"/>
      <c r="E1020" s="101"/>
      <c r="F1020" s="103"/>
      <c r="G1020" s="104"/>
      <c r="H1020" s="101"/>
      <c r="I1020" s="101"/>
      <c r="J1020" s="101"/>
      <c r="K1020" s="101"/>
      <c r="L1020" s="105"/>
      <c r="M1020" s="106"/>
      <c r="N1020" s="101"/>
      <c r="O1020" s="101"/>
      <c r="P1020" s="107"/>
      <c r="Q1020" s="108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</row>
    <row r="1021" spans="1:162" x14ac:dyDescent="0.2">
      <c r="A1021" s="99"/>
      <c r="B1021" s="100"/>
      <c r="C1021" s="101"/>
      <c r="D1021" s="102"/>
      <c r="E1021" s="101"/>
      <c r="F1021" s="103"/>
      <c r="G1021" s="104"/>
      <c r="H1021" s="101"/>
      <c r="I1021" s="101"/>
      <c r="J1021" s="101"/>
      <c r="K1021" s="101"/>
      <c r="L1021" s="105"/>
      <c r="M1021" s="106"/>
      <c r="N1021" s="101"/>
      <c r="O1021" s="101"/>
      <c r="P1021" s="107"/>
      <c r="Q1021" s="108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</row>
    <row r="1022" spans="1:162" x14ac:dyDescent="0.2">
      <c r="A1022" s="99"/>
      <c r="B1022" s="100"/>
      <c r="C1022" s="101"/>
      <c r="D1022" s="102"/>
      <c r="E1022" s="101"/>
      <c r="F1022" s="103"/>
      <c r="G1022" s="104"/>
      <c r="H1022" s="101"/>
      <c r="I1022" s="101"/>
      <c r="J1022" s="101"/>
      <c r="K1022" s="101"/>
      <c r="L1022" s="105"/>
      <c r="M1022" s="106"/>
      <c r="N1022" s="101"/>
      <c r="O1022" s="101"/>
      <c r="P1022" s="107"/>
      <c r="Q1022" s="108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</row>
    <row r="1023" spans="1:162" x14ac:dyDescent="0.2">
      <c r="A1023" s="99"/>
      <c r="B1023" s="100"/>
      <c r="C1023" s="101"/>
      <c r="D1023" s="102"/>
      <c r="E1023" s="101"/>
      <c r="F1023" s="103"/>
      <c r="G1023" s="104"/>
      <c r="H1023" s="101"/>
      <c r="I1023" s="101"/>
      <c r="J1023" s="101"/>
      <c r="K1023" s="101"/>
      <c r="L1023" s="105"/>
      <c r="M1023" s="106"/>
      <c r="N1023" s="101"/>
      <c r="O1023" s="101"/>
      <c r="P1023" s="107"/>
      <c r="Q1023" s="108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</row>
    <row r="1024" spans="1:162" x14ac:dyDescent="0.2">
      <c r="A1024" s="99"/>
      <c r="B1024" s="100"/>
      <c r="C1024" s="101"/>
      <c r="D1024" s="102"/>
      <c r="E1024" s="101"/>
      <c r="F1024" s="103"/>
      <c r="G1024" s="104"/>
      <c r="H1024" s="101"/>
      <c r="I1024" s="101"/>
      <c r="J1024" s="101"/>
      <c r="K1024" s="101"/>
      <c r="L1024" s="105"/>
      <c r="M1024" s="106"/>
      <c r="N1024" s="101"/>
      <c r="O1024" s="101"/>
      <c r="P1024" s="107"/>
      <c r="Q1024" s="108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</row>
    <row r="1025" spans="1:159" x14ac:dyDescent="0.2">
      <c r="A1025" s="99"/>
      <c r="B1025" s="100"/>
      <c r="C1025" s="101"/>
      <c r="D1025" s="102"/>
      <c r="E1025" s="101"/>
      <c r="F1025" s="103"/>
      <c r="G1025" s="104"/>
      <c r="H1025" s="101"/>
      <c r="I1025" s="101"/>
      <c r="J1025" s="101"/>
      <c r="K1025" s="101"/>
      <c r="L1025" s="105"/>
      <c r="M1025" s="106"/>
      <c r="N1025" s="101"/>
      <c r="O1025" s="101"/>
      <c r="P1025" s="107"/>
      <c r="Q1025" s="108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</row>
    <row r="1026" spans="1:159" x14ac:dyDescent="0.2">
      <c r="A1026" s="99"/>
      <c r="B1026" s="100"/>
      <c r="C1026" s="101"/>
      <c r="D1026" s="102"/>
      <c r="E1026" s="101"/>
      <c r="F1026" s="103"/>
      <c r="G1026" s="104"/>
      <c r="H1026" s="101"/>
      <c r="I1026" s="101"/>
      <c r="J1026" s="101"/>
      <c r="K1026" s="101"/>
      <c r="L1026" s="105"/>
      <c r="M1026" s="106"/>
      <c r="N1026" s="101"/>
      <c r="O1026" s="101"/>
      <c r="P1026" s="107"/>
      <c r="Q1026" s="108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</row>
    <row r="1027" spans="1:159" x14ac:dyDescent="0.2">
      <c r="A1027" s="99"/>
      <c r="B1027" s="100"/>
      <c r="C1027" s="101"/>
      <c r="D1027" s="102"/>
      <c r="E1027" s="101"/>
      <c r="F1027" s="103"/>
      <c r="G1027" s="104"/>
      <c r="H1027" s="101"/>
      <c r="I1027" s="101"/>
      <c r="J1027" s="101"/>
      <c r="K1027" s="101"/>
      <c r="L1027" s="105"/>
      <c r="M1027" s="106"/>
      <c r="N1027" s="101"/>
      <c r="O1027" s="101"/>
      <c r="P1027" s="107"/>
      <c r="Q1027" s="108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</row>
    <row r="1028" spans="1:159" x14ac:dyDescent="0.2">
      <c r="A1028" s="99"/>
      <c r="B1028" s="100"/>
      <c r="C1028" s="101"/>
      <c r="D1028" s="102"/>
      <c r="E1028" s="101"/>
      <c r="F1028" s="103"/>
      <c r="G1028" s="104"/>
      <c r="H1028" s="101"/>
      <c r="I1028" s="101"/>
      <c r="J1028" s="101"/>
      <c r="K1028" s="101"/>
      <c r="L1028" s="105"/>
      <c r="M1028" s="106"/>
      <c r="N1028" s="101"/>
      <c r="O1028" s="101"/>
      <c r="P1028" s="107"/>
      <c r="Q1028" s="108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</row>
    <row r="1029" spans="1:159" x14ac:dyDescent="0.2">
      <c r="A1029" s="99"/>
      <c r="B1029" s="100"/>
      <c r="C1029" s="101"/>
      <c r="D1029" s="102"/>
      <c r="E1029" s="101"/>
      <c r="F1029" s="103"/>
      <c r="G1029" s="104"/>
      <c r="H1029" s="101"/>
      <c r="I1029" s="101"/>
      <c r="J1029" s="101"/>
      <c r="K1029" s="101"/>
      <c r="L1029" s="105"/>
      <c r="M1029" s="106"/>
      <c r="N1029" s="101"/>
      <c r="O1029" s="101"/>
      <c r="P1029" s="107"/>
      <c r="Q1029" s="108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</row>
    <row r="1030" spans="1:159" x14ac:dyDescent="0.2">
      <c r="A1030" s="99"/>
      <c r="B1030" s="100"/>
      <c r="C1030" s="101"/>
      <c r="D1030" s="102"/>
      <c r="E1030" s="101"/>
      <c r="F1030" s="103"/>
      <c r="G1030" s="104"/>
      <c r="H1030" s="101"/>
      <c r="I1030" s="101"/>
      <c r="J1030" s="101"/>
      <c r="K1030" s="101"/>
      <c r="L1030" s="105"/>
      <c r="M1030" s="106"/>
      <c r="N1030" s="101"/>
      <c r="O1030" s="101"/>
      <c r="P1030" s="107"/>
      <c r="Q1030" s="108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</row>
    <row r="1031" spans="1:159" x14ac:dyDescent="0.2">
      <c r="A1031" s="99"/>
      <c r="B1031" s="100"/>
      <c r="C1031" s="101"/>
      <c r="D1031" s="102"/>
      <c r="E1031" s="101"/>
      <c r="F1031" s="103"/>
      <c r="G1031" s="104"/>
      <c r="H1031" s="101"/>
      <c r="I1031" s="101"/>
      <c r="J1031" s="101"/>
      <c r="K1031" s="101"/>
      <c r="L1031" s="105"/>
      <c r="M1031" s="106"/>
      <c r="N1031" s="101"/>
      <c r="O1031" s="101"/>
      <c r="P1031" s="107"/>
      <c r="Q1031" s="108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</row>
    <row r="1032" spans="1:159" x14ac:dyDescent="0.2">
      <c r="A1032" s="99"/>
      <c r="B1032" s="100"/>
      <c r="C1032" s="101"/>
      <c r="D1032" s="102"/>
      <c r="E1032" s="101"/>
      <c r="F1032" s="103"/>
      <c r="G1032" s="104"/>
      <c r="H1032" s="101"/>
      <c r="I1032" s="101"/>
      <c r="J1032" s="101"/>
      <c r="K1032" s="101"/>
      <c r="L1032" s="105"/>
      <c r="M1032" s="106"/>
      <c r="N1032" s="101"/>
      <c r="O1032" s="101"/>
      <c r="P1032" s="107"/>
      <c r="Q1032" s="108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</row>
    <row r="1033" spans="1:159" x14ac:dyDescent="0.2">
      <c r="A1033" s="99"/>
      <c r="B1033" s="100"/>
      <c r="C1033" s="101"/>
      <c r="D1033" s="102"/>
      <c r="E1033" s="101"/>
      <c r="F1033" s="103"/>
      <c r="G1033" s="104"/>
      <c r="H1033" s="101"/>
      <c r="I1033" s="101"/>
      <c r="J1033" s="101"/>
      <c r="K1033" s="101"/>
      <c r="L1033" s="105"/>
      <c r="M1033" s="106"/>
      <c r="N1033" s="101"/>
      <c r="O1033" s="101"/>
      <c r="P1033" s="107"/>
      <c r="Q1033" s="108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</row>
    <row r="1034" spans="1:159" x14ac:dyDescent="0.2">
      <c r="A1034" s="99"/>
      <c r="B1034" s="100"/>
      <c r="C1034" s="101"/>
      <c r="D1034" s="102"/>
      <c r="E1034" s="101"/>
      <c r="F1034" s="103"/>
      <c r="G1034" s="104"/>
      <c r="H1034" s="101"/>
      <c r="I1034" s="101"/>
      <c r="J1034" s="101"/>
      <c r="K1034" s="101"/>
      <c r="L1034" s="105"/>
      <c r="M1034" s="106"/>
      <c r="N1034" s="101"/>
      <c r="O1034" s="101"/>
      <c r="P1034" s="107"/>
      <c r="Q1034" s="108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</row>
    <row r="1035" spans="1:159" x14ac:dyDescent="0.2">
      <c r="A1035" s="99"/>
      <c r="B1035" s="100"/>
      <c r="C1035" s="101"/>
      <c r="D1035" s="102"/>
      <c r="E1035" s="101"/>
      <c r="F1035" s="103"/>
      <c r="G1035" s="104"/>
      <c r="H1035" s="101"/>
      <c r="I1035" s="101"/>
      <c r="J1035" s="101"/>
      <c r="K1035" s="101"/>
      <c r="L1035" s="105"/>
      <c r="M1035" s="106"/>
      <c r="N1035" s="101"/>
      <c r="O1035" s="101"/>
      <c r="P1035" s="107"/>
      <c r="Q1035" s="108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</row>
    <row r="1036" spans="1:159" x14ac:dyDescent="0.2">
      <c r="A1036" s="99"/>
      <c r="B1036" s="100"/>
      <c r="C1036" s="101"/>
      <c r="D1036" s="102"/>
      <c r="E1036" s="101"/>
      <c r="F1036" s="103"/>
      <c r="G1036" s="104"/>
      <c r="H1036" s="101"/>
      <c r="I1036" s="101"/>
      <c r="J1036" s="101"/>
      <c r="K1036" s="101"/>
      <c r="L1036" s="105"/>
      <c r="M1036" s="106"/>
      <c r="N1036" s="101"/>
      <c r="O1036" s="101"/>
      <c r="P1036" s="107"/>
      <c r="Q1036" s="108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</row>
    <row r="1037" spans="1:159" x14ac:dyDescent="0.2">
      <c r="A1037" s="99"/>
      <c r="B1037" s="100"/>
      <c r="C1037" s="101"/>
      <c r="D1037" s="102"/>
      <c r="E1037" s="101"/>
      <c r="F1037" s="103"/>
      <c r="G1037" s="104"/>
      <c r="H1037" s="101"/>
      <c r="I1037" s="101"/>
      <c r="J1037" s="101"/>
      <c r="K1037" s="101"/>
      <c r="L1037" s="105"/>
      <c r="M1037" s="106"/>
      <c r="N1037" s="101"/>
      <c r="O1037" s="101"/>
      <c r="P1037" s="107"/>
      <c r="Q1037" s="108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</row>
    <row r="1038" spans="1:159" x14ac:dyDescent="0.2">
      <c r="A1038" s="99"/>
      <c r="B1038" s="100"/>
      <c r="C1038" s="101"/>
      <c r="D1038" s="102"/>
      <c r="E1038" s="101"/>
      <c r="F1038" s="103"/>
      <c r="G1038" s="104"/>
      <c r="H1038" s="101"/>
      <c r="I1038" s="101"/>
      <c r="J1038" s="101"/>
      <c r="K1038" s="101"/>
      <c r="L1038" s="105"/>
      <c r="M1038" s="106"/>
      <c r="N1038" s="101"/>
      <c r="O1038" s="101"/>
      <c r="P1038" s="107"/>
      <c r="Q1038" s="108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</row>
    <row r="1039" spans="1:159" x14ac:dyDescent="0.2">
      <c r="A1039" s="99"/>
      <c r="B1039" s="100"/>
      <c r="C1039" s="101"/>
      <c r="D1039" s="102"/>
      <c r="E1039" s="101"/>
      <c r="F1039" s="103"/>
      <c r="G1039" s="104"/>
      <c r="H1039" s="101"/>
      <c r="I1039" s="101"/>
      <c r="J1039" s="101"/>
      <c r="K1039" s="101"/>
      <c r="L1039" s="105"/>
      <c r="M1039" s="106"/>
      <c r="N1039" s="101"/>
      <c r="O1039" s="101"/>
      <c r="P1039" s="107"/>
      <c r="Q1039" s="108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</row>
    <row r="1040" spans="1:159" x14ac:dyDescent="0.2">
      <c r="A1040" s="99"/>
      <c r="B1040" s="100"/>
      <c r="C1040" s="101"/>
      <c r="D1040" s="102"/>
      <c r="E1040" s="101"/>
      <c r="F1040" s="103"/>
      <c r="G1040" s="104"/>
      <c r="H1040" s="101"/>
      <c r="I1040" s="101"/>
      <c r="J1040" s="101"/>
      <c r="K1040" s="101"/>
      <c r="L1040" s="105"/>
      <c r="M1040" s="106"/>
      <c r="N1040" s="101"/>
      <c r="O1040" s="101"/>
      <c r="P1040" s="107"/>
      <c r="Q1040" s="108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</row>
    <row r="1041" spans="1:159" x14ac:dyDescent="0.2">
      <c r="A1041" s="99"/>
      <c r="B1041" s="100"/>
      <c r="C1041" s="101"/>
      <c r="D1041" s="102"/>
      <c r="E1041" s="101"/>
      <c r="F1041" s="103"/>
      <c r="G1041" s="104"/>
      <c r="H1041" s="101"/>
      <c r="I1041" s="101"/>
      <c r="J1041" s="101"/>
      <c r="K1041" s="101"/>
      <c r="L1041" s="105"/>
      <c r="M1041" s="106"/>
      <c r="N1041" s="101"/>
      <c r="O1041" s="101"/>
      <c r="P1041" s="107"/>
      <c r="Q1041" s="108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</row>
    <row r="1042" spans="1:159" x14ac:dyDescent="0.2">
      <c r="A1042" s="99"/>
      <c r="B1042" s="100"/>
      <c r="C1042" s="101"/>
      <c r="D1042" s="102"/>
      <c r="E1042" s="101"/>
      <c r="F1042" s="103"/>
      <c r="G1042" s="104"/>
      <c r="H1042" s="101"/>
      <c r="I1042" s="101"/>
      <c r="J1042" s="101"/>
      <c r="K1042" s="101"/>
      <c r="L1042" s="105"/>
      <c r="M1042" s="106"/>
      <c r="N1042" s="101"/>
      <c r="O1042" s="101"/>
      <c r="P1042" s="107"/>
      <c r="Q1042" s="108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</row>
    <row r="1043" spans="1:159" x14ac:dyDescent="0.2">
      <c r="A1043" s="99"/>
      <c r="B1043" s="100"/>
      <c r="C1043" s="101"/>
      <c r="D1043" s="102"/>
      <c r="E1043" s="101"/>
      <c r="F1043" s="103"/>
      <c r="G1043" s="104"/>
      <c r="H1043" s="101"/>
      <c r="I1043" s="101"/>
      <c r="J1043" s="101"/>
      <c r="K1043" s="101"/>
      <c r="L1043" s="105"/>
      <c r="M1043" s="106"/>
      <c r="N1043" s="101"/>
      <c r="O1043" s="101"/>
      <c r="P1043" s="107"/>
      <c r="Q1043" s="108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</row>
    <row r="1044" spans="1:159" x14ac:dyDescent="0.2">
      <c r="A1044" s="99"/>
      <c r="B1044" s="100"/>
      <c r="C1044" s="101"/>
      <c r="D1044" s="102"/>
      <c r="E1044" s="101"/>
      <c r="F1044" s="103"/>
      <c r="G1044" s="104"/>
      <c r="H1044" s="101"/>
      <c r="I1044" s="101"/>
      <c r="J1044" s="101"/>
      <c r="K1044" s="101"/>
      <c r="L1044" s="105"/>
      <c r="M1044" s="106"/>
      <c r="N1044" s="101"/>
      <c r="O1044" s="101"/>
      <c r="P1044" s="107"/>
      <c r="Q1044" s="108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</row>
    <row r="1045" spans="1:159" x14ac:dyDescent="0.2">
      <c r="A1045" s="99"/>
      <c r="B1045" s="100"/>
      <c r="C1045" s="101"/>
      <c r="D1045" s="102"/>
      <c r="E1045" s="101"/>
      <c r="F1045" s="103"/>
      <c r="G1045" s="104"/>
      <c r="H1045" s="101"/>
      <c r="I1045" s="101"/>
      <c r="J1045" s="101"/>
      <c r="K1045" s="101"/>
      <c r="L1045" s="105"/>
      <c r="M1045" s="106"/>
      <c r="N1045" s="101"/>
      <c r="O1045" s="101"/>
      <c r="P1045" s="107"/>
      <c r="Q1045" s="108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</row>
    <row r="1046" spans="1:159" x14ac:dyDescent="0.2">
      <c r="A1046" s="99"/>
      <c r="B1046" s="100"/>
      <c r="C1046" s="101"/>
      <c r="D1046" s="102"/>
      <c r="E1046" s="101"/>
      <c r="F1046" s="103"/>
      <c r="G1046" s="104"/>
      <c r="H1046" s="101"/>
      <c r="I1046" s="101"/>
      <c r="J1046" s="101"/>
      <c r="K1046" s="101"/>
      <c r="L1046" s="105"/>
      <c r="M1046" s="106"/>
      <c r="N1046" s="101"/>
      <c r="O1046" s="101"/>
      <c r="P1046" s="107"/>
      <c r="Q1046" s="108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</row>
    <row r="1047" spans="1:159" x14ac:dyDescent="0.2">
      <c r="A1047" s="99"/>
      <c r="B1047" s="100"/>
      <c r="C1047" s="101"/>
      <c r="D1047" s="102"/>
      <c r="E1047" s="101"/>
      <c r="F1047" s="103"/>
      <c r="G1047" s="104"/>
      <c r="H1047" s="101"/>
      <c r="I1047" s="101"/>
      <c r="J1047" s="101"/>
      <c r="K1047" s="101"/>
      <c r="L1047" s="105"/>
      <c r="M1047" s="106"/>
      <c r="N1047" s="101"/>
      <c r="O1047" s="101"/>
      <c r="P1047" s="107"/>
      <c r="Q1047" s="108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</row>
    <row r="1048" spans="1:159" x14ac:dyDescent="0.2">
      <c r="A1048" s="99"/>
      <c r="B1048" s="100"/>
      <c r="C1048" s="101"/>
      <c r="D1048" s="102"/>
      <c r="E1048" s="101"/>
      <c r="F1048" s="103"/>
      <c r="G1048" s="104"/>
      <c r="H1048" s="101"/>
      <c r="I1048" s="101"/>
      <c r="J1048" s="101"/>
      <c r="K1048" s="101"/>
      <c r="L1048" s="105"/>
      <c r="M1048" s="106"/>
      <c r="N1048" s="101"/>
      <c r="O1048" s="101"/>
      <c r="P1048" s="107"/>
      <c r="Q1048" s="108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</row>
    <row r="1049" spans="1:159" x14ac:dyDescent="0.2">
      <c r="A1049" s="99"/>
      <c r="B1049" s="100"/>
      <c r="C1049" s="101"/>
      <c r="D1049" s="102"/>
      <c r="E1049" s="101"/>
      <c r="F1049" s="103"/>
      <c r="G1049" s="104"/>
      <c r="H1049" s="101"/>
      <c r="I1049" s="101"/>
      <c r="J1049" s="101"/>
      <c r="K1049" s="101"/>
      <c r="L1049" s="105"/>
      <c r="M1049" s="106"/>
      <c r="N1049" s="101"/>
      <c r="O1049" s="101"/>
      <c r="P1049" s="107"/>
      <c r="Q1049" s="108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</row>
    <row r="1050" spans="1:159" x14ac:dyDescent="0.2">
      <c r="A1050" s="99"/>
      <c r="B1050" s="100"/>
      <c r="C1050" s="101"/>
      <c r="D1050" s="102"/>
      <c r="E1050" s="101"/>
      <c r="F1050" s="103"/>
      <c r="G1050" s="104"/>
      <c r="H1050" s="101"/>
      <c r="I1050" s="101"/>
      <c r="J1050" s="101"/>
      <c r="K1050" s="101"/>
      <c r="L1050" s="105"/>
      <c r="M1050" s="106"/>
      <c r="N1050" s="101"/>
      <c r="O1050" s="101"/>
      <c r="P1050" s="107"/>
      <c r="Q1050" s="108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</row>
    <row r="1051" spans="1:159" x14ac:dyDescent="0.2">
      <c r="A1051" s="99"/>
      <c r="B1051" s="100"/>
      <c r="C1051" s="101"/>
      <c r="D1051" s="102"/>
      <c r="E1051" s="101"/>
      <c r="F1051" s="103"/>
      <c r="G1051" s="104"/>
      <c r="H1051" s="101"/>
      <c r="I1051" s="101"/>
      <c r="J1051" s="101"/>
      <c r="K1051" s="101"/>
      <c r="L1051" s="105"/>
      <c r="M1051" s="106"/>
      <c r="N1051" s="101"/>
      <c r="O1051" s="101"/>
      <c r="P1051" s="107"/>
      <c r="Q1051" s="108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</row>
    <row r="1052" spans="1:159" x14ac:dyDescent="0.2">
      <c r="A1052" s="99"/>
      <c r="B1052" s="100"/>
      <c r="C1052" s="101"/>
      <c r="D1052" s="102"/>
      <c r="E1052" s="101"/>
      <c r="F1052" s="103"/>
      <c r="G1052" s="104"/>
      <c r="H1052" s="101"/>
      <c r="I1052" s="101"/>
      <c r="J1052" s="101"/>
      <c r="K1052" s="101"/>
      <c r="L1052" s="105"/>
      <c r="M1052" s="106"/>
      <c r="N1052" s="101"/>
      <c r="O1052" s="101"/>
      <c r="P1052" s="107"/>
      <c r="Q1052" s="108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</row>
    <row r="1053" spans="1:159" x14ac:dyDescent="0.2">
      <c r="A1053" s="99"/>
      <c r="B1053" s="100"/>
      <c r="C1053" s="101"/>
      <c r="D1053" s="102"/>
      <c r="E1053" s="101"/>
      <c r="F1053" s="103"/>
      <c r="G1053" s="104"/>
      <c r="H1053" s="101"/>
      <c r="I1053" s="101"/>
      <c r="J1053" s="101"/>
      <c r="K1053" s="101"/>
      <c r="L1053" s="105"/>
      <c r="M1053" s="106"/>
      <c r="N1053" s="101"/>
      <c r="O1053" s="101"/>
      <c r="P1053" s="107"/>
      <c r="Q1053" s="108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</row>
    <row r="1054" spans="1:159" x14ac:dyDescent="0.2">
      <c r="A1054" s="99"/>
      <c r="B1054" s="100"/>
      <c r="C1054" s="101"/>
      <c r="D1054" s="102"/>
      <c r="E1054" s="101"/>
      <c r="F1054" s="103"/>
      <c r="G1054" s="104"/>
      <c r="H1054" s="101"/>
      <c r="I1054" s="101"/>
      <c r="J1054" s="101"/>
      <c r="K1054" s="101"/>
      <c r="L1054" s="105"/>
      <c r="M1054" s="106"/>
      <c r="N1054" s="101"/>
      <c r="O1054" s="101"/>
      <c r="P1054" s="107"/>
      <c r="Q1054" s="108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</row>
    <row r="1055" spans="1:159" x14ac:dyDescent="0.2">
      <c r="A1055" s="99"/>
      <c r="B1055" s="100"/>
      <c r="C1055" s="101"/>
      <c r="D1055" s="102"/>
      <c r="E1055" s="101"/>
      <c r="F1055" s="103"/>
      <c r="G1055" s="104"/>
      <c r="H1055" s="101"/>
      <c r="I1055" s="101"/>
      <c r="J1055" s="101"/>
      <c r="K1055" s="101"/>
      <c r="L1055" s="105"/>
      <c r="M1055" s="106"/>
      <c r="N1055" s="101"/>
      <c r="O1055" s="101"/>
      <c r="P1055" s="107"/>
      <c r="Q1055" s="108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</row>
    <row r="1056" spans="1:159" x14ac:dyDescent="0.2">
      <c r="A1056" s="99"/>
      <c r="B1056" s="100"/>
      <c r="C1056" s="101"/>
      <c r="D1056" s="102"/>
      <c r="E1056" s="101"/>
      <c r="F1056" s="103"/>
      <c r="G1056" s="104"/>
      <c r="H1056" s="101"/>
      <c r="I1056" s="101"/>
      <c r="J1056" s="101"/>
      <c r="K1056" s="101"/>
      <c r="L1056" s="105"/>
      <c r="M1056" s="106"/>
      <c r="N1056" s="101"/>
      <c r="O1056" s="101"/>
      <c r="P1056" s="107"/>
      <c r="Q1056" s="108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</row>
    <row r="1057" spans="1:162" x14ac:dyDescent="0.2">
      <c r="A1057" s="99"/>
      <c r="B1057" s="100"/>
      <c r="C1057" s="101"/>
      <c r="D1057" s="102"/>
      <c r="E1057" s="101"/>
      <c r="F1057" s="103"/>
      <c r="G1057" s="104"/>
      <c r="H1057" s="101"/>
      <c r="I1057" s="101"/>
      <c r="J1057" s="101"/>
      <c r="K1057" s="101"/>
      <c r="L1057" s="105"/>
      <c r="M1057" s="106"/>
      <c r="N1057" s="101"/>
      <c r="O1057" s="101"/>
      <c r="P1057" s="107"/>
      <c r="Q1057" s="108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</row>
    <row r="1058" spans="1:162" x14ac:dyDescent="0.2">
      <c r="A1058" s="99"/>
      <c r="B1058" s="100"/>
      <c r="C1058" s="101"/>
      <c r="D1058" s="102"/>
      <c r="E1058" s="101"/>
      <c r="F1058" s="103"/>
      <c r="G1058" s="104"/>
      <c r="H1058" s="101"/>
      <c r="I1058" s="101"/>
      <c r="J1058" s="101"/>
      <c r="K1058" s="101"/>
      <c r="L1058" s="105"/>
      <c r="M1058" s="106"/>
      <c r="N1058" s="101"/>
      <c r="O1058" s="101"/>
      <c r="P1058" s="107"/>
      <c r="Q1058" s="108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</row>
    <row r="1059" spans="1:162" x14ac:dyDescent="0.2">
      <c r="A1059" s="99"/>
      <c r="B1059" s="100"/>
      <c r="C1059" s="101"/>
      <c r="D1059" s="102"/>
      <c r="E1059" s="101"/>
      <c r="F1059" s="103"/>
      <c r="G1059" s="104"/>
      <c r="H1059" s="101"/>
      <c r="I1059" s="101"/>
      <c r="J1059" s="101"/>
      <c r="K1059" s="101"/>
      <c r="L1059" s="105"/>
      <c r="M1059" s="106"/>
      <c r="N1059" s="101"/>
      <c r="O1059" s="101"/>
      <c r="P1059" s="107"/>
      <c r="Q1059" s="108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</row>
    <row r="1060" spans="1:162" x14ac:dyDescent="0.2">
      <c r="A1060" s="99"/>
      <c r="B1060" s="100"/>
      <c r="C1060" s="101"/>
      <c r="D1060" s="102"/>
      <c r="E1060" s="101"/>
      <c r="F1060" s="103"/>
      <c r="G1060" s="104"/>
      <c r="H1060" s="101"/>
      <c r="I1060" s="101"/>
      <c r="J1060" s="101"/>
      <c r="K1060" s="101"/>
      <c r="L1060" s="105"/>
      <c r="M1060" s="106"/>
      <c r="N1060" s="101"/>
      <c r="O1060" s="101"/>
      <c r="P1060" s="107"/>
      <c r="Q1060" s="108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</row>
    <row r="1061" spans="1:162" x14ac:dyDescent="0.2">
      <c r="A1061" s="99"/>
      <c r="B1061" s="100"/>
      <c r="C1061" s="101"/>
      <c r="D1061" s="102"/>
      <c r="E1061" s="101"/>
      <c r="F1061" s="103"/>
      <c r="G1061" s="104"/>
      <c r="H1061" s="101"/>
      <c r="I1061" s="101"/>
      <c r="J1061" s="101"/>
      <c r="K1061" s="101"/>
      <c r="L1061" s="105"/>
      <c r="M1061" s="106"/>
      <c r="N1061" s="101"/>
      <c r="O1061" s="101"/>
      <c r="P1061" s="107"/>
      <c r="Q1061" s="108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</row>
    <row r="1062" spans="1:162" x14ac:dyDescent="0.2">
      <c r="A1062" s="99"/>
      <c r="B1062" s="100"/>
      <c r="C1062" s="101"/>
      <c r="D1062" s="102"/>
      <c r="E1062" s="101"/>
      <c r="F1062" s="103"/>
      <c r="G1062" s="104"/>
      <c r="H1062" s="101"/>
      <c r="I1062" s="101"/>
      <c r="J1062" s="101"/>
      <c r="K1062" s="101"/>
      <c r="L1062" s="105"/>
      <c r="M1062" s="106"/>
      <c r="N1062" s="101"/>
      <c r="O1062" s="101"/>
      <c r="P1062" s="107"/>
      <c r="Q1062" s="108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</row>
    <row r="1063" spans="1:162" x14ac:dyDescent="0.2">
      <c r="A1063" s="99"/>
      <c r="B1063" s="100"/>
      <c r="C1063" s="101"/>
      <c r="D1063" s="102"/>
      <c r="E1063" s="101"/>
      <c r="F1063" s="103"/>
      <c r="G1063" s="104"/>
      <c r="H1063" s="101"/>
      <c r="I1063" s="101"/>
      <c r="J1063" s="101"/>
      <c r="K1063" s="101"/>
      <c r="L1063" s="105"/>
      <c r="M1063" s="106"/>
      <c r="N1063" s="101"/>
      <c r="O1063" s="101"/>
      <c r="P1063" s="107"/>
      <c r="Q1063" s="108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</row>
    <row r="1064" spans="1:162" x14ac:dyDescent="0.2">
      <c r="A1064" s="99"/>
      <c r="B1064" s="100"/>
      <c r="C1064" s="101"/>
      <c r="D1064" s="102"/>
      <c r="E1064" s="101"/>
      <c r="F1064" s="103"/>
      <c r="G1064" s="104"/>
      <c r="H1064" s="101"/>
      <c r="I1064" s="101"/>
      <c r="J1064" s="101"/>
      <c r="K1064" s="101"/>
      <c r="L1064" s="105"/>
      <c r="M1064" s="106"/>
      <c r="N1064" s="101"/>
      <c r="O1064" s="101"/>
      <c r="P1064" s="107"/>
      <c r="Q1064" s="108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</row>
    <row r="1065" spans="1:162" x14ac:dyDescent="0.2">
      <c r="A1065" s="99"/>
      <c r="B1065" s="100"/>
      <c r="C1065" s="101"/>
      <c r="D1065" s="102"/>
      <c r="E1065" s="101"/>
      <c r="F1065" s="103"/>
      <c r="G1065" s="104"/>
      <c r="H1065" s="101"/>
      <c r="I1065" s="101"/>
      <c r="J1065" s="101"/>
      <c r="K1065" s="101"/>
      <c r="L1065" s="105"/>
      <c r="M1065" s="106"/>
      <c r="N1065" s="101"/>
      <c r="O1065" s="101"/>
      <c r="P1065" s="107"/>
      <c r="Q1065" s="108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</row>
    <row r="1066" spans="1:162" x14ac:dyDescent="0.2">
      <c r="A1066" s="99"/>
      <c r="B1066" s="100"/>
      <c r="C1066" s="101"/>
      <c r="D1066" s="102"/>
      <c r="E1066" s="101"/>
      <c r="F1066" s="103"/>
      <c r="G1066" s="104"/>
      <c r="H1066" s="101"/>
      <c r="I1066" s="101"/>
      <c r="J1066" s="101"/>
      <c r="K1066" s="101"/>
      <c r="L1066" s="105"/>
      <c r="M1066" s="106"/>
      <c r="N1066" s="101"/>
      <c r="O1066" s="101"/>
      <c r="P1066" s="107"/>
      <c r="Q1066" s="108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</row>
    <row r="1067" spans="1:162" x14ac:dyDescent="0.2">
      <c r="A1067" s="99"/>
      <c r="B1067" s="100"/>
      <c r="C1067" s="101"/>
      <c r="D1067" s="102"/>
      <c r="E1067" s="101"/>
      <c r="F1067" s="103"/>
      <c r="G1067" s="104"/>
      <c r="H1067" s="101"/>
      <c r="I1067" s="101"/>
      <c r="J1067" s="101"/>
      <c r="K1067" s="101"/>
      <c r="L1067" s="105"/>
      <c r="M1067" s="106"/>
      <c r="N1067" s="101"/>
      <c r="O1067" s="101"/>
      <c r="P1067" s="107"/>
      <c r="Q1067" s="108"/>
      <c r="R1067" s="13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  <c r="CH1067" s="40"/>
      <c r="CI1067" s="40"/>
      <c r="CJ1067" s="40"/>
      <c r="CK1067" s="40"/>
      <c r="CL1067" s="40"/>
      <c r="CM1067" s="40"/>
      <c r="CN1067" s="40"/>
      <c r="CO1067" s="40"/>
      <c r="CP1067" s="40"/>
      <c r="CQ1067" s="40"/>
      <c r="CR1067" s="40"/>
      <c r="CS1067" s="40"/>
      <c r="CT1067" s="40"/>
      <c r="CU1067" s="40"/>
      <c r="CV1067" s="40"/>
      <c r="CW1067" s="40"/>
      <c r="CX1067" s="40"/>
      <c r="CY1067" s="40"/>
      <c r="CZ1067" s="40"/>
      <c r="DA1067" s="40"/>
      <c r="DB1067" s="40"/>
      <c r="DC1067" s="40"/>
      <c r="DD1067" s="40"/>
      <c r="DE1067" s="40"/>
      <c r="DF1067" s="40"/>
      <c r="DG1067" s="40"/>
      <c r="DH1067" s="40"/>
      <c r="DI1067" s="40"/>
      <c r="DJ1067" s="40"/>
      <c r="DK1067" s="40"/>
      <c r="DL1067" s="40"/>
      <c r="DM1067" s="40"/>
      <c r="DN1067" s="40"/>
      <c r="DO1067" s="40"/>
      <c r="DP1067" s="40"/>
      <c r="DQ1067" s="40"/>
      <c r="DR1067" s="40"/>
      <c r="DS1067" s="40"/>
      <c r="DT1067" s="40"/>
      <c r="DU1067" s="40"/>
      <c r="DV1067" s="40"/>
      <c r="DW1067" s="40"/>
      <c r="DX1067" s="40"/>
      <c r="DY1067" s="40"/>
      <c r="DZ1067" s="40"/>
      <c r="EA1067" s="40"/>
      <c r="EB1067" s="40"/>
      <c r="EC1067" s="40"/>
      <c r="ED1067" s="40"/>
      <c r="EE1067" s="40"/>
      <c r="EF1067" s="40"/>
      <c r="EG1067" s="40"/>
      <c r="EH1067" s="40"/>
      <c r="EI1067" s="40"/>
      <c r="EJ1067" s="40"/>
      <c r="EK1067" s="40"/>
      <c r="EL1067" s="40"/>
      <c r="EM1067" s="40"/>
      <c r="EN1067" s="40"/>
      <c r="EO1067" s="40"/>
      <c r="EP1067" s="40"/>
      <c r="EQ1067" s="40"/>
      <c r="ER1067" s="40"/>
      <c r="ES1067" s="40"/>
      <c r="ET1067" s="40"/>
      <c r="EU1067" s="40"/>
      <c r="EV1067" s="40"/>
      <c r="EW1067" s="40"/>
      <c r="EX1067" s="40"/>
      <c r="EY1067" s="40"/>
      <c r="EZ1067" s="40"/>
      <c r="FA1067" s="40"/>
      <c r="FB1067" s="40"/>
      <c r="FC1067" s="40"/>
      <c r="FD1067" s="40"/>
      <c r="FE1067" s="40"/>
      <c r="FF1067" s="40"/>
    </row>
    <row r="1068" spans="1:162" x14ac:dyDescent="0.2">
      <c r="A1068" s="99"/>
      <c r="B1068" s="100"/>
      <c r="C1068" s="101"/>
      <c r="D1068" s="102"/>
      <c r="E1068" s="101"/>
      <c r="F1068" s="103"/>
      <c r="G1068" s="104"/>
      <c r="H1068" s="101"/>
      <c r="I1068" s="101"/>
      <c r="J1068" s="101"/>
      <c r="K1068" s="101"/>
      <c r="L1068" s="105"/>
      <c r="M1068" s="106"/>
      <c r="N1068" s="101"/>
      <c r="O1068" s="101"/>
      <c r="P1068" s="107"/>
      <c r="Q1068" s="108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</row>
    <row r="1069" spans="1:162" x14ac:dyDescent="0.2">
      <c r="A1069" s="99"/>
      <c r="B1069" s="100"/>
      <c r="C1069" s="101"/>
      <c r="D1069" s="102"/>
      <c r="E1069" s="101"/>
      <c r="F1069" s="103"/>
      <c r="G1069" s="104"/>
      <c r="H1069" s="101"/>
      <c r="I1069" s="101"/>
      <c r="J1069" s="101"/>
      <c r="K1069" s="101"/>
      <c r="L1069" s="105"/>
      <c r="M1069" s="106"/>
      <c r="N1069" s="101"/>
      <c r="O1069" s="101"/>
      <c r="P1069" s="107"/>
      <c r="Q1069" s="108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</row>
    <row r="1070" spans="1:162" x14ac:dyDescent="0.2">
      <c r="A1070" s="99"/>
      <c r="B1070" s="100"/>
      <c r="C1070" s="101"/>
      <c r="D1070" s="102"/>
      <c r="E1070" s="101"/>
      <c r="F1070" s="103"/>
      <c r="G1070" s="104"/>
      <c r="H1070" s="101"/>
      <c r="I1070" s="101"/>
      <c r="J1070" s="101"/>
      <c r="K1070" s="101"/>
      <c r="L1070" s="105"/>
      <c r="M1070" s="106"/>
      <c r="N1070" s="101"/>
      <c r="O1070" s="101"/>
      <c r="P1070" s="107"/>
      <c r="Q1070" s="108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</row>
    <row r="1071" spans="1:162" x14ac:dyDescent="0.2">
      <c r="A1071" s="99"/>
      <c r="B1071" s="100"/>
      <c r="C1071" s="101"/>
      <c r="D1071" s="102"/>
      <c r="E1071" s="101"/>
      <c r="F1071" s="103"/>
      <c r="G1071" s="104"/>
      <c r="H1071" s="101"/>
      <c r="I1071" s="101"/>
      <c r="J1071" s="101"/>
      <c r="K1071" s="101"/>
      <c r="L1071" s="105"/>
      <c r="M1071" s="106"/>
      <c r="N1071" s="101"/>
      <c r="O1071" s="101"/>
      <c r="P1071" s="107"/>
      <c r="Q1071" s="108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</row>
    <row r="1072" spans="1:162" x14ac:dyDescent="0.2">
      <c r="A1072" s="99"/>
      <c r="B1072" s="100"/>
      <c r="C1072" s="101"/>
      <c r="D1072" s="102"/>
      <c r="E1072" s="101"/>
      <c r="F1072" s="103"/>
      <c r="G1072" s="104"/>
      <c r="H1072" s="101"/>
      <c r="I1072" s="101"/>
      <c r="J1072" s="101"/>
      <c r="K1072" s="101"/>
      <c r="L1072" s="105"/>
      <c r="M1072" s="106"/>
      <c r="N1072" s="101"/>
      <c r="O1072" s="101"/>
      <c r="P1072" s="107"/>
      <c r="Q1072" s="108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</row>
    <row r="1073" spans="1:159" x14ac:dyDescent="0.2">
      <c r="A1073" s="99"/>
      <c r="B1073" s="100"/>
      <c r="C1073" s="101"/>
      <c r="D1073" s="102"/>
      <c r="E1073" s="101"/>
      <c r="F1073" s="103"/>
      <c r="G1073" s="104"/>
      <c r="H1073" s="101"/>
      <c r="I1073" s="101"/>
      <c r="J1073" s="101"/>
      <c r="K1073" s="101"/>
      <c r="L1073" s="105"/>
      <c r="M1073" s="106"/>
      <c r="N1073" s="101"/>
      <c r="O1073" s="101"/>
      <c r="P1073" s="107"/>
      <c r="Q1073" s="108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</row>
    <row r="1074" spans="1:159" x14ac:dyDescent="0.2">
      <c r="A1074" s="99"/>
      <c r="B1074" s="100"/>
      <c r="C1074" s="101"/>
      <c r="D1074" s="102"/>
      <c r="E1074" s="101"/>
      <c r="F1074" s="103"/>
      <c r="G1074" s="104"/>
      <c r="H1074" s="101"/>
      <c r="I1074" s="101"/>
      <c r="J1074" s="101"/>
      <c r="K1074" s="101"/>
      <c r="L1074" s="105"/>
      <c r="M1074" s="106"/>
      <c r="N1074" s="101"/>
      <c r="O1074" s="101"/>
      <c r="P1074" s="107"/>
      <c r="Q1074" s="108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</row>
    <row r="1075" spans="1:159" x14ac:dyDescent="0.2">
      <c r="A1075" s="99"/>
      <c r="B1075" s="100"/>
      <c r="C1075" s="101"/>
      <c r="D1075" s="102"/>
      <c r="E1075" s="101"/>
      <c r="F1075" s="103"/>
      <c r="G1075" s="104"/>
      <c r="H1075" s="101"/>
      <c r="I1075" s="101"/>
      <c r="J1075" s="101"/>
      <c r="K1075" s="101"/>
      <c r="L1075" s="105"/>
      <c r="M1075" s="106"/>
      <c r="N1075" s="101"/>
      <c r="O1075" s="101"/>
      <c r="P1075" s="107"/>
      <c r="Q1075" s="108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</row>
    <row r="1076" spans="1:159" x14ac:dyDescent="0.2">
      <c r="A1076" s="99"/>
      <c r="B1076" s="100"/>
      <c r="C1076" s="101"/>
      <c r="D1076" s="102"/>
      <c r="E1076" s="101"/>
      <c r="F1076" s="103"/>
      <c r="G1076" s="104"/>
      <c r="H1076" s="101"/>
      <c r="I1076" s="101"/>
      <c r="J1076" s="101"/>
      <c r="K1076" s="101"/>
      <c r="L1076" s="105"/>
      <c r="M1076" s="106"/>
      <c r="N1076" s="101"/>
      <c r="O1076" s="101"/>
      <c r="P1076" s="107"/>
      <c r="Q1076" s="108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</row>
    <row r="1077" spans="1:159" x14ac:dyDescent="0.2">
      <c r="A1077" s="99"/>
      <c r="B1077" s="100"/>
      <c r="C1077" s="101"/>
      <c r="D1077" s="102"/>
      <c r="E1077" s="101"/>
      <c r="F1077" s="103"/>
      <c r="G1077" s="104"/>
      <c r="H1077" s="101"/>
      <c r="I1077" s="101"/>
      <c r="J1077" s="101"/>
      <c r="K1077" s="101"/>
      <c r="L1077" s="105"/>
      <c r="M1077" s="106"/>
      <c r="N1077" s="101"/>
      <c r="O1077" s="101"/>
      <c r="P1077" s="107"/>
      <c r="Q1077" s="108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</row>
    <row r="1078" spans="1:159" x14ac:dyDescent="0.2">
      <c r="A1078" s="99"/>
      <c r="B1078" s="100"/>
      <c r="C1078" s="101"/>
      <c r="D1078" s="102"/>
      <c r="E1078" s="101"/>
      <c r="F1078" s="103"/>
      <c r="G1078" s="104"/>
      <c r="H1078" s="101"/>
      <c r="I1078" s="101"/>
      <c r="J1078" s="101"/>
      <c r="K1078" s="101"/>
      <c r="L1078" s="105"/>
      <c r="M1078" s="106"/>
      <c r="N1078" s="101"/>
      <c r="O1078" s="101"/>
      <c r="P1078" s="107"/>
      <c r="Q1078" s="108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</row>
    <row r="1079" spans="1:159" x14ac:dyDescent="0.2">
      <c r="A1079" s="99"/>
      <c r="B1079" s="100"/>
      <c r="C1079" s="101"/>
      <c r="D1079" s="102"/>
      <c r="E1079" s="101"/>
      <c r="F1079" s="103"/>
      <c r="G1079" s="104"/>
      <c r="H1079" s="101"/>
      <c r="I1079" s="101"/>
      <c r="J1079" s="101"/>
      <c r="K1079" s="101"/>
      <c r="L1079" s="105"/>
      <c r="M1079" s="106"/>
      <c r="N1079" s="101"/>
      <c r="O1079" s="101"/>
      <c r="P1079" s="107"/>
      <c r="Q1079" s="108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</row>
    <row r="1080" spans="1:159" x14ac:dyDescent="0.2">
      <c r="A1080" s="99"/>
      <c r="B1080" s="100"/>
      <c r="C1080" s="101"/>
      <c r="D1080" s="102"/>
      <c r="E1080" s="101"/>
      <c r="F1080" s="103"/>
      <c r="G1080" s="104"/>
      <c r="H1080" s="101"/>
      <c r="I1080" s="101"/>
      <c r="J1080" s="101"/>
      <c r="K1080" s="101"/>
      <c r="L1080" s="105"/>
      <c r="M1080" s="106"/>
      <c r="N1080" s="101"/>
      <c r="O1080" s="101"/>
      <c r="P1080" s="107"/>
      <c r="Q1080" s="108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</row>
    <row r="1081" spans="1:159" x14ac:dyDescent="0.2">
      <c r="A1081" s="99"/>
      <c r="B1081" s="100"/>
      <c r="C1081" s="101"/>
      <c r="D1081" s="102"/>
      <c r="E1081" s="101"/>
      <c r="F1081" s="103"/>
      <c r="G1081" s="104"/>
      <c r="H1081" s="101"/>
      <c r="I1081" s="101"/>
      <c r="J1081" s="101"/>
      <c r="K1081" s="101"/>
      <c r="L1081" s="105"/>
      <c r="M1081" s="106"/>
      <c r="N1081" s="101"/>
      <c r="O1081" s="101"/>
      <c r="P1081" s="107"/>
      <c r="Q1081" s="108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</row>
    <row r="1082" spans="1:159" x14ac:dyDescent="0.2">
      <c r="A1082" s="99"/>
      <c r="B1082" s="100"/>
      <c r="C1082" s="101"/>
      <c r="D1082" s="102"/>
      <c r="E1082" s="101"/>
      <c r="F1082" s="103"/>
      <c r="G1082" s="104"/>
      <c r="H1082" s="101"/>
      <c r="I1082" s="101"/>
      <c r="J1082" s="101"/>
      <c r="K1082" s="101"/>
      <c r="L1082" s="105"/>
      <c r="M1082" s="106"/>
      <c r="N1082" s="101"/>
      <c r="O1082" s="101"/>
      <c r="P1082" s="107"/>
      <c r="Q1082" s="108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</row>
    <row r="1083" spans="1:159" x14ac:dyDescent="0.2">
      <c r="A1083" s="99"/>
      <c r="B1083" s="100"/>
      <c r="C1083" s="101"/>
      <c r="D1083" s="102"/>
      <c r="E1083" s="101"/>
      <c r="F1083" s="103"/>
      <c r="G1083" s="104"/>
      <c r="H1083" s="101"/>
      <c r="I1083" s="101"/>
      <c r="J1083" s="101"/>
      <c r="K1083" s="101"/>
      <c r="L1083" s="105"/>
      <c r="M1083" s="106"/>
      <c r="N1083" s="101"/>
      <c r="O1083" s="101"/>
      <c r="P1083" s="107"/>
      <c r="Q1083" s="108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</row>
    <row r="1084" spans="1:159" x14ac:dyDescent="0.2">
      <c r="A1084" s="99"/>
      <c r="B1084" s="100"/>
      <c r="C1084" s="101"/>
      <c r="D1084" s="102"/>
      <c r="E1084" s="101"/>
      <c r="F1084" s="103"/>
      <c r="G1084" s="104"/>
      <c r="H1084" s="101"/>
      <c r="I1084" s="101"/>
      <c r="J1084" s="101"/>
      <c r="K1084" s="101"/>
      <c r="L1084" s="105"/>
      <c r="M1084" s="106"/>
      <c r="N1084" s="101"/>
      <c r="O1084" s="101"/>
      <c r="P1084" s="107"/>
      <c r="Q1084" s="108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</row>
    <row r="1085" spans="1:159" x14ac:dyDescent="0.2">
      <c r="A1085" s="99"/>
      <c r="B1085" s="100"/>
      <c r="C1085" s="101"/>
      <c r="D1085" s="102"/>
      <c r="E1085" s="101"/>
      <c r="F1085" s="103"/>
      <c r="G1085" s="104"/>
      <c r="H1085" s="101"/>
      <c r="I1085" s="101"/>
      <c r="J1085" s="101"/>
      <c r="K1085" s="101"/>
      <c r="L1085" s="105"/>
      <c r="M1085" s="106"/>
      <c r="N1085" s="101"/>
      <c r="O1085" s="101"/>
      <c r="P1085" s="107"/>
      <c r="Q1085" s="108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</row>
    <row r="1086" spans="1:159" x14ac:dyDescent="0.2">
      <c r="A1086" s="99"/>
      <c r="B1086" s="100"/>
      <c r="C1086" s="101"/>
      <c r="D1086" s="102"/>
      <c r="E1086" s="101"/>
      <c r="F1086" s="103"/>
      <c r="G1086" s="104"/>
      <c r="H1086" s="101"/>
      <c r="I1086" s="101"/>
      <c r="J1086" s="101"/>
      <c r="K1086" s="101"/>
      <c r="L1086" s="105"/>
      <c r="M1086" s="106"/>
      <c r="N1086" s="101"/>
      <c r="O1086" s="101"/>
      <c r="P1086" s="107"/>
      <c r="Q1086" s="108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</row>
    <row r="1087" spans="1:159" x14ac:dyDescent="0.2">
      <c r="A1087" s="99"/>
      <c r="B1087" s="100"/>
      <c r="C1087" s="101"/>
      <c r="D1087" s="102"/>
      <c r="E1087" s="101"/>
      <c r="F1087" s="103"/>
      <c r="G1087" s="104"/>
      <c r="H1087" s="101"/>
      <c r="I1087" s="101"/>
      <c r="J1087" s="101"/>
      <c r="K1087" s="101"/>
      <c r="L1087" s="105"/>
      <c r="M1087" s="106"/>
      <c r="N1087" s="101"/>
      <c r="O1087" s="101"/>
      <c r="P1087" s="107"/>
      <c r="Q1087" s="108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</row>
    <row r="1088" spans="1:159" x14ac:dyDescent="0.2">
      <c r="A1088" s="99"/>
      <c r="B1088" s="100"/>
      <c r="C1088" s="101"/>
      <c r="D1088" s="102"/>
      <c r="E1088" s="101"/>
      <c r="F1088" s="103"/>
      <c r="G1088" s="104"/>
      <c r="H1088" s="101"/>
      <c r="I1088" s="101"/>
      <c r="J1088" s="101"/>
      <c r="K1088" s="101"/>
      <c r="L1088" s="105"/>
      <c r="M1088" s="106"/>
      <c r="N1088" s="101"/>
      <c r="O1088" s="101"/>
      <c r="P1088" s="107"/>
      <c r="Q1088" s="108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</row>
    <row r="1089" spans="1:159" x14ac:dyDescent="0.2">
      <c r="A1089" s="99"/>
      <c r="B1089" s="100"/>
      <c r="C1089" s="101"/>
      <c r="D1089" s="102"/>
      <c r="E1089" s="101"/>
      <c r="F1089" s="103"/>
      <c r="G1089" s="104"/>
      <c r="H1089" s="101"/>
      <c r="I1089" s="101"/>
      <c r="J1089" s="101"/>
      <c r="K1089" s="101"/>
      <c r="L1089" s="105"/>
      <c r="M1089" s="106"/>
      <c r="N1089" s="101"/>
      <c r="O1089" s="101"/>
      <c r="P1089" s="107"/>
      <c r="Q1089" s="108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</row>
    <row r="1090" spans="1:159" x14ac:dyDescent="0.2">
      <c r="A1090" s="99"/>
      <c r="B1090" s="100"/>
      <c r="C1090" s="101"/>
      <c r="D1090" s="102"/>
      <c r="E1090" s="101"/>
      <c r="F1090" s="103"/>
      <c r="G1090" s="104"/>
      <c r="H1090" s="101"/>
      <c r="I1090" s="101"/>
      <c r="J1090" s="101"/>
      <c r="K1090" s="101"/>
      <c r="L1090" s="105"/>
      <c r="M1090" s="106"/>
      <c r="N1090" s="101"/>
      <c r="O1090" s="101"/>
      <c r="P1090" s="107"/>
      <c r="Q1090" s="108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</row>
    <row r="1091" spans="1:159" x14ac:dyDescent="0.2">
      <c r="A1091" s="99"/>
      <c r="B1091" s="100"/>
      <c r="C1091" s="101"/>
      <c r="D1091" s="102"/>
      <c r="E1091" s="101"/>
      <c r="F1091" s="103"/>
      <c r="G1091" s="104"/>
      <c r="H1091" s="101"/>
      <c r="I1091" s="101"/>
      <c r="J1091" s="101"/>
      <c r="K1091" s="101"/>
      <c r="L1091" s="105"/>
      <c r="M1091" s="106"/>
      <c r="N1091" s="101"/>
      <c r="O1091" s="101"/>
      <c r="P1091" s="107"/>
      <c r="Q1091" s="108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</row>
    <row r="1092" spans="1:159" x14ac:dyDescent="0.2">
      <c r="A1092" s="99"/>
      <c r="B1092" s="100"/>
      <c r="C1092" s="101"/>
      <c r="D1092" s="102"/>
      <c r="E1092" s="101"/>
      <c r="F1092" s="103"/>
      <c r="G1092" s="104"/>
      <c r="H1092" s="101"/>
      <c r="I1092" s="101"/>
      <c r="J1092" s="101"/>
      <c r="K1092" s="101"/>
      <c r="L1092" s="105"/>
      <c r="M1092" s="106"/>
      <c r="N1092" s="101"/>
      <c r="O1092" s="101"/>
      <c r="P1092" s="107"/>
      <c r="Q1092" s="108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</row>
    <row r="1093" spans="1:159" x14ac:dyDescent="0.2">
      <c r="A1093" s="99"/>
      <c r="B1093" s="100"/>
      <c r="C1093" s="101"/>
      <c r="D1093" s="102"/>
      <c r="E1093" s="101"/>
      <c r="F1093" s="103"/>
      <c r="G1093" s="104"/>
      <c r="H1093" s="101"/>
      <c r="I1093" s="101"/>
      <c r="J1093" s="101"/>
      <c r="K1093" s="101"/>
      <c r="L1093" s="105"/>
      <c r="M1093" s="106"/>
      <c r="N1093" s="101"/>
      <c r="O1093" s="101"/>
      <c r="P1093" s="107"/>
      <c r="Q1093" s="108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</row>
    <row r="1094" spans="1:159" x14ac:dyDescent="0.2">
      <c r="A1094" s="99"/>
      <c r="B1094" s="100"/>
      <c r="C1094" s="101"/>
      <c r="D1094" s="102"/>
      <c r="E1094" s="101"/>
      <c r="F1094" s="103"/>
      <c r="G1094" s="104"/>
      <c r="H1094" s="101"/>
      <c r="I1094" s="101"/>
      <c r="J1094" s="101"/>
      <c r="K1094" s="101"/>
      <c r="L1094" s="105"/>
      <c r="M1094" s="106"/>
      <c r="N1094" s="101"/>
      <c r="O1094" s="101"/>
      <c r="P1094" s="107"/>
      <c r="Q1094" s="108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</row>
    <row r="1095" spans="1:159" x14ac:dyDescent="0.2">
      <c r="A1095" s="99"/>
      <c r="B1095" s="100"/>
      <c r="C1095" s="101"/>
      <c r="D1095" s="102"/>
      <c r="E1095" s="101"/>
      <c r="F1095" s="103"/>
      <c r="G1095" s="104"/>
      <c r="H1095" s="101"/>
      <c r="I1095" s="101"/>
      <c r="J1095" s="101"/>
      <c r="K1095" s="101"/>
      <c r="L1095" s="105"/>
      <c r="M1095" s="106"/>
      <c r="N1095" s="101"/>
      <c r="O1095" s="101"/>
      <c r="P1095" s="107"/>
      <c r="Q1095" s="108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</row>
    <row r="1096" spans="1:159" x14ac:dyDescent="0.2">
      <c r="A1096" s="99"/>
      <c r="B1096" s="100"/>
      <c r="C1096" s="101"/>
      <c r="D1096" s="102"/>
      <c r="E1096" s="101"/>
      <c r="F1096" s="103"/>
      <c r="G1096" s="104"/>
      <c r="H1096" s="101"/>
      <c r="I1096" s="101"/>
      <c r="J1096" s="101"/>
      <c r="K1096" s="101"/>
      <c r="L1096" s="105"/>
      <c r="M1096" s="106"/>
      <c r="N1096" s="101"/>
      <c r="O1096" s="101"/>
      <c r="P1096" s="107"/>
      <c r="Q1096" s="108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</row>
    <row r="1097" spans="1:159" x14ac:dyDescent="0.2">
      <c r="A1097" s="99"/>
      <c r="B1097" s="100"/>
      <c r="C1097" s="101"/>
      <c r="D1097" s="102"/>
      <c r="E1097" s="101"/>
      <c r="F1097" s="103"/>
      <c r="G1097" s="104"/>
      <c r="H1097" s="101"/>
      <c r="I1097" s="101"/>
      <c r="J1097" s="101"/>
      <c r="K1097" s="101"/>
      <c r="L1097" s="105"/>
      <c r="M1097" s="106"/>
      <c r="N1097" s="101"/>
      <c r="O1097" s="101"/>
      <c r="P1097" s="107"/>
      <c r="Q1097" s="108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</row>
    <row r="1098" spans="1:159" x14ac:dyDescent="0.2">
      <c r="A1098" s="99"/>
      <c r="B1098" s="100"/>
      <c r="C1098" s="101"/>
      <c r="D1098" s="102"/>
      <c r="E1098" s="101"/>
      <c r="F1098" s="103"/>
      <c r="G1098" s="104"/>
      <c r="H1098" s="101"/>
      <c r="I1098" s="101"/>
      <c r="J1098" s="101"/>
      <c r="K1098" s="101"/>
      <c r="L1098" s="105"/>
      <c r="M1098" s="106"/>
      <c r="N1098" s="101"/>
      <c r="O1098" s="101"/>
      <c r="P1098" s="107"/>
      <c r="Q1098" s="108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</row>
    <row r="1099" spans="1:159" x14ac:dyDescent="0.2">
      <c r="A1099" s="99"/>
      <c r="B1099" s="100"/>
      <c r="C1099" s="101"/>
      <c r="D1099" s="102"/>
      <c r="E1099" s="101"/>
      <c r="F1099" s="103"/>
      <c r="G1099" s="104"/>
      <c r="H1099" s="101"/>
      <c r="I1099" s="101"/>
      <c r="J1099" s="101"/>
      <c r="K1099" s="101"/>
      <c r="L1099" s="105"/>
      <c r="M1099" s="106"/>
      <c r="N1099" s="101"/>
      <c r="O1099" s="101"/>
      <c r="P1099" s="107"/>
      <c r="Q1099" s="108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</row>
    <row r="1100" spans="1:159" x14ac:dyDescent="0.2">
      <c r="A1100" s="99"/>
      <c r="B1100" s="100"/>
      <c r="C1100" s="101"/>
      <c r="D1100" s="102"/>
      <c r="E1100" s="101"/>
      <c r="F1100" s="103"/>
      <c r="G1100" s="104"/>
      <c r="H1100" s="101"/>
      <c r="I1100" s="101"/>
      <c r="J1100" s="101"/>
      <c r="K1100" s="101"/>
      <c r="L1100" s="105"/>
      <c r="M1100" s="106"/>
      <c r="N1100" s="101"/>
      <c r="O1100" s="101"/>
      <c r="P1100" s="107"/>
      <c r="Q1100" s="108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</row>
    <row r="1101" spans="1:159" x14ac:dyDescent="0.2">
      <c r="A1101" s="99"/>
      <c r="B1101" s="100"/>
      <c r="C1101" s="101"/>
      <c r="D1101" s="102"/>
      <c r="E1101" s="101"/>
      <c r="F1101" s="103"/>
      <c r="G1101" s="104"/>
      <c r="H1101" s="101"/>
      <c r="I1101" s="101"/>
      <c r="J1101" s="101"/>
      <c r="K1101" s="101"/>
      <c r="L1101" s="105"/>
      <c r="M1101" s="106"/>
      <c r="N1101" s="101"/>
      <c r="O1101" s="101"/>
      <c r="P1101" s="107"/>
      <c r="Q1101" s="108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</row>
    <row r="1102" spans="1:159" x14ac:dyDescent="0.2">
      <c r="A1102" s="99"/>
      <c r="B1102" s="100"/>
      <c r="C1102" s="101"/>
      <c r="D1102" s="102"/>
      <c r="E1102" s="101"/>
      <c r="F1102" s="103"/>
      <c r="G1102" s="104"/>
      <c r="H1102" s="101"/>
      <c r="I1102" s="101"/>
      <c r="J1102" s="101"/>
      <c r="K1102" s="101"/>
      <c r="L1102" s="105"/>
      <c r="M1102" s="106"/>
      <c r="N1102" s="101"/>
      <c r="O1102" s="101"/>
      <c r="P1102" s="107"/>
      <c r="Q1102" s="108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</row>
    <row r="1103" spans="1:159" x14ac:dyDescent="0.2">
      <c r="A1103" s="99"/>
      <c r="B1103" s="100"/>
      <c r="C1103" s="101"/>
      <c r="D1103" s="102"/>
      <c r="E1103" s="101"/>
      <c r="F1103" s="103"/>
      <c r="G1103" s="104"/>
      <c r="H1103" s="101"/>
      <c r="I1103" s="101"/>
      <c r="J1103" s="101"/>
      <c r="K1103" s="101"/>
      <c r="L1103" s="105"/>
      <c r="M1103" s="106"/>
      <c r="N1103" s="101"/>
      <c r="O1103" s="101"/>
      <c r="P1103" s="107"/>
      <c r="Q1103" s="108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</row>
    <row r="1104" spans="1:159" x14ac:dyDescent="0.2">
      <c r="A1104" s="99"/>
      <c r="B1104" s="100"/>
      <c r="C1104" s="101"/>
      <c r="D1104" s="102"/>
      <c r="E1104" s="101"/>
      <c r="F1104" s="103"/>
      <c r="G1104" s="104"/>
      <c r="H1104" s="101"/>
      <c r="I1104" s="101"/>
      <c r="J1104" s="101"/>
      <c r="K1104" s="101"/>
      <c r="L1104" s="105"/>
      <c r="M1104" s="106"/>
      <c r="N1104" s="101"/>
      <c r="O1104" s="101"/>
      <c r="P1104" s="107"/>
      <c r="Q1104" s="108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</row>
    <row r="1105" spans="1:162" x14ac:dyDescent="0.2">
      <c r="A1105" s="99"/>
      <c r="B1105" s="100"/>
      <c r="C1105" s="101"/>
      <c r="D1105" s="102"/>
      <c r="E1105" s="101"/>
      <c r="F1105" s="103"/>
      <c r="G1105" s="104"/>
      <c r="H1105" s="101"/>
      <c r="I1105" s="101"/>
      <c r="J1105" s="101"/>
      <c r="K1105" s="101"/>
      <c r="L1105" s="105"/>
      <c r="M1105" s="106"/>
      <c r="N1105" s="101"/>
      <c r="O1105" s="101"/>
      <c r="P1105" s="107"/>
      <c r="Q1105" s="108"/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</row>
    <row r="1106" spans="1:162" x14ac:dyDescent="0.2">
      <c r="A1106" s="99"/>
      <c r="B1106" s="100"/>
      <c r="C1106" s="101"/>
      <c r="D1106" s="102"/>
      <c r="E1106" s="101"/>
      <c r="F1106" s="103"/>
      <c r="G1106" s="104"/>
      <c r="H1106" s="101"/>
      <c r="I1106" s="101"/>
      <c r="J1106" s="101"/>
      <c r="K1106" s="101"/>
      <c r="L1106" s="105"/>
      <c r="M1106" s="106"/>
      <c r="N1106" s="101"/>
      <c r="O1106" s="101"/>
      <c r="P1106" s="107"/>
      <c r="Q1106" s="108"/>
      <c r="R1106" s="13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  <c r="CH1106" s="40"/>
      <c r="CI1106" s="40"/>
      <c r="CJ1106" s="40"/>
      <c r="CK1106" s="40"/>
      <c r="CL1106" s="40"/>
      <c r="CM1106" s="40"/>
      <c r="CN1106" s="40"/>
      <c r="CO1106" s="40"/>
      <c r="CP1106" s="40"/>
      <c r="CQ1106" s="40"/>
      <c r="CR1106" s="40"/>
      <c r="CS1106" s="40"/>
      <c r="CT1106" s="40"/>
      <c r="CU1106" s="40"/>
      <c r="CV1106" s="40"/>
      <c r="CW1106" s="40"/>
      <c r="CX1106" s="40"/>
      <c r="CY1106" s="40"/>
      <c r="CZ1106" s="40"/>
      <c r="DA1106" s="40"/>
      <c r="DB1106" s="40"/>
      <c r="DC1106" s="40"/>
      <c r="DD1106" s="40"/>
      <c r="DE1106" s="40"/>
      <c r="DF1106" s="40"/>
      <c r="DG1106" s="40"/>
      <c r="DH1106" s="40"/>
      <c r="DI1106" s="40"/>
      <c r="DJ1106" s="40"/>
      <c r="DK1106" s="40"/>
      <c r="DL1106" s="40"/>
      <c r="DM1106" s="40"/>
      <c r="DN1106" s="40"/>
      <c r="DO1106" s="40"/>
      <c r="DP1106" s="40"/>
      <c r="DQ1106" s="40"/>
      <c r="DR1106" s="40"/>
      <c r="DS1106" s="40"/>
      <c r="DT1106" s="40"/>
      <c r="DU1106" s="40"/>
      <c r="DV1106" s="40"/>
      <c r="DW1106" s="40"/>
      <c r="DX1106" s="40"/>
      <c r="DY1106" s="40"/>
      <c r="DZ1106" s="40"/>
      <c r="EA1106" s="40"/>
      <c r="EB1106" s="40"/>
      <c r="EC1106" s="40"/>
      <c r="ED1106" s="40"/>
      <c r="EE1106" s="40"/>
      <c r="EF1106" s="40"/>
      <c r="EG1106" s="40"/>
      <c r="EH1106" s="40"/>
      <c r="EI1106" s="40"/>
      <c r="EJ1106" s="40"/>
      <c r="EK1106" s="40"/>
      <c r="EL1106" s="40"/>
      <c r="EM1106" s="40"/>
      <c r="EN1106" s="40"/>
      <c r="EO1106" s="40"/>
      <c r="EP1106" s="40"/>
      <c r="EQ1106" s="40"/>
      <c r="ER1106" s="40"/>
      <c r="ES1106" s="40"/>
      <c r="ET1106" s="40"/>
      <c r="EU1106" s="40"/>
      <c r="EV1106" s="40"/>
      <c r="EW1106" s="40"/>
      <c r="EX1106" s="40"/>
      <c r="EY1106" s="40"/>
      <c r="EZ1106" s="40"/>
      <c r="FA1106" s="40"/>
      <c r="FB1106" s="40"/>
      <c r="FC1106" s="40"/>
      <c r="FD1106" s="40"/>
      <c r="FE1106" s="40"/>
      <c r="FF1106" s="40"/>
    </row>
    <row r="1107" spans="1:162" x14ac:dyDescent="0.2">
      <c r="A1107" s="99"/>
      <c r="B1107" s="100"/>
      <c r="C1107" s="101"/>
      <c r="D1107" s="102"/>
      <c r="E1107" s="101"/>
      <c r="F1107" s="103"/>
      <c r="G1107" s="104"/>
      <c r="H1107" s="101"/>
      <c r="I1107" s="101"/>
      <c r="J1107" s="101"/>
      <c r="K1107" s="101"/>
      <c r="L1107" s="105"/>
      <c r="M1107" s="106"/>
      <c r="N1107" s="101"/>
      <c r="O1107" s="101"/>
      <c r="P1107" s="107"/>
      <c r="Q1107" s="108"/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</row>
    <row r="1108" spans="1:162" x14ac:dyDescent="0.2">
      <c r="A1108" s="99"/>
      <c r="B1108" s="100"/>
      <c r="C1108" s="101"/>
      <c r="D1108" s="102"/>
      <c r="E1108" s="101"/>
      <c r="F1108" s="103"/>
      <c r="G1108" s="104"/>
      <c r="H1108" s="101"/>
      <c r="I1108" s="101"/>
      <c r="J1108" s="101"/>
      <c r="K1108" s="101"/>
      <c r="L1108" s="105"/>
      <c r="M1108" s="106"/>
      <c r="N1108" s="101"/>
      <c r="O1108" s="101"/>
      <c r="P1108" s="107"/>
      <c r="Q1108" s="108"/>
      <c r="R1108" s="13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  <c r="EZ1108" s="40"/>
      <c r="FA1108" s="40"/>
      <c r="FB1108" s="40"/>
      <c r="FC1108" s="40"/>
      <c r="FD1108" s="40"/>
      <c r="FE1108" s="40"/>
      <c r="FF1108" s="40"/>
    </row>
    <row r="1109" spans="1:162" x14ac:dyDescent="0.2">
      <c r="A1109" s="99"/>
      <c r="B1109" s="100"/>
      <c r="C1109" s="101"/>
      <c r="D1109" s="102"/>
      <c r="E1109" s="101"/>
      <c r="F1109" s="103"/>
      <c r="G1109" s="104"/>
      <c r="H1109" s="101"/>
      <c r="I1109" s="101"/>
      <c r="J1109" s="101"/>
      <c r="K1109" s="101"/>
      <c r="L1109" s="105"/>
      <c r="M1109" s="106"/>
      <c r="N1109" s="101"/>
      <c r="O1109" s="101"/>
      <c r="P1109" s="107"/>
      <c r="Q1109" s="108"/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</row>
    <row r="1110" spans="1:162" x14ac:dyDescent="0.2">
      <c r="A1110" s="92"/>
      <c r="B1110" s="4"/>
      <c r="C1110" s="7"/>
      <c r="D1110" s="6"/>
      <c r="E1110" s="7"/>
      <c r="F1110" s="24"/>
      <c r="G1110" s="9"/>
      <c r="H1110" s="7"/>
      <c r="I1110" s="7"/>
      <c r="J1110" s="7"/>
      <c r="K1110" s="7"/>
      <c r="L1110" s="25"/>
      <c r="M1110" s="11"/>
      <c r="N1110" s="7"/>
      <c r="O1110" s="7"/>
      <c r="P1110" s="26"/>
      <c r="Q1110" s="56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</row>
    <row r="1111" spans="1:162" x14ac:dyDescent="0.2">
      <c r="A1111" s="92"/>
      <c r="B1111" s="4"/>
      <c r="C1111" s="7"/>
      <c r="D1111" s="6"/>
      <c r="E1111" s="7"/>
      <c r="F1111" s="24"/>
      <c r="G1111" s="9"/>
      <c r="H1111" s="7"/>
      <c r="I1111" s="7"/>
      <c r="J1111" s="7"/>
      <c r="K1111" s="7"/>
      <c r="L1111" s="25"/>
      <c r="M1111" s="11"/>
      <c r="N1111" s="7"/>
      <c r="O1111" s="7"/>
      <c r="P1111" s="26"/>
      <c r="Q1111" s="56"/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</row>
    <row r="1112" spans="1:162" x14ac:dyDescent="0.2">
      <c r="A1112" s="92"/>
      <c r="B1112" s="4"/>
      <c r="C1112" s="7"/>
      <c r="D1112" s="6"/>
      <c r="E1112" s="7"/>
      <c r="F1112" s="24"/>
      <c r="G1112" s="9"/>
      <c r="H1112" s="7"/>
      <c r="I1112" s="7"/>
      <c r="J1112" s="7"/>
      <c r="K1112" s="7"/>
      <c r="L1112" s="25"/>
      <c r="M1112" s="11"/>
      <c r="N1112" s="7"/>
      <c r="O1112" s="7"/>
      <c r="P1112" s="26"/>
      <c r="Q1112" s="56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</row>
    <row r="1113" spans="1:162" x14ac:dyDescent="0.2">
      <c r="A1113" s="92"/>
      <c r="B1113" s="4"/>
      <c r="C1113" s="7"/>
      <c r="D1113" s="6"/>
      <c r="E1113" s="7"/>
      <c r="F1113" s="24"/>
      <c r="G1113" s="9"/>
      <c r="H1113" s="7"/>
      <c r="I1113" s="7"/>
      <c r="J1113" s="7"/>
      <c r="K1113" s="7"/>
      <c r="L1113" s="25"/>
      <c r="M1113" s="11"/>
      <c r="N1113" s="7"/>
      <c r="O1113" s="7"/>
      <c r="P1113" s="26"/>
      <c r="Q1113" s="56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</row>
    <row r="1114" spans="1:162" x14ac:dyDescent="0.2">
      <c r="A1114" s="92"/>
      <c r="B1114" s="4"/>
      <c r="C1114" s="7"/>
      <c r="D1114" s="6"/>
      <c r="E1114" s="7"/>
      <c r="F1114" s="24"/>
      <c r="G1114" s="9"/>
      <c r="H1114" s="7"/>
      <c r="I1114" s="7"/>
      <c r="J1114" s="7"/>
      <c r="K1114" s="7"/>
      <c r="L1114" s="25"/>
      <c r="M1114" s="11"/>
      <c r="N1114" s="7"/>
      <c r="O1114" s="7"/>
      <c r="P1114" s="26"/>
      <c r="Q1114" s="56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</row>
    <row r="1115" spans="1:162" x14ac:dyDescent="0.2">
      <c r="A1115" s="92"/>
      <c r="B1115" s="4"/>
      <c r="C1115" s="7"/>
      <c r="D1115" s="6"/>
      <c r="E1115" s="7"/>
      <c r="F1115" s="24"/>
      <c r="G1115" s="9"/>
      <c r="H1115" s="7"/>
      <c r="I1115" s="7"/>
      <c r="J1115" s="7"/>
      <c r="K1115" s="7"/>
      <c r="L1115" s="25"/>
      <c r="M1115" s="11"/>
      <c r="N1115" s="7"/>
      <c r="O1115" s="7"/>
      <c r="P1115" s="26"/>
      <c r="Q1115" s="56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</row>
    <row r="1116" spans="1:162" x14ac:dyDescent="0.2">
      <c r="A1116" s="92"/>
      <c r="B1116" s="4"/>
      <c r="C1116" s="7"/>
      <c r="D1116" s="6"/>
      <c r="E1116" s="7"/>
      <c r="F1116" s="24"/>
      <c r="G1116" s="9"/>
      <c r="H1116" s="7"/>
      <c r="I1116" s="7"/>
      <c r="J1116" s="7"/>
      <c r="K1116" s="7"/>
      <c r="L1116" s="25"/>
      <c r="M1116" s="11"/>
      <c r="N1116" s="7"/>
      <c r="O1116" s="7"/>
      <c r="P1116" s="26"/>
      <c r="Q1116" s="56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</row>
    <row r="1117" spans="1:162" x14ac:dyDescent="0.2">
      <c r="A1117" s="92"/>
      <c r="B1117" s="4"/>
      <c r="C1117" s="7"/>
      <c r="D1117" s="6"/>
      <c r="E1117" s="7"/>
      <c r="F1117" s="24"/>
      <c r="G1117" s="9"/>
      <c r="H1117" s="7"/>
      <c r="I1117" s="7"/>
      <c r="J1117" s="7"/>
      <c r="K1117" s="7"/>
      <c r="L1117" s="25"/>
      <c r="M1117" s="11"/>
      <c r="N1117" s="7"/>
      <c r="O1117" s="7"/>
      <c r="P1117" s="26"/>
      <c r="Q1117" s="56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</row>
    <row r="1118" spans="1:162" x14ac:dyDescent="0.2">
      <c r="A1118" s="92"/>
      <c r="B1118" s="4"/>
      <c r="C1118" s="7"/>
      <c r="D1118" s="6"/>
      <c r="E1118" s="7"/>
      <c r="F1118" s="24"/>
      <c r="G1118" s="9"/>
      <c r="H1118" s="7"/>
      <c r="I1118" s="7"/>
      <c r="J1118" s="7"/>
      <c r="K1118" s="7"/>
      <c r="L1118" s="25"/>
      <c r="M1118" s="11"/>
      <c r="N1118" s="7"/>
      <c r="O1118" s="7"/>
      <c r="P1118" s="26"/>
      <c r="Q1118" s="56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</row>
    <row r="1119" spans="1:162" x14ac:dyDescent="0.2">
      <c r="A1119" s="93"/>
      <c r="B1119" s="4"/>
      <c r="C1119" s="7"/>
      <c r="D1119" s="6"/>
      <c r="E1119" s="7"/>
      <c r="F1119" s="24"/>
      <c r="G1119" s="9"/>
      <c r="H1119" s="7"/>
      <c r="I1119" s="7"/>
      <c r="J1119" s="7"/>
      <c r="K1119" s="7"/>
      <c r="L1119" s="25"/>
      <c r="M1119" s="11"/>
      <c r="N1119" s="7"/>
      <c r="O1119" s="7"/>
      <c r="P1119" s="26"/>
      <c r="Q1119" s="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</row>
    <row r="1120" spans="1:162" x14ac:dyDescent="0.2">
      <c r="A1120" s="93"/>
      <c r="B1120" s="4"/>
      <c r="C1120" s="7"/>
      <c r="D1120" s="6"/>
      <c r="E1120" s="7"/>
      <c r="F1120" s="24"/>
      <c r="G1120" s="9"/>
      <c r="H1120" s="7"/>
      <c r="I1120" s="7"/>
      <c r="J1120" s="7"/>
      <c r="K1120" s="7"/>
      <c r="L1120" s="25"/>
      <c r="M1120" s="11"/>
      <c r="N1120" s="7"/>
      <c r="O1120" s="7"/>
      <c r="P1120" s="26"/>
      <c r="Q1120" s="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</row>
    <row r="1121" spans="1:159" x14ac:dyDescent="0.2">
      <c r="A1121" s="93"/>
      <c r="B1121" s="4"/>
      <c r="C1121" s="7"/>
      <c r="D1121" s="6"/>
      <c r="E1121" s="7"/>
      <c r="F1121" s="24"/>
      <c r="G1121" s="9"/>
      <c r="H1121" s="7"/>
      <c r="I1121" s="7"/>
      <c r="J1121" s="7"/>
      <c r="K1121" s="7"/>
      <c r="L1121" s="25"/>
      <c r="M1121" s="11"/>
      <c r="N1121" s="7"/>
      <c r="O1121" s="7"/>
      <c r="P1121" s="26"/>
      <c r="Q1121" s="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</row>
    <row r="1122" spans="1:159" x14ac:dyDescent="0.2">
      <c r="A1122" s="93"/>
      <c r="B1122" s="4"/>
      <c r="C1122" s="7"/>
      <c r="D1122" s="6"/>
      <c r="E1122" s="7"/>
      <c r="F1122" s="24"/>
      <c r="G1122" s="9"/>
      <c r="H1122" s="7"/>
      <c r="I1122" s="7"/>
      <c r="J1122" s="7"/>
      <c r="K1122" s="7"/>
      <c r="L1122" s="25"/>
      <c r="M1122" s="11"/>
      <c r="N1122" s="7"/>
      <c r="O1122" s="7"/>
      <c r="P1122" s="26"/>
      <c r="Q1122" s="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</row>
    <row r="1123" spans="1:159" x14ac:dyDescent="0.2">
      <c r="A1123" s="93"/>
      <c r="B1123" s="4"/>
      <c r="C1123" s="7"/>
      <c r="D1123" s="6"/>
      <c r="E1123" s="7"/>
      <c r="F1123" s="24"/>
      <c r="G1123" s="9"/>
      <c r="H1123" s="7"/>
      <c r="I1123" s="7"/>
      <c r="J1123" s="7"/>
      <c r="K1123" s="7"/>
      <c r="L1123" s="25"/>
      <c r="M1123" s="11"/>
      <c r="N1123" s="7"/>
      <c r="O1123" s="7"/>
      <c r="P1123" s="26"/>
      <c r="Q1123" s="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</row>
    <row r="1124" spans="1:159" x14ac:dyDescent="0.2">
      <c r="A1124" s="93"/>
      <c r="B1124" s="4"/>
      <c r="C1124" s="7"/>
      <c r="D1124" s="6"/>
      <c r="E1124" s="7"/>
      <c r="F1124" s="24"/>
      <c r="G1124" s="9"/>
      <c r="H1124" s="7"/>
      <c r="I1124" s="7"/>
      <c r="J1124" s="7"/>
      <c r="K1124" s="7"/>
      <c r="L1124" s="25"/>
      <c r="M1124" s="11"/>
      <c r="N1124" s="7"/>
      <c r="O1124" s="7"/>
      <c r="P1124" s="26"/>
      <c r="Q1124" s="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</row>
    <row r="1125" spans="1:159" x14ac:dyDescent="0.2">
      <c r="A1125" s="93"/>
      <c r="B1125" s="4"/>
      <c r="C1125" s="7"/>
      <c r="D1125" s="6"/>
      <c r="E1125" s="7"/>
      <c r="F1125" s="24"/>
      <c r="G1125" s="9"/>
      <c r="H1125" s="7"/>
      <c r="I1125" s="7"/>
      <c r="J1125" s="7"/>
      <c r="K1125" s="7"/>
      <c r="L1125" s="25"/>
      <c r="M1125" s="11"/>
      <c r="N1125" s="7"/>
      <c r="O1125" s="7"/>
      <c r="P1125" s="26"/>
      <c r="Q1125" s="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</row>
    <row r="1126" spans="1:159" x14ac:dyDescent="0.2">
      <c r="A1126" s="93"/>
      <c r="B1126" s="4"/>
      <c r="C1126" s="7"/>
      <c r="D1126" s="6"/>
      <c r="E1126" s="7"/>
      <c r="F1126" s="24"/>
      <c r="G1126" s="9"/>
      <c r="H1126" s="7"/>
      <c r="I1126" s="7"/>
      <c r="J1126" s="7"/>
      <c r="K1126" s="7"/>
      <c r="L1126" s="25"/>
      <c r="M1126" s="11"/>
      <c r="N1126" s="7"/>
      <c r="O1126" s="7"/>
      <c r="P1126" s="26"/>
      <c r="Q1126" s="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</row>
    <row r="1127" spans="1:159" x14ac:dyDescent="0.2">
      <c r="A1127" s="93"/>
      <c r="B1127" s="4"/>
      <c r="C1127" s="7"/>
      <c r="D1127" s="6"/>
      <c r="E1127" s="7"/>
      <c r="F1127" s="24"/>
      <c r="G1127" s="9"/>
      <c r="H1127" s="7"/>
      <c r="I1127" s="7"/>
      <c r="J1127" s="7"/>
      <c r="K1127" s="7"/>
      <c r="L1127" s="25"/>
      <c r="M1127" s="11"/>
      <c r="N1127" s="7"/>
      <c r="O1127" s="7"/>
      <c r="P1127" s="26"/>
      <c r="Q1127" s="3"/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</row>
    <row r="1128" spans="1:159" x14ac:dyDescent="0.2">
      <c r="A1128" s="93"/>
      <c r="B1128" s="4"/>
      <c r="C1128" s="7"/>
      <c r="D1128" s="6"/>
      <c r="E1128" s="7"/>
      <c r="F1128" s="24"/>
      <c r="G1128" s="9"/>
      <c r="H1128" s="7"/>
      <c r="I1128" s="7"/>
      <c r="J1128" s="7"/>
      <c r="K1128" s="7"/>
      <c r="L1128" s="25"/>
      <c r="M1128" s="11"/>
      <c r="N1128" s="7"/>
      <c r="O1128" s="7"/>
      <c r="P1128" s="26"/>
      <c r="Q1128" s="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</row>
    <row r="1129" spans="1:159" x14ac:dyDescent="0.2">
      <c r="A1129" s="93"/>
      <c r="B1129" s="4"/>
      <c r="C1129" s="7"/>
      <c r="D1129" s="6"/>
      <c r="E1129" s="7"/>
      <c r="F1129" s="24"/>
      <c r="G1129" s="9"/>
      <c r="H1129" s="7"/>
      <c r="I1129" s="7"/>
      <c r="J1129" s="7"/>
      <c r="K1129" s="7"/>
      <c r="L1129" s="25"/>
      <c r="M1129" s="11"/>
      <c r="N1129" s="7"/>
      <c r="O1129" s="7"/>
      <c r="P1129" s="26"/>
      <c r="Q1129" s="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</row>
    <row r="1130" spans="1:159" x14ac:dyDescent="0.2">
      <c r="A1130" s="93"/>
      <c r="B1130" s="4"/>
      <c r="C1130" s="7"/>
      <c r="D1130" s="6"/>
      <c r="E1130" s="7"/>
      <c r="F1130" s="24"/>
      <c r="G1130" s="9"/>
      <c r="H1130" s="7"/>
      <c r="I1130" s="7"/>
      <c r="J1130" s="7"/>
      <c r="K1130" s="7"/>
      <c r="L1130" s="25"/>
      <c r="M1130" s="11"/>
      <c r="N1130" s="7"/>
      <c r="O1130" s="7"/>
      <c r="P1130" s="26"/>
      <c r="Q1130" s="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</row>
    <row r="1131" spans="1:159" x14ac:dyDescent="0.2">
      <c r="A1131" s="93"/>
      <c r="B1131" s="4"/>
      <c r="C1131" s="7"/>
      <c r="D1131" s="6"/>
      <c r="E1131" s="7"/>
      <c r="F1131" s="24"/>
      <c r="G1131" s="9"/>
      <c r="H1131" s="7"/>
      <c r="I1131" s="7"/>
      <c r="J1131" s="7"/>
      <c r="K1131" s="7"/>
      <c r="L1131" s="25"/>
      <c r="M1131" s="11"/>
      <c r="N1131" s="7"/>
      <c r="O1131" s="7"/>
      <c r="P1131" s="26"/>
      <c r="Q1131" s="3"/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</row>
    <row r="1132" spans="1:159" x14ac:dyDescent="0.2">
      <c r="A1132" s="93"/>
      <c r="B1132" s="4"/>
      <c r="C1132" s="7"/>
      <c r="D1132" s="6"/>
      <c r="E1132" s="7"/>
      <c r="F1132" s="24"/>
      <c r="G1132" s="9"/>
      <c r="H1132" s="7"/>
      <c r="I1132" s="7"/>
      <c r="J1132" s="7"/>
      <c r="K1132" s="7"/>
      <c r="L1132" s="25"/>
      <c r="M1132" s="11"/>
      <c r="N1132" s="7"/>
      <c r="O1132" s="7"/>
      <c r="P1132" s="26"/>
      <c r="Q1132" s="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</row>
    <row r="1133" spans="1:159" x14ac:dyDescent="0.2">
      <c r="A1133" s="93"/>
      <c r="B1133" s="4"/>
      <c r="C1133" s="7"/>
      <c r="D1133" s="6"/>
      <c r="E1133" s="7"/>
      <c r="F1133" s="24"/>
      <c r="G1133" s="9"/>
      <c r="H1133" s="7"/>
      <c r="I1133" s="7"/>
      <c r="J1133" s="7"/>
      <c r="K1133" s="7"/>
      <c r="L1133" s="25"/>
      <c r="M1133" s="11"/>
      <c r="N1133" s="7"/>
      <c r="O1133" s="7"/>
      <c r="P1133" s="26"/>
      <c r="Q1133" s="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</row>
    <row r="1134" spans="1:159" x14ac:dyDescent="0.2">
      <c r="A1134" s="93"/>
      <c r="B1134" s="4"/>
      <c r="C1134" s="7"/>
      <c r="D1134" s="6"/>
      <c r="E1134" s="7"/>
      <c r="F1134" s="24"/>
      <c r="G1134" s="9"/>
      <c r="H1134" s="7"/>
      <c r="I1134" s="7"/>
      <c r="J1134" s="7"/>
      <c r="K1134" s="7"/>
      <c r="L1134" s="25"/>
      <c r="M1134" s="11"/>
      <c r="N1134" s="7"/>
      <c r="O1134" s="7"/>
      <c r="P1134" s="26"/>
      <c r="Q1134" s="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</row>
    <row r="1135" spans="1:159" x14ac:dyDescent="0.2">
      <c r="A1135" s="93"/>
      <c r="B1135" s="4"/>
      <c r="C1135" s="7"/>
      <c r="D1135" s="6"/>
      <c r="E1135" s="7"/>
      <c r="F1135" s="24"/>
      <c r="G1135" s="9"/>
      <c r="H1135" s="7"/>
      <c r="I1135" s="7"/>
      <c r="J1135" s="7"/>
      <c r="K1135" s="7"/>
      <c r="L1135" s="25"/>
      <c r="M1135" s="11"/>
      <c r="N1135" s="7"/>
      <c r="O1135" s="7"/>
      <c r="P1135" s="26"/>
      <c r="Q1135" s="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</row>
    <row r="1136" spans="1:159" x14ac:dyDescent="0.2">
      <c r="A1136" s="93"/>
      <c r="B1136" s="4"/>
      <c r="C1136" s="7"/>
      <c r="D1136" s="6"/>
      <c r="E1136" s="7"/>
      <c r="F1136" s="24"/>
      <c r="G1136" s="9"/>
      <c r="H1136" s="7"/>
      <c r="I1136" s="7"/>
      <c r="J1136" s="7"/>
      <c r="K1136" s="7"/>
      <c r="L1136" s="25"/>
      <c r="M1136" s="11"/>
      <c r="N1136" s="7"/>
      <c r="O1136" s="7"/>
      <c r="P1136" s="26"/>
      <c r="Q1136" s="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</row>
    <row r="1137" spans="1:162" x14ac:dyDescent="0.2">
      <c r="A1137" s="93"/>
      <c r="B1137" s="4"/>
      <c r="C1137" s="7"/>
      <c r="D1137" s="6"/>
      <c r="E1137" s="7"/>
      <c r="F1137" s="24"/>
      <c r="G1137" s="9"/>
      <c r="H1137" s="7"/>
      <c r="I1137" s="7"/>
      <c r="J1137" s="7"/>
      <c r="K1137" s="7"/>
      <c r="L1137" s="25"/>
      <c r="M1137" s="11"/>
      <c r="N1137" s="7"/>
      <c r="O1137" s="7"/>
      <c r="P1137" s="26"/>
      <c r="Q1137" s="3"/>
      <c r="R1137" s="13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  <c r="CH1137" s="40"/>
      <c r="CI1137" s="40"/>
      <c r="CJ1137" s="40"/>
      <c r="CK1137" s="40"/>
      <c r="CL1137" s="40"/>
      <c r="CM1137" s="40"/>
      <c r="CN1137" s="40"/>
      <c r="CO1137" s="40"/>
      <c r="CP1137" s="40"/>
      <c r="CQ1137" s="40"/>
      <c r="CR1137" s="40"/>
      <c r="CS1137" s="40"/>
      <c r="CT1137" s="40"/>
      <c r="CU1137" s="40"/>
      <c r="CV1137" s="40"/>
      <c r="CW1137" s="40"/>
      <c r="CX1137" s="40"/>
      <c r="CY1137" s="40"/>
      <c r="CZ1137" s="40"/>
      <c r="DA1137" s="40"/>
      <c r="DB1137" s="40"/>
      <c r="DC1137" s="40"/>
      <c r="DD1137" s="40"/>
      <c r="DE1137" s="40"/>
      <c r="DF1137" s="40"/>
      <c r="DG1137" s="40"/>
      <c r="DH1137" s="40"/>
      <c r="DI1137" s="40"/>
      <c r="DJ1137" s="40"/>
      <c r="DK1137" s="40"/>
      <c r="DL1137" s="40"/>
      <c r="DM1137" s="40"/>
      <c r="DN1137" s="40"/>
      <c r="DO1137" s="40"/>
      <c r="DP1137" s="40"/>
      <c r="DQ1137" s="40"/>
      <c r="DR1137" s="40"/>
      <c r="DS1137" s="40"/>
      <c r="DT1137" s="40"/>
      <c r="DU1137" s="40"/>
      <c r="DV1137" s="40"/>
      <c r="DW1137" s="40"/>
      <c r="DX1137" s="40"/>
      <c r="DY1137" s="40"/>
      <c r="DZ1137" s="40"/>
      <c r="EA1137" s="40"/>
      <c r="EB1137" s="40"/>
      <c r="EC1137" s="40"/>
      <c r="ED1137" s="40"/>
      <c r="EE1137" s="40"/>
      <c r="EF1137" s="40"/>
      <c r="EG1137" s="40"/>
      <c r="EH1137" s="40"/>
      <c r="EI1137" s="40"/>
      <c r="EJ1137" s="40"/>
      <c r="EK1137" s="40"/>
      <c r="EL1137" s="40"/>
      <c r="EM1137" s="40"/>
      <c r="EN1137" s="40"/>
      <c r="EO1137" s="40"/>
      <c r="EP1137" s="40"/>
      <c r="EQ1137" s="40"/>
      <c r="ER1137" s="40"/>
      <c r="ES1137" s="40"/>
      <c r="ET1137" s="40"/>
      <c r="EU1137" s="40"/>
      <c r="EV1137" s="40"/>
      <c r="EW1137" s="40"/>
      <c r="EX1137" s="40"/>
      <c r="EY1137" s="40"/>
      <c r="EZ1137" s="40"/>
      <c r="FA1137" s="40"/>
      <c r="FB1137" s="40"/>
      <c r="FC1137" s="40"/>
      <c r="FD1137" s="40"/>
      <c r="FE1137" s="40"/>
      <c r="FF1137" s="40"/>
    </row>
    <row r="1138" spans="1:162" x14ac:dyDescent="0.2">
      <c r="A1138" s="93"/>
      <c r="B1138" s="4"/>
      <c r="C1138" s="7"/>
      <c r="D1138" s="6"/>
      <c r="E1138" s="7"/>
      <c r="F1138" s="24"/>
      <c r="G1138" s="9"/>
      <c r="H1138" s="7"/>
      <c r="I1138" s="7"/>
      <c r="J1138" s="7"/>
      <c r="K1138" s="7"/>
      <c r="L1138" s="25"/>
      <c r="M1138" s="11"/>
      <c r="N1138" s="7"/>
      <c r="O1138" s="7"/>
      <c r="P1138" s="26"/>
      <c r="Q1138" s="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</row>
    <row r="1139" spans="1:162" x14ac:dyDescent="0.2">
      <c r="A1139" s="93"/>
      <c r="B1139" s="4"/>
      <c r="C1139" s="7"/>
      <c r="D1139" s="6"/>
      <c r="E1139" s="7"/>
      <c r="F1139" s="24"/>
      <c r="G1139" s="9"/>
      <c r="H1139" s="7"/>
      <c r="I1139" s="7"/>
      <c r="J1139" s="7"/>
      <c r="K1139" s="7"/>
      <c r="L1139" s="25"/>
      <c r="M1139" s="11"/>
      <c r="N1139" s="7"/>
      <c r="O1139" s="7"/>
      <c r="P1139" s="26"/>
      <c r="Q1139" s="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</row>
    <row r="1140" spans="1:162" x14ac:dyDescent="0.2">
      <c r="A1140" s="93"/>
      <c r="B1140" s="4"/>
      <c r="C1140" s="7"/>
      <c r="D1140" s="6"/>
      <c r="E1140" s="7"/>
      <c r="F1140" s="24"/>
      <c r="G1140" s="9"/>
      <c r="H1140" s="7"/>
      <c r="I1140" s="7"/>
      <c r="J1140" s="7"/>
      <c r="K1140" s="7"/>
      <c r="L1140" s="25"/>
      <c r="M1140" s="11"/>
      <c r="N1140" s="7"/>
      <c r="O1140" s="7"/>
      <c r="P1140" s="26"/>
      <c r="Q1140" s="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</row>
    <row r="1141" spans="1:162" x14ac:dyDescent="0.2">
      <c r="A1141" s="93"/>
      <c r="B1141" s="4"/>
      <c r="C1141" s="7"/>
      <c r="D1141" s="6"/>
      <c r="E1141" s="7"/>
      <c r="F1141" s="24"/>
      <c r="G1141" s="9"/>
      <c r="H1141" s="7"/>
      <c r="I1141" s="7"/>
      <c r="J1141" s="7"/>
      <c r="K1141" s="7"/>
      <c r="L1141" s="25"/>
      <c r="M1141" s="11"/>
      <c r="N1141" s="7"/>
      <c r="O1141" s="7"/>
      <c r="P1141" s="26"/>
      <c r="Q1141" s="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</row>
    <row r="1142" spans="1:162" x14ac:dyDescent="0.2">
      <c r="A1142" s="93"/>
      <c r="B1142" s="4"/>
      <c r="C1142" s="7"/>
      <c r="D1142" s="6"/>
      <c r="E1142" s="7"/>
      <c r="F1142" s="24"/>
      <c r="G1142" s="9"/>
      <c r="H1142" s="7"/>
      <c r="I1142" s="7"/>
      <c r="J1142" s="7"/>
      <c r="K1142" s="7"/>
      <c r="L1142" s="25"/>
      <c r="M1142" s="11"/>
      <c r="N1142" s="7"/>
      <c r="O1142" s="7"/>
      <c r="P1142" s="26"/>
      <c r="Q1142" s="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</row>
    <row r="1143" spans="1:162" x14ac:dyDescent="0.2">
      <c r="A1143" s="93"/>
      <c r="B1143" s="4"/>
      <c r="C1143" s="7"/>
      <c r="D1143" s="6"/>
      <c r="E1143" s="7"/>
      <c r="F1143" s="24"/>
      <c r="G1143" s="9"/>
      <c r="H1143" s="7"/>
      <c r="I1143" s="7"/>
      <c r="J1143" s="7"/>
      <c r="K1143" s="7"/>
      <c r="L1143" s="25"/>
      <c r="M1143" s="11"/>
      <c r="N1143" s="7"/>
      <c r="O1143" s="7"/>
      <c r="P1143" s="26"/>
      <c r="Q1143" s="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</row>
    <row r="1144" spans="1:162" x14ac:dyDescent="0.2">
      <c r="A1144" s="93"/>
      <c r="B1144" s="4"/>
      <c r="C1144" s="7"/>
      <c r="D1144" s="6"/>
      <c r="E1144" s="7"/>
      <c r="F1144" s="24"/>
      <c r="G1144" s="9"/>
      <c r="H1144" s="7"/>
      <c r="I1144" s="7"/>
      <c r="J1144" s="7"/>
      <c r="K1144" s="7"/>
      <c r="L1144" s="25"/>
      <c r="M1144" s="11"/>
      <c r="N1144" s="7"/>
      <c r="O1144" s="7"/>
      <c r="P1144" s="26"/>
      <c r="Q1144" s="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</row>
    <row r="1145" spans="1:162" x14ac:dyDescent="0.2">
      <c r="A1145" s="93"/>
      <c r="B1145" s="4"/>
      <c r="C1145" s="7"/>
      <c r="D1145" s="6"/>
      <c r="E1145" s="7"/>
      <c r="F1145" s="24"/>
      <c r="G1145" s="9"/>
      <c r="H1145" s="7"/>
      <c r="I1145" s="7"/>
      <c r="J1145" s="7"/>
      <c r="K1145" s="7"/>
      <c r="L1145" s="25"/>
      <c r="M1145" s="11"/>
      <c r="N1145" s="7"/>
      <c r="O1145" s="7"/>
      <c r="P1145" s="26"/>
      <c r="Q1145" s="3"/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</row>
    <row r="1146" spans="1:162" x14ac:dyDescent="0.2">
      <c r="A1146" s="93"/>
      <c r="B1146" s="4"/>
      <c r="C1146" s="7"/>
      <c r="D1146" s="6"/>
      <c r="E1146" s="7"/>
      <c r="F1146" s="24"/>
      <c r="G1146" s="9"/>
      <c r="H1146" s="7"/>
      <c r="I1146" s="7"/>
      <c r="J1146" s="7"/>
      <c r="K1146" s="7"/>
      <c r="L1146" s="25"/>
      <c r="M1146" s="11"/>
      <c r="N1146" s="7"/>
      <c r="O1146" s="7"/>
      <c r="P1146" s="26"/>
      <c r="Q1146" s="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</row>
    <row r="1147" spans="1:162" x14ac:dyDescent="0.2">
      <c r="A1147" s="93"/>
      <c r="B1147" s="4"/>
      <c r="C1147" s="7"/>
      <c r="D1147" s="6"/>
      <c r="E1147" s="7"/>
      <c r="F1147" s="24"/>
      <c r="G1147" s="9"/>
      <c r="H1147" s="7"/>
      <c r="I1147" s="7"/>
      <c r="J1147" s="7"/>
      <c r="K1147" s="7"/>
      <c r="L1147" s="25"/>
      <c r="M1147" s="11"/>
      <c r="N1147" s="7"/>
      <c r="O1147" s="7"/>
      <c r="P1147" s="26"/>
      <c r="Q1147" s="3"/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</row>
    <row r="1148" spans="1:162" x14ac:dyDescent="0.2">
      <c r="A1148" s="93"/>
      <c r="B1148" s="4"/>
      <c r="C1148" s="7"/>
      <c r="D1148" s="6"/>
      <c r="E1148" s="7"/>
      <c r="F1148" s="24"/>
      <c r="G1148" s="9"/>
      <c r="H1148" s="7"/>
      <c r="I1148" s="7"/>
      <c r="J1148" s="7"/>
      <c r="K1148" s="7"/>
      <c r="L1148" s="25"/>
      <c r="M1148" s="11"/>
      <c r="N1148" s="7"/>
      <c r="O1148" s="7"/>
      <c r="P1148" s="26"/>
      <c r="Q1148" s="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</row>
    <row r="1149" spans="1:162" x14ac:dyDescent="0.2">
      <c r="A1149" s="93"/>
      <c r="B1149" s="4"/>
      <c r="C1149" s="7"/>
      <c r="D1149" s="6"/>
      <c r="E1149" s="7"/>
      <c r="F1149" s="24"/>
      <c r="G1149" s="9"/>
      <c r="H1149" s="7"/>
      <c r="I1149" s="7"/>
      <c r="J1149" s="7"/>
      <c r="K1149" s="7"/>
      <c r="L1149" s="25"/>
      <c r="M1149" s="11"/>
      <c r="N1149" s="7"/>
      <c r="O1149" s="7"/>
      <c r="P1149" s="26"/>
      <c r="Q1149" s="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</row>
    <row r="1150" spans="1:162" x14ac:dyDescent="0.2">
      <c r="A1150" s="93"/>
      <c r="B1150" s="4"/>
      <c r="C1150" s="7"/>
      <c r="D1150" s="6"/>
      <c r="E1150" s="7"/>
      <c r="F1150" s="24"/>
      <c r="G1150" s="9"/>
      <c r="H1150" s="7"/>
      <c r="I1150" s="7"/>
      <c r="J1150" s="7"/>
      <c r="K1150" s="7"/>
      <c r="L1150" s="25"/>
      <c r="M1150" s="11"/>
      <c r="N1150" s="7"/>
      <c r="O1150" s="7"/>
      <c r="P1150" s="26"/>
      <c r="Q1150" s="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</row>
    <row r="1151" spans="1:162" x14ac:dyDescent="0.2">
      <c r="A1151" s="93"/>
      <c r="B1151" s="4"/>
      <c r="C1151" s="7"/>
      <c r="D1151" s="6"/>
      <c r="E1151" s="7"/>
      <c r="F1151" s="24"/>
      <c r="G1151" s="9"/>
      <c r="H1151" s="7"/>
      <c r="I1151" s="7"/>
      <c r="J1151" s="7"/>
      <c r="K1151" s="7"/>
      <c r="L1151" s="25"/>
      <c r="M1151" s="11"/>
      <c r="N1151" s="7"/>
      <c r="O1151" s="7"/>
      <c r="P1151" s="26"/>
      <c r="Q1151" s="3"/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</row>
    <row r="1152" spans="1:162" x14ac:dyDescent="0.2">
      <c r="A1152" s="93"/>
      <c r="B1152" s="4"/>
      <c r="C1152" s="7"/>
      <c r="D1152" s="6"/>
      <c r="E1152" s="7"/>
      <c r="F1152" s="24"/>
      <c r="G1152" s="9"/>
      <c r="H1152" s="7"/>
      <c r="I1152" s="7"/>
      <c r="J1152" s="7"/>
      <c r="K1152" s="7"/>
      <c r="L1152" s="25"/>
      <c r="M1152" s="11"/>
      <c r="N1152" s="7"/>
      <c r="O1152" s="7"/>
      <c r="P1152" s="26"/>
      <c r="Q1152" s="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</row>
    <row r="1153" spans="1:162" x14ac:dyDescent="0.2">
      <c r="A1153" s="93"/>
      <c r="B1153" s="4"/>
      <c r="C1153" s="7"/>
      <c r="D1153" s="6"/>
      <c r="E1153" s="7"/>
      <c r="F1153" s="24"/>
      <c r="G1153" s="9"/>
      <c r="H1153" s="7"/>
      <c r="I1153" s="7"/>
      <c r="J1153" s="7"/>
      <c r="K1153" s="7"/>
      <c r="L1153" s="25"/>
      <c r="M1153" s="11"/>
      <c r="N1153" s="7"/>
      <c r="O1153" s="7"/>
      <c r="P1153" s="26"/>
      <c r="Q1153" s="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</row>
    <row r="1154" spans="1:162" x14ac:dyDescent="0.2">
      <c r="A1154" s="93"/>
      <c r="B1154" s="4"/>
      <c r="C1154" s="7"/>
      <c r="D1154" s="6"/>
      <c r="E1154" s="7"/>
      <c r="F1154" s="24"/>
      <c r="G1154" s="9"/>
      <c r="H1154" s="7"/>
      <c r="I1154" s="7"/>
      <c r="J1154" s="7"/>
      <c r="K1154" s="7"/>
      <c r="L1154" s="25"/>
      <c r="M1154" s="11"/>
      <c r="N1154" s="7"/>
      <c r="O1154" s="7"/>
      <c r="P1154" s="26"/>
      <c r="Q1154" s="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</row>
    <row r="1155" spans="1:162" x14ac:dyDescent="0.2">
      <c r="A1155" s="93"/>
      <c r="B1155" s="4"/>
      <c r="C1155" s="7"/>
      <c r="D1155" s="6"/>
      <c r="E1155" s="7"/>
      <c r="F1155" s="24"/>
      <c r="G1155" s="9"/>
      <c r="H1155" s="7"/>
      <c r="I1155" s="7"/>
      <c r="J1155" s="7"/>
      <c r="K1155" s="7"/>
      <c r="L1155" s="25"/>
      <c r="M1155" s="11"/>
      <c r="N1155" s="7"/>
      <c r="O1155" s="7"/>
      <c r="P1155" s="26"/>
      <c r="Q1155" s="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</row>
    <row r="1156" spans="1:162" x14ac:dyDescent="0.2">
      <c r="A1156" s="93"/>
      <c r="B1156" s="4"/>
      <c r="C1156" s="7"/>
      <c r="D1156" s="6"/>
      <c r="E1156" s="7"/>
      <c r="F1156" s="24"/>
      <c r="G1156" s="9"/>
      <c r="H1156" s="7"/>
      <c r="I1156" s="7"/>
      <c r="J1156" s="7"/>
      <c r="K1156" s="7"/>
      <c r="L1156" s="25"/>
      <c r="M1156" s="11"/>
      <c r="N1156" s="7"/>
      <c r="O1156" s="7"/>
      <c r="P1156" s="26"/>
      <c r="Q1156" s="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</row>
    <row r="1157" spans="1:162" x14ac:dyDescent="0.2">
      <c r="A1157" s="93"/>
      <c r="B1157" s="4"/>
      <c r="C1157" s="7"/>
      <c r="D1157" s="6"/>
      <c r="E1157" s="7"/>
      <c r="F1157" s="24"/>
      <c r="G1157" s="9"/>
      <c r="H1157" s="7"/>
      <c r="I1157" s="7"/>
      <c r="J1157" s="7"/>
      <c r="K1157" s="7"/>
      <c r="L1157" s="25"/>
      <c r="M1157" s="11"/>
      <c r="N1157" s="7"/>
      <c r="O1157" s="7"/>
      <c r="P1157" s="26"/>
      <c r="Q1157" s="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</row>
    <row r="1158" spans="1:162" x14ac:dyDescent="0.2">
      <c r="A1158" s="93"/>
      <c r="B1158" s="4"/>
      <c r="C1158" s="7"/>
      <c r="D1158" s="6"/>
      <c r="E1158" s="7"/>
      <c r="F1158" s="24"/>
      <c r="G1158" s="9"/>
      <c r="H1158" s="7"/>
      <c r="I1158" s="7"/>
      <c r="J1158" s="7"/>
      <c r="K1158" s="7"/>
      <c r="L1158" s="25"/>
      <c r="M1158" s="11"/>
      <c r="N1158" s="7"/>
      <c r="O1158" s="7"/>
      <c r="P1158" s="26"/>
      <c r="Q1158" s="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</row>
    <row r="1159" spans="1:162" x14ac:dyDescent="0.2">
      <c r="A1159" s="93"/>
      <c r="B1159" s="4"/>
      <c r="C1159" s="7"/>
      <c r="D1159" s="6"/>
      <c r="E1159" s="7"/>
      <c r="F1159" s="24"/>
      <c r="G1159" s="9"/>
      <c r="H1159" s="7"/>
      <c r="I1159" s="7"/>
      <c r="J1159" s="7"/>
      <c r="K1159" s="7"/>
      <c r="L1159" s="25"/>
      <c r="M1159" s="11"/>
      <c r="N1159" s="7"/>
      <c r="O1159" s="7"/>
      <c r="P1159" s="26"/>
      <c r="Q1159" s="3"/>
      <c r="R1159" s="13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  <c r="CH1159" s="40"/>
      <c r="CI1159" s="40"/>
      <c r="CJ1159" s="40"/>
      <c r="CK1159" s="40"/>
      <c r="CL1159" s="40"/>
      <c r="CM1159" s="40"/>
      <c r="CN1159" s="40"/>
      <c r="CO1159" s="40"/>
      <c r="CP1159" s="40"/>
      <c r="CQ1159" s="40"/>
      <c r="CR1159" s="40"/>
      <c r="CS1159" s="40"/>
      <c r="CT1159" s="40"/>
      <c r="CU1159" s="40"/>
      <c r="CV1159" s="40"/>
      <c r="CW1159" s="40"/>
      <c r="CX1159" s="40"/>
      <c r="CY1159" s="40"/>
      <c r="CZ1159" s="40"/>
      <c r="DA1159" s="40"/>
      <c r="DB1159" s="40"/>
      <c r="DC1159" s="40"/>
      <c r="DD1159" s="40"/>
      <c r="DE1159" s="40"/>
      <c r="DF1159" s="40"/>
      <c r="DG1159" s="40"/>
      <c r="DH1159" s="40"/>
      <c r="DI1159" s="40"/>
      <c r="DJ1159" s="40"/>
      <c r="DK1159" s="40"/>
      <c r="DL1159" s="40"/>
      <c r="DM1159" s="40"/>
      <c r="DN1159" s="40"/>
      <c r="DO1159" s="40"/>
      <c r="DP1159" s="40"/>
      <c r="DQ1159" s="40"/>
      <c r="DR1159" s="40"/>
      <c r="DS1159" s="40"/>
      <c r="DT1159" s="40"/>
      <c r="DU1159" s="40"/>
      <c r="DV1159" s="40"/>
      <c r="DW1159" s="40"/>
      <c r="DX1159" s="40"/>
      <c r="DY1159" s="40"/>
      <c r="DZ1159" s="40"/>
      <c r="EA1159" s="40"/>
      <c r="EB1159" s="40"/>
      <c r="EC1159" s="40"/>
      <c r="ED1159" s="40"/>
      <c r="EE1159" s="40"/>
      <c r="EF1159" s="40"/>
      <c r="EG1159" s="40"/>
      <c r="EH1159" s="40"/>
      <c r="EI1159" s="40"/>
      <c r="EJ1159" s="40"/>
      <c r="EK1159" s="40"/>
      <c r="EL1159" s="40"/>
      <c r="EM1159" s="40"/>
      <c r="EN1159" s="40"/>
      <c r="EO1159" s="40"/>
      <c r="EP1159" s="40"/>
      <c r="EQ1159" s="40"/>
      <c r="ER1159" s="40"/>
      <c r="ES1159" s="40"/>
      <c r="ET1159" s="40"/>
      <c r="EU1159" s="40"/>
      <c r="EV1159" s="40"/>
      <c r="EW1159" s="40"/>
      <c r="EX1159" s="40"/>
      <c r="EY1159" s="40"/>
      <c r="EZ1159" s="40"/>
      <c r="FA1159" s="40"/>
      <c r="FB1159" s="40"/>
      <c r="FC1159" s="40"/>
      <c r="FD1159" s="40"/>
      <c r="FE1159" s="40"/>
      <c r="FF1159" s="40"/>
    </row>
    <row r="1160" spans="1:162" x14ac:dyDescent="0.2">
      <c r="A1160" s="93"/>
      <c r="B1160" s="4"/>
      <c r="C1160" s="7"/>
      <c r="D1160" s="6"/>
      <c r="E1160" s="7"/>
      <c r="F1160" s="24"/>
      <c r="G1160" s="9"/>
      <c r="H1160" s="7"/>
      <c r="I1160" s="7"/>
      <c r="J1160" s="7"/>
      <c r="K1160" s="7"/>
      <c r="L1160" s="25"/>
      <c r="M1160" s="11"/>
      <c r="N1160" s="7"/>
      <c r="O1160" s="7"/>
      <c r="P1160" s="26"/>
      <c r="Q1160" s="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</row>
    <row r="1161" spans="1:162" x14ac:dyDescent="0.2">
      <c r="A1161" s="93"/>
      <c r="B1161" s="4"/>
      <c r="C1161" s="7"/>
      <c r="D1161" s="6"/>
      <c r="E1161" s="7"/>
      <c r="F1161" s="24"/>
      <c r="G1161" s="9"/>
      <c r="H1161" s="7"/>
      <c r="I1161" s="7"/>
      <c r="J1161" s="7"/>
      <c r="K1161" s="7"/>
      <c r="L1161" s="25"/>
      <c r="M1161" s="11"/>
      <c r="N1161" s="7"/>
      <c r="O1161" s="7"/>
      <c r="P1161" s="26"/>
      <c r="Q1161" s="3"/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</row>
    <row r="1162" spans="1:162" x14ac:dyDescent="0.2">
      <c r="A1162" s="93"/>
      <c r="B1162" s="4"/>
      <c r="C1162" s="7"/>
      <c r="D1162" s="6"/>
      <c r="E1162" s="7"/>
      <c r="F1162" s="24"/>
      <c r="G1162" s="9"/>
      <c r="H1162" s="7"/>
      <c r="I1162" s="7"/>
      <c r="J1162" s="7"/>
      <c r="K1162" s="7"/>
      <c r="L1162" s="25"/>
      <c r="M1162" s="11"/>
      <c r="N1162" s="7"/>
      <c r="O1162" s="7"/>
      <c r="P1162" s="26"/>
      <c r="Q1162" s="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</row>
    <row r="1163" spans="1:162" x14ac:dyDescent="0.2">
      <c r="A1163" s="93"/>
      <c r="B1163" s="4"/>
      <c r="C1163" s="7"/>
      <c r="D1163" s="6"/>
      <c r="E1163" s="7"/>
      <c r="F1163" s="24"/>
      <c r="G1163" s="9"/>
      <c r="H1163" s="7"/>
      <c r="I1163" s="7"/>
      <c r="J1163" s="7"/>
      <c r="K1163" s="7"/>
      <c r="L1163" s="25"/>
      <c r="M1163" s="11"/>
      <c r="N1163" s="7"/>
      <c r="O1163" s="7"/>
      <c r="P1163" s="26"/>
      <c r="Q1163" s="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</row>
    <row r="1164" spans="1:162" x14ac:dyDescent="0.2">
      <c r="A1164" s="93"/>
      <c r="B1164" s="4"/>
      <c r="C1164" s="7"/>
      <c r="D1164" s="6"/>
      <c r="E1164" s="7"/>
      <c r="F1164" s="24"/>
      <c r="G1164" s="9"/>
      <c r="H1164" s="7"/>
      <c r="I1164" s="7"/>
      <c r="J1164" s="7"/>
      <c r="K1164" s="7"/>
      <c r="L1164" s="25"/>
      <c r="M1164" s="11"/>
      <c r="N1164" s="7"/>
      <c r="O1164" s="7"/>
      <c r="P1164" s="26"/>
      <c r="Q1164" s="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</row>
    <row r="1165" spans="1:162" x14ac:dyDescent="0.2">
      <c r="A1165" s="93"/>
      <c r="B1165" s="4"/>
      <c r="C1165" s="7"/>
      <c r="D1165" s="6"/>
      <c r="E1165" s="7"/>
      <c r="F1165" s="24"/>
      <c r="G1165" s="9"/>
      <c r="H1165" s="7"/>
      <c r="I1165" s="7"/>
      <c r="J1165" s="7"/>
      <c r="K1165" s="7"/>
      <c r="L1165" s="25"/>
      <c r="M1165" s="11"/>
      <c r="N1165" s="7"/>
      <c r="O1165" s="7"/>
      <c r="P1165" s="26"/>
      <c r="Q1165" s="3"/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</row>
    <row r="1166" spans="1:162" x14ac:dyDescent="0.2">
      <c r="A1166" s="93"/>
      <c r="B1166" s="4"/>
      <c r="C1166" s="7"/>
      <c r="D1166" s="6"/>
      <c r="E1166" s="7"/>
      <c r="F1166" s="24"/>
      <c r="G1166" s="9"/>
      <c r="H1166" s="7"/>
      <c r="I1166" s="7"/>
      <c r="J1166" s="7"/>
      <c r="K1166" s="7"/>
      <c r="L1166" s="25"/>
      <c r="M1166" s="11"/>
      <c r="N1166" s="7"/>
      <c r="O1166" s="7"/>
      <c r="P1166" s="26"/>
      <c r="Q1166" s="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</row>
    <row r="1167" spans="1:162" x14ac:dyDescent="0.2">
      <c r="A1167" s="93"/>
      <c r="B1167" s="4"/>
      <c r="C1167" s="7"/>
      <c r="D1167" s="6"/>
      <c r="E1167" s="7"/>
      <c r="F1167" s="24"/>
      <c r="G1167" s="9"/>
      <c r="H1167" s="7"/>
      <c r="I1167" s="7"/>
      <c r="J1167" s="7"/>
      <c r="K1167" s="7"/>
      <c r="L1167" s="25"/>
      <c r="M1167" s="11"/>
      <c r="N1167" s="7"/>
      <c r="O1167" s="7"/>
      <c r="P1167" s="26"/>
      <c r="Q1167" s="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</row>
    <row r="1168" spans="1:162" x14ac:dyDescent="0.2">
      <c r="A1168" s="93"/>
      <c r="B1168" s="4"/>
      <c r="C1168" s="7"/>
      <c r="D1168" s="6"/>
      <c r="E1168" s="7"/>
      <c r="F1168" s="24"/>
      <c r="G1168" s="9"/>
      <c r="H1168" s="7"/>
      <c r="I1168" s="7"/>
      <c r="J1168" s="7"/>
      <c r="K1168" s="7"/>
      <c r="L1168" s="25"/>
      <c r="M1168" s="11"/>
      <c r="N1168" s="7"/>
      <c r="O1168" s="7"/>
      <c r="P1168" s="26"/>
      <c r="Q1168" s="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</row>
    <row r="1169" spans="1:162" x14ac:dyDescent="0.2">
      <c r="A1169" s="93"/>
      <c r="B1169" s="4"/>
      <c r="C1169" s="7"/>
      <c r="D1169" s="6"/>
      <c r="E1169" s="7"/>
      <c r="F1169" s="24"/>
      <c r="G1169" s="9"/>
      <c r="H1169" s="7"/>
      <c r="I1169" s="7"/>
      <c r="J1169" s="7"/>
      <c r="K1169" s="7"/>
      <c r="L1169" s="25"/>
      <c r="M1169" s="11"/>
      <c r="N1169" s="7"/>
      <c r="O1169" s="7"/>
      <c r="P1169" s="26"/>
      <c r="Q1169" s="3"/>
      <c r="R1169" s="13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  <c r="CH1169" s="40"/>
      <c r="CI1169" s="40"/>
      <c r="CJ1169" s="40"/>
      <c r="CK1169" s="40"/>
      <c r="CL1169" s="40"/>
      <c r="CM1169" s="40"/>
      <c r="CN1169" s="40"/>
      <c r="CO1169" s="40"/>
      <c r="CP1169" s="40"/>
      <c r="CQ1169" s="40"/>
      <c r="CR1169" s="40"/>
      <c r="CS1169" s="40"/>
      <c r="CT1169" s="40"/>
      <c r="CU1169" s="40"/>
      <c r="CV1169" s="40"/>
      <c r="CW1169" s="40"/>
      <c r="CX1169" s="40"/>
      <c r="CY1169" s="40"/>
      <c r="CZ1169" s="40"/>
      <c r="DA1169" s="40"/>
      <c r="DB1169" s="40"/>
      <c r="DC1169" s="40"/>
      <c r="DD1169" s="40"/>
      <c r="DE1169" s="40"/>
      <c r="DF1169" s="40"/>
      <c r="DG1169" s="40"/>
      <c r="DH1169" s="40"/>
      <c r="DI1169" s="40"/>
      <c r="DJ1169" s="40"/>
      <c r="DK1169" s="40"/>
      <c r="DL1169" s="40"/>
      <c r="DM1169" s="40"/>
      <c r="DN1169" s="40"/>
      <c r="DO1169" s="40"/>
      <c r="DP1169" s="40"/>
      <c r="DQ1169" s="40"/>
      <c r="DR1169" s="40"/>
      <c r="DS1169" s="40"/>
      <c r="DT1169" s="40"/>
      <c r="DU1169" s="40"/>
      <c r="DV1169" s="40"/>
      <c r="DW1169" s="40"/>
      <c r="DX1169" s="40"/>
      <c r="DY1169" s="40"/>
      <c r="DZ1169" s="40"/>
      <c r="EA1169" s="40"/>
      <c r="EB1169" s="40"/>
      <c r="EC1169" s="40"/>
      <c r="ED1169" s="40"/>
      <c r="EE1169" s="40"/>
      <c r="EF1169" s="40"/>
      <c r="EG1169" s="40"/>
      <c r="EH1169" s="40"/>
      <c r="EI1169" s="40"/>
      <c r="EJ1169" s="40"/>
      <c r="EK1169" s="40"/>
      <c r="EL1169" s="40"/>
      <c r="EM1169" s="40"/>
      <c r="EN1169" s="40"/>
      <c r="EO1169" s="40"/>
      <c r="EP1169" s="40"/>
      <c r="EQ1169" s="40"/>
      <c r="ER1169" s="40"/>
      <c r="ES1169" s="40"/>
      <c r="ET1169" s="40"/>
      <c r="EU1169" s="40"/>
      <c r="EV1169" s="40"/>
      <c r="EW1169" s="40"/>
      <c r="EX1169" s="40"/>
      <c r="EY1169" s="40"/>
      <c r="EZ1169" s="40"/>
      <c r="FA1169" s="40"/>
      <c r="FB1169" s="40"/>
      <c r="FC1169" s="40"/>
      <c r="FD1169" s="40"/>
      <c r="FE1169" s="40"/>
      <c r="FF1169" s="40"/>
    </row>
    <row r="1170" spans="1:162" x14ac:dyDescent="0.2">
      <c r="A1170" s="93"/>
      <c r="B1170" s="4"/>
      <c r="C1170" s="7"/>
      <c r="D1170" s="6"/>
      <c r="E1170" s="7"/>
      <c r="F1170" s="24"/>
      <c r="G1170" s="9"/>
      <c r="H1170" s="7"/>
      <c r="I1170" s="7"/>
      <c r="J1170" s="7"/>
      <c r="K1170" s="7"/>
      <c r="L1170" s="25"/>
      <c r="M1170" s="11"/>
      <c r="N1170" s="7"/>
      <c r="O1170" s="7"/>
      <c r="P1170" s="26"/>
      <c r="Q1170" s="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</row>
    <row r="1171" spans="1:162" x14ac:dyDescent="0.2">
      <c r="A1171" s="93"/>
      <c r="B1171" s="4"/>
      <c r="C1171" s="7"/>
      <c r="D1171" s="6"/>
      <c r="E1171" s="7"/>
      <c r="F1171" s="24"/>
      <c r="G1171" s="9"/>
      <c r="H1171" s="7"/>
      <c r="I1171" s="7"/>
      <c r="J1171" s="7"/>
      <c r="K1171" s="7"/>
      <c r="L1171" s="25"/>
      <c r="M1171" s="11"/>
      <c r="N1171" s="7"/>
      <c r="O1171" s="7"/>
      <c r="P1171" s="26"/>
      <c r="Q1171" s="3"/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</row>
    <row r="1172" spans="1:162" x14ac:dyDescent="0.2">
      <c r="A1172" s="93"/>
      <c r="B1172" s="4"/>
      <c r="C1172" s="7"/>
      <c r="D1172" s="6"/>
      <c r="E1172" s="7"/>
      <c r="F1172" s="24"/>
      <c r="G1172" s="9"/>
      <c r="H1172" s="7"/>
      <c r="I1172" s="7"/>
      <c r="J1172" s="7"/>
      <c r="K1172" s="7"/>
      <c r="L1172" s="25"/>
      <c r="M1172" s="11"/>
      <c r="N1172" s="7"/>
      <c r="O1172" s="7"/>
      <c r="P1172" s="26"/>
      <c r="Q1172" s="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</row>
    <row r="1173" spans="1:162" x14ac:dyDescent="0.2">
      <c r="A1173" s="93"/>
      <c r="B1173" s="4"/>
      <c r="C1173" s="7"/>
      <c r="D1173" s="6"/>
      <c r="E1173" s="7"/>
      <c r="F1173" s="24"/>
      <c r="G1173" s="9"/>
      <c r="H1173" s="7"/>
      <c r="I1173" s="7"/>
      <c r="J1173" s="7"/>
      <c r="K1173" s="7"/>
      <c r="L1173" s="25"/>
      <c r="M1173" s="11"/>
      <c r="N1173" s="7"/>
      <c r="O1173" s="7"/>
      <c r="P1173" s="26"/>
      <c r="Q1173" s="3"/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</row>
    <row r="1174" spans="1:162" x14ac:dyDescent="0.2">
      <c r="A1174" s="93"/>
      <c r="B1174" s="4"/>
      <c r="C1174" s="7"/>
      <c r="D1174" s="6"/>
      <c r="E1174" s="7"/>
      <c r="F1174" s="24"/>
      <c r="G1174" s="9"/>
      <c r="H1174" s="7"/>
      <c r="I1174" s="7"/>
      <c r="J1174" s="7"/>
      <c r="K1174" s="7"/>
      <c r="L1174" s="25"/>
      <c r="M1174" s="11"/>
      <c r="N1174" s="7"/>
      <c r="O1174" s="7"/>
      <c r="P1174" s="26"/>
      <c r="Q1174" s="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</row>
    <row r="1175" spans="1:162" x14ac:dyDescent="0.2">
      <c r="A1175" s="93"/>
      <c r="B1175" s="4"/>
      <c r="C1175" s="7"/>
      <c r="D1175" s="6"/>
      <c r="E1175" s="7"/>
      <c r="F1175" s="24"/>
      <c r="G1175" s="9"/>
      <c r="H1175" s="7"/>
      <c r="I1175" s="7"/>
      <c r="J1175" s="7"/>
      <c r="K1175" s="7"/>
      <c r="L1175" s="25"/>
      <c r="M1175" s="11"/>
      <c r="N1175" s="7"/>
      <c r="O1175" s="7"/>
      <c r="P1175" s="26"/>
      <c r="Q1175" s="3"/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</row>
    <row r="1176" spans="1:162" x14ac:dyDescent="0.2">
      <c r="A1176" s="93"/>
      <c r="B1176" s="4"/>
      <c r="C1176" s="7"/>
      <c r="D1176" s="6"/>
      <c r="E1176" s="7"/>
      <c r="F1176" s="24"/>
      <c r="G1176" s="9"/>
      <c r="H1176" s="7"/>
      <c r="I1176" s="7"/>
      <c r="J1176" s="7"/>
      <c r="K1176" s="7"/>
      <c r="L1176" s="25"/>
      <c r="M1176" s="11"/>
      <c r="N1176" s="7"/>
      <c r="O1176" s="7"/>
      <c r="P1176" s="26"/>
      <c r="Q1176" s="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</row>
    <row r="1177" spans="1:162" x14ac:dyDescent="0.2">
      <c r="A1177" s="93"/>
      <c r="B1177" s="4"/>
      <c r="C1177" s="7"/>
      <c r="D1177" s="6"/>
      <c r="E1177" s="7"/>
      <c r="F1177" s="24"/>
      <c r="G1177" s="9"/>
      <c r="H1177" s="7"/>
      <c r="I1177" s="7"/>
      <c r="J1177" s="7"/>
      <c r="K1177" s="7"/>
      <c r="L1177" s="25"/>
      <c r="M1177" s="11"/>
      <c r="N1177" s="7"/>
      <c r="O1177" s="7"/>
      <c r="P1177" s="26"/>
      <c r="Q1177" s="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</row>
    <row r="1178" spans="1:162" x14ac:dyDescent="0.2">
      <c r="A1178" s="93"/>
      <c r="B1178" s="4"/>
      <c r="C1178" s="7"/>
      <c r="D1178" s="6"/>
      <c r="E1178" s="7"/>
      <c r="F1178" s="24"/>
      <c r="G1178" s="9"/>
      <c r="H1178" s="7"/>
      <c r="I1178" s="7"/>
      <c r="J1178" s="7"/>
      <c r="K1178" s="7"/>
      <c r="L1178" s="25"/>
      <c r="M1178" s="11"/>
      <c r="N1178" s="7"/>
      <c r="O1178" s="7"/>
      <c r="P1178" s="26"/>
      <c r="Q1178" s="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</row>
    <row r="1179" spans="1:162" x14ac:dyDescent="0.2">
      <c r="A1179" s="93"/>
      <c r="B1179" s="4"/>
      <c r="C1179" s="7"/>
      <c r="D1179" s="6"/>
      <c r="E1179" s="7"/>
      <c r="F1179" s="24"/>
      <c r="G1179" s="9"/>
      <c r="H1179" s="7"/>
      <c r="I1179" s="7"/>
      <c r="J1179" s="7"/>
      <c r="K1179" s="7"/>
      <c r="L1179" s="25"/>
      <c r="M1179" s="11"/>
      <c r="N1179" s="7"/>
      <c r="O1179" s="7"/>
      <c r="P1179" s="26"/>
      <c r="Q1179" s="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</row>
    <row r="1180" spans="1:162" x14ac:dyDescent="0.2">
      <c r="A1180" s="93"/>
      <c r="B1180" s="4"/>
      <c r="C1180" s="7"/>
      <c r="D1180" s="6"/>
      <c r="E1180" s="7"/>
      <c r="F1180" s="24"/>
      <c r="G1180" s="9"/>
      <c r="H1180" s="7"/>
      <c r="I1180" s="7"/>
      <c r="J1180" s="7"/>
      <c r="K1180" s="7"/>
      <c r="L1180" s="25"/>
      <c r="M1180" s="11"/>
      <c r="N1180" s="7"/>
      <c r="O1180" s="7"/>
      <c r="P1180" s="26"/>
      <c r="Q1180" s="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</row>
    <row r="1181" spans="1:162" x14ac:dyDescent="0.2">
      <c r="A1181" s="93"/>
      <c r="B1181" s="4"/>
      <c r="C1181" s="7"/>
      <c r="D1181" s="6"/>
      <c r="E1181" s="7"/>
      <c r="F1181" s="24"/>
      <c r="G1181" s="9"/>
      <c r="H1181" s="7"/>
      <c r="I1181" s="7"/>
      <c r="J1181" s="7"/>
      <c r="K1181" s="7"/>
      <c r="L1181" s="25"/>
      <c r="M1181" s="11"/>
      <c r="N1181" s="7"/>
      <c r="O1181" s="7"/>
      <c r="P1181" s="26"/>
      <c r="Q1181" s="3"/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</row>
    <row r="1182" spans="1:162" x14ac:dyDescent="0.2">
      <c r="A1182" s="93"/>
      <c r="B1182" s="4"/>
      <c r="C1182" s="7"/>
      <c r="D1182" s="6"/>
      <c r="E1182" s="7"/>
      <c r="F1182" s="24"/>
      <c r="G1182" s="9"/>
      <c r="H1182" s="7"/>
      <c r="I1182" s="7"/>
      <c r="J1182" s="7"/>
      <c r="K1182" s="7"/>
      <c r="L1182" s="25"/>
      <c r="M1182" s="11"/>
      <c r="N1182" s="7"/>
      <c r="O1182" s="7"/>
      <c r="P1182" s="26"/>
      <c r="Q1182" s="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</row>
    <row r="1183" spans="1:162" x14ac:dyDescent="0.2">
      <c r="A1183" s="93"/>
      <c r="B1183" s="4"/>
      <c r="C1183" s="7"/>
      <c r="D1183" s="6"/>
      <c r="E1183" s="7"/>
      <c r="F1183" s="24"/>
      <c r="G1183" s="9"/>
      <c r="H1183" s="7"/>
      <c r="I1183" s="7"/>
      <c r="J1183" s="7"/>
      <c r="K1183" s="7"/>
      <c r="L1183" s="25"/>
      <c r="M1183" s="11"/>
      <c r="N1183" s="7"/>
      <c r="O1183" s="7"/>
      <c r="P1183" s="26"/>
      <c r="Q1183" s="3"/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</row>
    <row r="1184" spans="1:162" x14ac:dyDescent="0.2">
      <c r="A1184" s="93"/>
      <c r="B1184" s="4"/>
      <c r="C1184" s="7"/>
      <c r="D1184" s="6"/>
      <c r="E1184" s="7"/>
      <c r="F1184" s="24"/>
      <c r="G1184" s="9"/>
      <c r="H1184" s="7"/>
      <c r="I1184" s="7"/>
      <c r="J1184" s="7"/>
      <c r="K1184" s="7"/>
      <c r="L1184" s="25"/>
      <c r="M1184" s="11"/>
      <c r="N1184" s="7"/>
      <c r="O1184" s="7"/>
      <c r="P1184" s="26"/>
      <c r="Q1184" s="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</row>
    <row r="1185" spans="1:162" x14ac:dyDescent="0.2">
      <c r="A1185" s="93"/>
      <c r="B1185" s="4"/>
      <c r="C1185" s="7"/>
      <c r="D1185" s="6"/>
      <c r="E1185" s="7"/>
      <c r="F1185" s="24"/>
      <c r="G1185" s="9"/>
      <c r="H1185" s="7"/>
      <c r="I1185" s="7"/>
      <c r="J1185" s="7"/>
      <c r="K1185" s="7"/>
      <c r="L1185" s="25"/>
      <c r="M1185" s="11"/>
      <c r="N1185" s="7"/>
      <c r="O1185" s="7"/>
      <c r="P1185" s="26"/>
      <c r="Q1185" s="3"/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</row>
    <row r="1186" spans="1:162" x14ac:dyDescent="0.2">
      <c r="A1186" s="93"/>
      <c r="B1186" s="4"/>
      <c r="C1186" s="7"/>
      <c r="D1186" s="6"/>
      <c r="E1186" s="7"/>
      <c r="F1186" s="24"/>
      <c r="G1186" s="9"/>
      <c r="H1186" s="7"/>
      <c r="I1186" s="7"/>
      <c r="J1186" s="7"/>
      <c r="K1186" s="7"/>
      <c r="L1186" s="25"/>
      <c r="M1186" s="11"/>
      <c r="N1186" s="7"/>
      <c r="O1186" s="7"/>
      <c r="P1186" s="26"/>
      <c r="Q1186" s="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</row>
    <row r="1187" spans="1:162" x14ac:dyDescent="0.2">
      <c r="A1187" s="93"/>
      <c r="B1187" s="4"/>
      <c r="C1187" s="7"/>
      <c r="D1187" s="6"/>
      <c r="E1187" s="7"/>
      <c r="F1187" s="24"/>
      <c r="G1187" s="9"/>
      <c r="H1187" s="7"/>
      <c r="I1187" s="7"/>
      <c r="J1187" s="7"/>
      <c r="K1187" s="7"/>
      <c r="L1187" s="25"/>
      <c r="M1187" s="11"/>
      <c r="N1187" s="7"/>
      <c r="O1187" s="7"/>
      <c r="P1187" s="26"/>
      <c r="Q1187" s="3"/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</row>
    <row r="1188" spans="1:162" x14ac:dyDescent="0.2">
      <c r="A1188" s="93"/>
      <c r="B1188" s="4"/>
      <c r="C1188" s="7"/>
      <c r="D1188" s="6"/>
      <c r="E1188" s="7"/>
      <c r="F1188" s="24"/>
      <c r="G1188" s="9"/>
      <c r="H1188" s="7"/>
      <c r="I1188" s="7"/>
      <c r="J1188" s="7"/>
      <c r="K1188" s="7"/>
      <c r="L1188" s="25"/>
      <c r="M1188" s="11"/>
      <c r="N1188" s="7"/>
      <c r="O1188" s="7"/>
      <c r="P1188" s="26"/>
      <c r="Q1188" s="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</row>
    <row r="1189" spans="1:162" x14ac:dyDescent="0.2">
      <c r="A1189" s="93"/>
      <c r="B1189" s="4"/>
      <c r="C1189" s="7"/>
      <c r="D1189" s="6"/>
      <c r="E1189" s="7"/>
      <c r="F1189" s="24"/>
      <c r="G1189" s="9"/>
      <c r="H1189" s="7"/>
      <c r="I1189" s="7"/>
      <c r="J1189" s="7"/>
      <c r="K1189" s="7"/>
      <c r="L1189" s="25"/>
      <c r="M1189" s="11"/>
      <c r="N1189" s="7"/>
      <c r="O1189" s="7"/>
      <c r="P1189" s="26"/>
      <c r="Q1189" s="3"/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</row>
    <row r="1190" spans="1:162" x14ac:dyDescent="0.2">
      <c r="A1190" s="93"/>
      <c r="B1190" s="4"/>
      <c r="C1190" s="7"/>
      <c r="D1190" s="6"/>
      <c r="E1190" s="7"/>
      <c r="F1190" s="24"/>
      <c r="G1190" s="9"/>
      <c r="H1190" s="7"/>
      <c r="I1190" s="7"/>
      <c r="J1190" s="7"/>
      <c r="K1190" s="7"/>
      <c r="L1190" s="25"/>
      <c r="M1190" s="11"/>
      <c r="N1190" s="7"/>
      <c r="O1190" s="7"/>
      <c r="P1190" s="26"/>
      <c r="Q1190" s="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</row>
    <row r="1191" spans="1:162" x14ac:dyDescent="0.2">
      <c r="A1191" s="93"/>
      <c r="B1191" s="4"/>
      <c r="C1191" s="7"/>
      <c r="D1191" s="6"/>
      <c r="E1191" s="7"/>
      <c r="F1191" s="24"/>
      <c r="G1191" s="9"/>
      <c r="H1191" s="7"/>
      <c r="I1191" s="7"/>
      <c r="J1191" s="7"/>
      <c r="K1191" s="7"/>
      <c r="L1191" s="25"/>
      <c r="M1191" s="11"/>
      <c r="N1191" s="7"/>
      <c r="O1191" s="7"/>
      <c r="P1191" s="26"/>
      <c r="Q1191" s="3"/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</row>
    <row r="1192" spans="1:162" x14ac:dyDescent="0.2">
      <c r="A1192" s="93"/>
      <c r="B1192" s="4"/>
      <c r="C1192" s="7"/>
      <c r="D1192" s="6"/>
      <c r="E1192" s="7"/>
      <c r="F1192" s="24"/>
      <c r="G1192" s="9"/>
      <c r="H1192" s="7"/>
      <c r="I1192" s="7"/>
      <c r="J1192" s="7"/>
      <c r="K1192" s="7"/>
      <c r="L1192" s="25"/>
      <c r="M1192" s="11"/>
      <c r="N1192" s="7"/>
      <c r="O1192" s="7"/>
      <c r="P1192" s="26"/>
      <c r="Q1192" s="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</row>
    <row r="1193" spans="1:162" x14ac:dyDescent="0.2">
      <c r="A1193" s="93"/>
      <c r="B1193" s="4"/>
      <c r="C1193" s="7"/>
      <c r="D1193" s="6"/>
      <c r="E1193" s="7"/>
      <c r="F1193" s="24"/>
      <c r="G1193" s="9"/>
      <c r="H1193" s="7"/>
      <c r="I1193" s="7"/>
      <c r="J1193" s="7"/>
      <c r="K1193" s="7"/>
      <c r="L1193" s="25"/>
      <c r="M1193" s="11"/>
      <c r="N1193" s="7"/>
      <c r="O1193" s="7"/>
      <c r="P1193" s="26"/>
      <c r="Q1193" s="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</row>
    <row r="1194" spans="1:162" x14ac:dyDescent="0.2">
      <c r="A1194" s="93"/>
      <c r="B1194" s="4"/>
      <c r="C1194" s="7"/>
      <c r="D1194" s="6"/>
      <c r="E1194" s="7"/>
      <c r="F1194" s="24"/>
      <c r="G1194" s="9"/>
      <c r="H1194" s="7"/>
      <c r="I1194" s="7"/>
      <c r="J1194" s="7"/>
      <c r="K1194" s="7"/>
      <c r="L1194" s="25"/>
      <c r="M1194" s="11"/>
      <c r="N1194" s="7"/>
      <c r="O1194" s="7"/>
      <c r="P1194" s="26"/>
      <c r="Q1194" s="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</row>
    <row r="1195" spans="1:162" x14ac:dyDescent="0.2">
      <c r="A1195" s="93"/>
      <c r="B1195" s="4"/>
      <c r="C1195" s="7"/>
      <c r="D1195" s="6"/>
      <c r="E1195" s="7"/>
      <c r="F1195" s="24"/>
      <c r="G1195" s="9"/>
      <c r="H1195" s="7"/>
      <c r="I1195" s="7"/>
      <c r="J1195" s="7"/>
      <c r="K1195" s="7"/>
      <c r="L1195" s="25"/>
      <c r="M1195" s="11"/>
      <c r="N1195" s="7"/>
      <c r="O1195" s="7"/>
      <c r="P1195" s="26"/>
      <c r="Q1195" s="3"/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</row>
    <row r="1196" spans="1:162" x14ac:dyDescent="0.2">
      <c r="A1196" s="93"/>
      <c r="B1196" s="4"/>
      <c r="C1196" s="7"/>
      <c r="D1196" s="6"/>
      <c r="E1196" s="7"/>
      <c r="F1196" s="24"/>
      <c r="G1196" s="9"/>
      <c r="H1196" s="7"/>
      <c r="I1196" s="7"/>
      <c r="J1196" s="7"/>
      <c r="K1196" s="7"/>
      <c r="L1196" s="25"/>
      <c r="M1196" s="11"/>
      <c r="N1196" s="7"/>
      <c r="O1196" s="7"/>
      <c r="P1196" s="26"/>
      <c r="Q1196" s="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</row>
    <row r="1197" spans="1:162" x14ac:dyDescent="0.2">
      <c r="A1197" s="93"/>
      <c r="B1197" s="4"/>
      <c r="C1197" s="7"/>
      <c r="D1197" s="6"/>
      <c r="E1197" s="7"/>
      <c r="F1197" s="24"/>
      <c r="G1197" s="9"/>
      <c r="H1197" s="7"/>
      <c r="I1197" s="7"/>
      <c r="J1197" s="7"/>
      <c r="K1197" s="7"/>
      <c r="L1197" s="25"/>
      <c r="M1197" s="11"/>
      <c r="N1197" s="7"/>
      <c r="O1197" s="7"/>
      <c r="P1197" s="26"/>
      <c r="Q1197" s="3"/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</row>
    <row r="1198" spans="1:162" x14ac:dyDescent="0.2">
      <c r="A1198" s="93"/>
      <c r="B1198" s="4"/>
      <c r="C1198" s="7"/>
      <c r="D1198" s="6"/>
      <c r="E1198" s="7"/>
      <c r="F1198" s="24"/>
      <c r="G1198" s="9"/>
      <c r="H1198" s="7"/>
      <c r="I1198" s="7"/>
      <c r="J1198" s="7"/>
      <c r="K1198" s="7"/>
      <c r="L1198" s="25"/>
      <c r="M1198" s="11"/>
      <c r="N1198" s="7"/>
      <c r="O1198" s="7"/>
      <c r="P1198" s="26"/>
      <c r="Q1198" s="3"/>
      <c r="R1198" s="13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  <c r="CH1198" s="40"/>
      <c r="CI1198" s="40"/>
      <c r="CJ1198" s="40"/>
      <c r="CK1198" s="40"/>
      <c r="CL1198" s="40"/>
      <c r="CM1198" s="40"/>
      <c r="CN1198" s="40"/>
      <c r="CO1198" s="40"/>
      <c r="CP1198" s="40"/>
      <c r="CQ1198" s="40"/>
      <c r="CR1198" s="40"/>
      <c r="CS1198" s="40"/>
      <c r="CT1198" s="40"/>
      <c r="CU1198" s="40"/>
      <c r="CV1198" s="40"/>
      <c r="CW1198" s="40"/>
      <c r="CX1198" s="40"/>
      <c r="CY1198" s="40"/>
      <c r="CZ1198" s="40"/>
      <c r="DA1198" s="40"/>
      <c r="DB1198" s="40"/>
      <c r="DC1198" s="40"/>
      <c r="DD1198" s="40"/>
      <c r="DE1198" s="40"/>
      <c r="DF1198" s="40"/>
      <c r="DG1198" s="40"/>
      <c r="DH1198" s="40"/>
      <c r="DI1198" s="40"/>
      <c r="DJ1198" s="40"/>
      <c r="DK1198" s="40"/>
      <c r="DL1198" s="40"/>
      <c r="DM1198" s="40"/>
      <c r="DN1198" s="40"/>
      <c r="DO1198" s="40"/>
      <c r="DP1198" s="40"/>
      <c r="DQ1198" s="40"/>
      <c r="DR1198" s="40"/>
      <c r="DS1198" s="40"/>
      <c r="DT1198" s="40"/>
      <c r="DU1198" s="40"/>
      <c r="DV1198" s="40"/>
      <c r="DW1198" s="40"/>
      <c r="DX1198" s="40"/>
      <c r="DY1198" s="40"/>
      <c r="DZ1198" s="40"/>
      <c r="EA1198" s="40"/>
      <c r="EB1198" s="40"/>
      <c r="EC1198" s="40"/>
      <c r="ED1198" s="40"/>
      <c r="EE1198" s="40"/>
      <c r="EF1198" s="40"/>
      <c r="EG1198" s="40"/>
      <c r="EH1198" s="40"/>
      <c r="EI1198" s="40"/>
      <c r="EJ1198" s="40"/>
      <c r="EK1198" s="40"/>
      <c r="EL1198" s="40"/>
      <c r="EM1198" s="40"/>
      <c r="EN1198" s="40"/>
      <c r="EO1198" s="40"/>
      <c r="EP1198" s="40"/>
      <c r="EQ1198" s="40"/>
      <c r="ER1198" s="40"/>
      <c r="ES1198" s="40"/>
      <c r="ET1198" s="40"/>
      <c r="EU1198" s="40"/>
      <c r="EV1198" s="40"/>
      <c r="EW1198" s="40"/>
      <c r="EX1198" s="40"/>
      <c r="EY1198" s="40"/>
      <c r="EZ1198" s="40"/>
      <c r="FA1198" s="40"/>
      <c r="FB1198" s="40"/>
      <c r="FC1198" s="40"/>
      <c r="FD1198" s="40"/>
      <c r="FE1198" s="40"/>
      <c r="FF1198" s="40"/>
    </row>
    <row r="1199" spans="1:162" x14ac:dyDescent="0.2">
      <c r="A1199" s="93"/>
      <c r="B1199" s="4"/>
      <c r="C1199" s="7"/>
      <c r="D1199" s="6"/>
      <c r="E1199" s="7"/>
      <c r="F1199" s="24"/>
      <c r="G1199" s="9"/>
      <c r="H1199" s="7"/>
      <c r="I1199" s="7"/>
      <c r="J1199" s="7"/>
      <c r="K1199" s="7"/>
      <c r="L1199" s="25"/>
      <c r="M1199" s="11"/>
      <c r="N1199" s="7"/>
      <c r="O1199" s="7"/>
      <c r="P1199" s="26"/>
      <c r="Q1199" s="3"/>
      <c r="R1199" s="13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  <c r="CH1199" s="40"/>
      <c r="CI1199" s="40"/>
      <c r="CJ1199" s="40"/>
      <c r="CK1199" s="40"/>
      <c r="CL1199" s="40"/>
      <c r="CM1199" s="40"/>
      <c r="CN1199" s="40"/>
      <c r="CO1199" s="40"/>
      <c r="CP1199" s="40"/>
      <c r="CQ1199" s="40"/>
      <c r="CR1199" s="40"/>
      <c r="CS1199" s="40"/>
      <c r="CT1199" s="40"/>
      <c r="CU1199" s="40"/>
      <c r="CV1199" s="40"/>
      <c r="CW1199" s="40"/>
      <c r="CX1199" s="40"/>
      <c r="CY1199" s="40"/>
      <c r="CZ1199" s="40"/>
      <c r="DA1199" s="40"/>
      <c r="DB1199" s="40"/>
      <c r="DC1199" s="40"/>
      <c r="DD1199" s="40"/>
      <c r="DE1199" s="40"/>
      <c r="DF1199" s="40"/>
      <c r="DG1199" s="40"/>
      <c r="DH1199" s="40"/>
      <c r="DI1199" s="40"/>
      <c r="DJ1199" s="40"/>
      <c r="DK1199" s="40"/>
      <c r="DL1199" s="40"/>
      <c r="DM1199" s="40"/>
      <c r="DN1199" s="40"/>
      <c r="DO1199" s="40"/>
      <c r="DP1199" s="40"/>
      <c r="DQ1199" s="40"/>
      <c r="DR1199" s="40"/>
      <c r="DS1199" s="40"/>
      <c r="DT1199" s="40"/>
      <c r="DU1199" s="40"/>
      <c r="DV1199" s="40"/>
      <c r="DW1199" s="40"/>
      <c r="DX1199" s="40"/>
      <c r="DY1199" s="40"/>
      <c r="DZ1199" s="40"/>
      <c r="EA1199" s="40"/>
      <c r="EB1199" s="40"/>
      <c r="EC1199" s="40"/>
      <c r="ED1199" s="40"/>
      <c r="EE1199" s="40"/>
      <c r="EF1199" s="40"/>
      <c r="EG1199" s="40"/>
      <c r="EH1199" s="40"/>
      <c r="EI1199" s="40"/>
      <c r="EJ1199" s="40"/>
      <c r="EK1199" s="40"/>
      <c r="EL1199" s="40"/>
      <c r="EM1199" s="40"/>
      <c r="EN1199" s="40"/>
      <c r="EO1199" s="40"/>
      <c r="EP1199" s="40"/>
      <c r="EQ1199" s="40"/>
      <c r="ER1199" s="40"/>
      <c r="ES1199" s="40"/>
      <c r="ET1199" s="40"/>
      <c r="EU1199" s="40"/>
      <c r="EV1199" s="40"/>
      <c r="EW1199" s="40"/>
      <c r="EX1199" s="40"/>
      <c r="EY1199" s="40"/>
      <c r="EZ1199" s="40"/>
      <c r="FA1199" s="40"/>
      <c r="FB1199" s="40"/>
      <c r="FC1199" s="40"/>
      <c r="FD1199" s="40"/>
      <c r="FE1199" s="40"/>
      <c r="FF1199" s="40"/>
    </row>
    <row r="1200" spans="1:162" x14ac:dyDescent="0.2">
      <c r="A1200" s="93"/>
      <c r="B1200" s="4"/>
      <c r="C1200" s="7"/>
      <c r="D1200" s="6"/>
      <c r="E1200" s="7"/>
      <c r="F1200" s="24"/>
      <c r="G1200" s="9"/>
      <c r="H1200" s="7"/>
      <c r="I1200" s="7"/>
      <c r="J1200" s="7"/>
      <c r="K1200" s="7"/>
      <c r="L1200" s="25"/>
      <c r="M1200" s="11"/>
      <c r="N1200" s="7"/>
      <c r="O1200" s="7"/>
      <c r="P1200" s="26"/>
      <c r="Q1200" s="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</row>
    <row r="1201" spans="1:159" x14ac:dyDescent="0.2">
      <c r="A1201" s="93"/>
      <c r="B1201" s="4"/>
      <c r="C1201" s="7"/>
      <c r="D1201" s="6"/>
      <c r="E1201" s="7"/>
      <c r="F1201" s="24"/>
      <c r="G1201" s="9"/>
      <c r="H1201" s="7"/>
      <c r="I1201" s="7"/>
      <c r="J1201" s="7"/>
      <c r="K1201" s="7"/>
      <c r="L1201" s="25"/>
      <c r="M1201" s="11"/>
      <c r="N1201" s="7"/>
      <c r="O1201" s="7"/>
      <c r="P1201" s="26"/>
      <c r="Q1201" s="3"/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</row>
    <row r="1202" spans="1:159" x14ac:dyDescent="0.2">
      <c r="A1202" s="93"/>
      <c r="B1202" s="4"/>
      <c r="C1202" s="7"/>
      <c r="D1202" s="6"/>
      <c r="E1202" s="7"/>
      <c r="F1202" s="24"/>
      <c r="G1202" s="9"/>
      <c r="H1202" s="7"/>
      <c r="I1202" s="7"/>
      <c r="J1202" s="7"/>
      <c r="K1202" s="7"/>
      <c r="L1202" s="25"/>
      <c r="M1202" s="11"/>
      <c r="N1202" s="7"/>
      <c r="O1202" s="7"/>
      <c r="P1202" s="26"/>
      <c r="Q1202" s="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</row>
    <row r="1203" spans="1:159" x14ac:dyDescent="0.2">
      <c r="A1203" s="93"/>
      <c r="B1203" s="4"/>
      <c r="C1203" s="7"/>
      <c r="D1203" s="6"/>
      <c r="E1203" s="7"/>
      <c r="F1203" s="24"/>
      <c r="G1203" s="9"/>
      <c r="H1203" s="7"/>
      <c r="I1203" s="7"/>
      <c r="J1203" s="7"/>
      <c r="K1203" s="7"/>
      <c r="L1203" s="25"/>
      <c r="M1203" s="11"/>
      <c r="N1203" s="7"/>
      <c r="O1203" s="7"/>
      <c r="P1203" s="26"/>
      <c r="Q1203" s="3"/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</row>
    <row r="1204" spans="1:159" x14ac:dyDescent="0.2">
      <c r="A1204" s="93"/>
      <c r="B1204" s="4"/>
      <c r="C1204" s="7"/>
      <c r="D1204" s="6"/>
      <c r="E1204" s="7"/>
      <c r="F1204" s="24"/>
      <c r="G1204" s="9"/>
      <c r="H1204" s="7"/>
      <c r="I1204" s="7"/>
      <c r="J1204" s="7"/>
      <c r="K1204" s="7"/>
      <c r="L1204" s="25"/>
      <c r="M1204" s="11"/>
      <c r="N1204" s="7"/>
      <c r="O1204" s="7"/>
      <c r="P1204" s="26"/>
      <c r="Q1204" s="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</row>
    <row r="1205" spans="1:159" x14ac:dyDescent="0.2">
      <c r="A1205" s="93"/>
      <c r="B1205" s="4"/>
      <c r="C1205" s="7"/>
      <c r="D1205" s="6"/>
      <c r="E1205" s="7"/>
      <c r="F1205" s="24"/>
      <c r="G1205" s="9"/>
      <c r="H1205" s="7"/>
      <c r="I1205" s="7"/>
      <c r="J1205" s="7"/>
      <c r="K1205" s="7"/>
      <c r="L1205" s="25"/>
      <c r="M1205" s="11"/>
      <c r="N1205" s="7"/>
      <c r="O1205" s="7"/>
      <c r="P1205" s="26"/>
      <c r="Q1205" s="3"/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</row>
    <row r="1206" spans="1:159" x14ac:dyDescent="0.2">
      <c r="A1206" s="93"/>
      <c r="B1206" s="4"/>
      <c r="C1206" s="7"/>
      <c r="D1206" s="6"/>
      <c r="E1206" s="7"/>
      <c r="F1206" s="24"/>
      <c r="G1206" s="9"/>
      <c r="H1206" s="7"/>
      <c r="I1206" s="7"/>
      <c r="J1206" s="7"/>
      <c r="K1206" s="7"/>
      <c r="L1206" s="25"/>
      <c r="M1206" s="11"/>
      <c r="N1206" s="7"/>
      <c r="O1206" s="7"/>
      <c r="P1206" s="26"/>
      <c r="Q1206" s="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</row>
    <row r="1207" spans="1:159" x14ac:dyDescent="0.2">
      <c r="A1207" s="93"/>
      <c r="B1207" s="4"/>
      <c r="C1207" s="7"/>
      <c r="D1207" s="6"/>
      <c r="E1207" s="7"/>
      <c r="F1207" s="24"/>
      <c r="G1207" s="9"/>
      <c r="H1207" s="7"/>
      <c r="I1207" s="7"/>
      <c r="J1207" s="7"/>
      <c r="K1207" s="7"/>
      <c r="L1207" s="25"/>
      <c r="M1207" s="11"/>
      <c r="N1207" s="7"/>
      <c r="O1207" s="7"/>
      <c r="P1207" s="26"/>
      <c r="Q1207" s="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</row>
    <row r="1208" spans="1:159" x14ac:dyDescent="0.2">
      <c r="A1208" s="93"/>
      <c r="B1208" s="4"/>
      <c r="C1208" s="7"/>
      <c r="D1208" s="6"/>
      <c r="E1208" s="7"/>
      <c r="F1208" s="24"/>
      <c r="G1208" s="9"/>
      <c r="H1208" s="7"/>
      <c r="I1208" s="7"/>
      <c r="J1208" s="7"/>
      <c r="K1208" s="7"/>
      <c r="L1208" s="25"/>
      <c r="M1208" s="11"/>
      <c r="N1208" s="7"/>
      <c r="O1208" s="7"/>
      <c r="P1208" s="26"/>
      <c r="Q1208" s="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</row>
    <row r="1209" spans="1:159" x14ac:dyDescent="0.2">
      <c r="A1209" s="93"/>
      <c r="B1209" s="4"/>
      <c r="C1209" s="7"/>
      <c r="D1209" s="6"/>
      <c r="E1209" s="7"/>
      <c r="F1209" s="24"/>
      <c r="G1209" s="9"/>
      <c r="H1209" s="7"/>
      <c r="I1209" s="7"/>
      <c r="J1209" s="7"/>
      <c r="K1209" s="7"/>
      <c r="L1209" s="25"/>
      <c r="M1209" s="11"/>
      <c r="N1209" s="7"/>
      <c r="O1209" s="7"/>
      <c r="P1209" s="26"/>
      <c r="Q1209" s="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</row>
    <row r="1210" spans="1:159" x14ac:dyDescent="0.2">
      <c r="A1210" s="93"/>
      <c r="B1210" s="4"/>
      <c r="C1210" s="7"/>
      <c r="D1210" s="6"/>
      <c r="E1210" s="7"/>
      <c r="F1210" s="24"/>
      <c r="G1210" s="9"/>
      <c r="H1210" s="7"/>
      <c r="I1210" s="7"/>
      <c r="J1210" s="7"/>
      <c r="K1210" s="7"/>
      <c r="L1210" s="25"/>
      <c r="M1210" s="11"/>
      <c r="N1210" s="7"/>
      <c r="O1210" s="7"/>
      <c r="P1210" s="26"/>
      <c r="Q1210" s="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</row>
    <row r="1211" spans="1:159" x14ac:dyDescent="0.2">
      <c r="A1211" s="93"/>
      <c r="B1211" s="4"/>
      <c r="C1211" s="7"/>
      <c r="D1211" s="6"/>
      <c r="E1211" s="7"/>
      <c r="F1211" s="24"/>
      <c r="G1211" s="9"/>
      <c r="H1211" s="7"/>
      <c r="I1211" s="7"/>
      <c r="J1211" s="7"/>
      <c r="K1211" s="7"/>
      <c r="L1211" s="25"/>
      <c r="M1211" s="11"/>
      <c r="N1211" s="7"/>
      <c r="O1211" s="7"/>
      <c r="P1211" s="26"/>
      <c r="Q1211" s="3"/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</row>
    <row r="1212" spans="1:159" x14ac:dyDescent="0.2">
      <c r="A1212" s="93"/>
      <c r="B1212" s="4"/>
      <c r="C1212" s="7"/>
      <c r="D1212" s="6"/>
      <c r="E1212" s="7"/>
      <c r="F1212" s="24"/>
      <c r="G1212" s="9"/>
      <c r="H1212" s="7"/>
      <c r="I1212" s="7"/>
      <c r="J1212" s="7"/>
      <c r="K1212" s="7"/>
      <c r="L1212" s="25"/>
      <c r="M1212" s="11"/>
      <c r="N1212" s="7"/>
      <c r="O1212" s="7"/>
      <c r="P1212" s="26"/>
      <c r="Q1212" s="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</row>
    <row r="1213" spans="1:159" x14ac:dyDescent="0.2">
      <c r="A1213" s="93"/>
      <c r="B1213" s="4"/>
      <c r="C1213" s="7"/>
      <c r="D1213" s="6"/>
      <c r="E1213" s="7"/>
      <c r="F1213" s="24"/>
      <c r="G1213" s="9"/>
      <c r="H1213" s="7"/>
      <c r="I1213" s="7"/>
      <c r="J1213" s="7"/>
      <c r="K1213" s="7"/>
      <c r="L1213" s="25"/>
      <c r="M1213" s="11"/>
      <c r="N1213" s="7"/>
      <c r="O1213" s="7"/>
      <c r="P1213" s="26"/>
      <c r="Q1213" s="3"/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</row>
    <row r="1214" spans="1:159" x14ac:dyDescent="0.2">
      <c r="A1214" s="93"/>
      <c r="B1214" s="4"/>
      <c r="C1214" s="7"/>
      <c r="D1214" s="6"/>
      <c r="E1214" s="7"/>
      <c r="F1214" s="24"/>
      <c r="G1214" s="9"/>
      <c r="H1214" s="7"/>
      <c r="I1214" s="7"/>
      <c r="J1214" s="7"/>
      <c r="K1214" s="7"/>
      <c r="L1214" s="25"/>
      <c r="M1214" s="11"/>
      <c r="N1214" s="7"/>
      <c r="O1214" s="7"/>
      <c r="P1214" s="26"/>
      <c r="Q1214" s="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</row>
    <row r="1215" spans="1:159" x14ac:dyDescent="0.2">
      <c r="A1215" s="93"/>
      <c r="B1215" s="4"/>
      <c r="C1215" s="7"/>
      <c r="D1215" s="6"/>
      <c r="E1215" s="7"/>
      <c r="F1215" s="24"/>
      <c r="G1215" s="9"/>
      <c r="H1215" s="7"/>
      <c r="I1215" s="7"/>
      <c r="J1215" s="7"/>
      <c r="K1215" s="7"/>
      <c r="L1215" s="25"/>
      <c r="M1215" s="11"/>
      <c r="N1215" s="7"/>
      <c r="O1215" s="7"/>
      <c r="P1215" s="26"/>
      <c r="Q1215" s="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</row>
    <row r="1216" spans="1:159" x14ac:dyDescent="0.2">
      <c r="A1216" s="93"/>
      <c r="B1216" s="4"/>
      <c r="C1216" s="7"/>
      <c r="D1216" s="6"/>
      <c r="E1216" s="7"/>
      <c r="F1216" s="24"/>
      <c r="G1216" s="9"/>
      <c r="H1216" s="7"/>
      <c r="I1216" s="7"/>
      <c r="J1216" s="7"/>
      <c r="K1216" s="7"/>
      <c r="L1216" s="25"/>
      <c r="M1216" s="11"/>
      <c r="N1216" s="7"/>
      <c r="O1216" s="7"/>
      <c r="P1216" s="26"/>
      <c r="Q1216" s="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</row>
    <row r="1217" spans="1:162" x14ac:dyDescent="0.2">
      <c r="A1217" s="93"/>
      <c r="B1217" s="4"/>
      <c r="C1217" s="7"/>
      <c r="D1217" s="6"/>
      <c r="E1217" s="7"/>
      <c r="F1217" s="24"/>
      <c r="G1217" s="9"/>
      <c r="H1217" s="7"/>
      <c r="I1217" s="7"/>
      <c r="J1217" s="7"/>
      <c r="K1217" s="7"/>
      <c r="L1217" s="25"/>
      <c r="M1217" s="11"/>
      <c r="N1217" s="7"/>
      <c r="O1217" s="7"/>
      <c r="P1217" s="26"/>
      <c r="Q1217" s="3"/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</row>
    <row r="1218" spans="1:162" x14ac:dyDescent="0.2">
      <c r="A1218" s="93"/>
      <c r="B1218" s="4"/>
      <c r="C1218" s="7"/>
      <c r="D1218" s="6"/>
      <c r="E1218" s="7"/>
      <c r="F1218" s="24"/>
      <c r="G1218" s="9"/>
      <c r="H1218" s="7"/>
      <c r="I1218" s="7"/>
      <c r="J1218" s="7"/>
      <c r="K1218" s="7"/>
      <c r="L1218" s="25"/>
      <c r="M1218" s="11"/>
      <c r="N1218" s="7"/>
      <c r="O1218" s="7"/>
      <c r="P1218" s="26"/>
      <c r="Q1218" s="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</row>
    <row r="1219" spans="1:162" x14ac:dyDescent="0.2">
      <c r="A1219" s="93"/>
      <c r="B1219" s="4"/>
      <c r="C1219" s="7"/>
      <c r="D1219" s="6"/>
      <c r="E1219" s="7"/>
      <c r="F1219" s="24"/>
      <c r="G1219" s="9"/>
      <c r="H1219" s="7"/>
      <c r="I1219" s="7"/>
      <c r="J1219" s="7"/>
      <c r="K1219" s="7"/>
      <c r="L1219" s="25"/>
      <c r="M1219" s="11"/>
      <c r="N1219" s="7"/>
      <c r="O1219" s="7"/>
      <c r="P1219" s="26"/>
      <c r="Q1219" s="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</row>
    <row r="1220" spans="1:162" x14ac:dyDescent="0.2">
      <c r="A1220" s="93"/>
      <c r="B1220" s="4"/>
      <c r="C1220" s="7"/>
      <c r="D1220" s="6"/>
      <c r="E1220" s="7"/>
      <c r="F1220" s="24"/>
      <c r="G1220" s="9"/>
      <c r="H1220" s="7"/>
      <c r="I1220" s="7"/>
      <c r="J1220" s="7"/>
      <c r="K1220" s="7"/>
      <c r="L1220" s="25"/>
      <c r="M1220" s="11"/>
      <c r="N1220" s="7"/>
      <c r="O1220" s="7"/>
      <c r="P1220" s="26"/>
      <c r="Q1220" s="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</row>
    <row r="1221" spans="1:162" x14ac:dyDescent="0.2">
      <c r="A1221" s="93"/>
      <c r="B1221" s="4"/>
      <c r="C1221" s="7"/>
      <c r="D1221" s="6"/>
      <c r="E1221" s="7"/>
      <c r="F1221" s="24"/>
      <c r="G1221" s="9"/>
      <c r="H1221" s="7"/>
      <c r="I1221" s="7"/>
      <c r="J1221" s="7"/>
      <c r="K1221" s="7"/>
      <c r="L1221" s="25"/>
      <c r="M1221" s="11"/>
      <c r="N1221" s="7"/>
      <c r="O1221" s="7"/>
      <c r="P1221" s="26"/>
      <c r="Q1221" s="3"/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</row>
    <row r="1222" spans="1:162" x14ac:dyDescent="0.2">
      <c r="A1222" s="93"/>
      <c r="B1222" s="4"/>
      <c r="C1222" s="7"/>
      <c r="D1222" s="6"/>
      <c r="E1222" s="7"/>
      <c r="F1222" s="24"/>
      <c r="G1222" s="9"/>
      <c r="H1222" s="7"/>
      <c r="I1222" s="7"/>
      <c r="J1222" s="7"/>
      <c r="K1222" s="7"/>
      <c r="L1222" s="25"/>
      <c r="M1222" s="11"/>
      <c r="N1222" s="7"/>
      <c r="O1222" s="7"/>
      <c r="P1222" s="26"/>
      <c r="Q1222" s="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</row>
    <row r="1223" spans="1:162" x14ac:dyDescent="0.2">
      <c r="A1223" s="93"/>
      <c r="B1223" s="4"/>
      <c r="C1223" s="7"/>
      <c r="D1223" s="6"/>
      <c r="E1223" s="7"/>
      <c r="F1223" s="24"/>
      <c r="G1223" s="9"/>
      <c r="H1223" s="7"/>
      <c r="I1223" s="7"/>
      <c r="J1223" s="7"/>
      <c r="K1223" s="7"/>
      <c r="L1223" s="25"/>
      <c r="M1223" s="11"/>
      <c r="N1223" s="7"/>
      <c r="O1223" s="7"/>
      <c r="P1223" s="26"/>
      <c r="Q1223" s="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</row>
    <row r="1224" spans="1:162" x14ac:dyDescent="0.2">
      <c r="A1224" s="93"/>
      <c r="B1224" s="4"/>
      <c r="C1224" s="7"/>
      <c r="D1224" s="6"/>
      <c r="E1224" s="7"/>
      <c r="F1224" s="24"/>
      <c r="G1224" s="9"/>
      <c r="H1224" s="7"/>
      <c r="I1224" s="7"/>
      <c r="J1224" s="7"/>
      <c r="K1224" s="7"/>
      <c r="L1224" s="25"/>
      <c r="M1224" s="11"/>
      <c r="N1224" s="7"/>
      <c r="O1224" s="7"/>
      <c r="P1224" s="26"/>
      <c r="Q1224" s="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</row>
    <row r="1225" spans="1:162" x14ac:dyDescent="0.2">
      <c r="A1225" s="93"/>
      <c r="B1225" s="4"/>
      <c r="C1225" s="7"/>
      <c r="D1225" s="6"/>
      <c r="E1225" s="7"/>
      <c r="F1225" s="24"/>
      <c r="G1225" s="9"/>
      <c r="H1225" s="7"/>
      <c r="I1225" s="7"/>
      <c r="J1225" s="7"/>
      <c r="K1225" s="7"/>
      <c r="L1225" s="25"/>
      <c r="M1225" s="11"/>
      <c r="N1225" s="7"/>
      <c r="O1225" s="7"/>
      <c r="P1225" s="26"/>
      <c r="Q1225" s="3"/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</row>
    <row r="1226" spans="1:162" x14ac:dyDescent="0.2">
      <c r="A1226" s="93"/>
      <c r="B1226" s="4"/>
      <c r="C1226" s="7"/>
      <c r="D1226" s="6"/>
      <c r="E1226" s="7"/>
      <c r="F1226" s="24"/>
      <c r="G1226" s="9"/>
      <c r="H1226" s="7"/>
      <c r="I1226" s="7"/>
      <c r="J1226" s="7"/>
      <c r="K1226" s="7"/>
      <c r="L1226" s="25"/>
      <c r="M1226" s="11"/>
      <c r="N1226" s="7"/>
      <c r="O1226" s="7"/>
      <c r="P1226" s="26"/>
      <c r="Q1226" s="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</row>
    <row r="1227" spans="1:162" x14ac:dyDescent="0.2">
      <c r="A1227" s="93"/>
      <c r="B1227" s="4"/>
      <c r="C1227" s="7"/>
      <c r="D1227" s="6"/>
      <c r="E1227" s="7"/>
      <c r="F1227" s="24"/>
      <c r="G1227" s="9"/>
      <c r="H1227" s="7"/>
      <c r="I1227" s="7"/>
      <c r="J1227" s="7"/>
      <c r="K1227" s="7"/>
      <c r="L1227" s="25"/>
      <c r="M1227" s="11"/>
      <c r="N1227" s="7"/>
      <c r="O1227" s="7"/>
      <c r="P1227" s="26"/>
      <c r="Q1227" s="3"/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</row>
    <row r="1228" spans="1:162" x14ac:dyDescent="0.2">
      <c r="A1228" s="93"/>
      <c r="B1228" s="4"/>
      <c r="C1228" s="7"/>
      <c r="D1228" s="6"/>
      <c r="E1228" s="7"/>
      <c r="F1228" s="24"/>
      <c r="G1228" s="9"/>
      <c r="H1228" s="7"/>
      <c r="I1228" s="7"/>
      <c r="J1228" s="7"/>
      <c r="K1228" s="7"/>
      <c r="L1228" s="25"/>
      <c r="M1228" s="11"/>
      <c r="N1228" s="7"/>
      <c r="O1228" s="7"/>
      <c r="P1228" s="26"/>
      <c r="Q1228" s="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</row>
    <row r="1229" spans="1:162" x14ac:dyDescent="0.2">
      <c r="A1229" s="93"/>
      <c r="B1229" s="4"/>
      <c r="C1229" s="7"/>
      <c r="D1229" s="6"/>
      <c r="E1229" s="7"/>
      <c r="F1229" s="24"/>
      <c r="G1229" s="9"/>
      <c r="H1229" s="7"/>
      <c r="I1229" s="7"/>
      <c r="J1229" s="7"/>
      <c r="K1229" s="7"/>
      <c r="L1229" s="25"/>
      <c r="M1229" s="11"/>
      <c r="N1229" s="7"/>
      <c r="O1229" s="7"/>
      <c r="P1229" s="26"/>
      <c r="Q1229" s="3"/>
      <c r="R1229" s="13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  <c r="CH1229" s="40"/>
      <c r="CI1229" s="40"/>
      <c r="CJ1229" s="40"/>
      <c r="CK1229" s="40"/>
      <c r="CL1229" s="40"/>
      <c r="CM1229" s="40"/>
      <c r="CN1229" s="40"/>
      <c r="CO1229" s="40"/>
      <c r="CP1229" s="40"/>
      <c r="CQ1229" s="40"/>
      <c r="CR1229" s="40"/>
      <c r="CS1229" s="40"/>
      <c r="CT1229" s="40"/>
      <c r="CU1229" s="40"/>
      <c r="CV1229" s="40"/>
      <c r="CW1229" s="40"/>
      <c r="CX1229" s="40"/>
      <c r="CY1229" s="40"/>
      <c r="CZ1229" s="40"/>
      <c r="DA1229" s="40"/>
      <c r="DB1229" s="40"/>
      <c r="DC1229" s="40"/>
      <c r="DD1229" s="40"/>
      <c r="DE1229" s="40"/>
      <c r="DF1229" s="40"/>
      <c r="DG1229" s="40"/>
      <c r="DH1229" s="40"/>
      <c r="DI1229" s="40"/>
      <c r="DJ1229" s="40"/>
      <c r="DK1229" s="40"/>
      <c r="DL1229" s="40"/>
      <c r="DM1229" s="40"/>
      <c r="DN1229" s="40"/>
      <c r="DO1229" s="40"/>
      <c r="DP1229" s="40"/>
      <c r="DQ1229" s="40"/>
      <c r="DR1229" s="40"/>
      <c r="DS1229" s="40"/>
      <c r="DT1229" s="40"/>
      <c r="DU1229" s="40"/>
      <c r="DV1229" s="40"/>
      <c r="DW1229" s="40"/>
      <c r="DX1229" s="40"/>
      <c r="DY1229" s="40"/>
      <c r="DZ1229" s="40"/>
      <c r="EA1229" s="40"/>
      <c r="EB1229" s="40"/>
      <c r="EC1229" s="40"/>
      <c r="ED1229" s="40"/>
      <c r="EE1229" s="40"/>
      <c r="EF1229" s="40"/>
      <c r="EG1229" s="40"/>
      <c r="EH1229" s="40"/>
      <c r="EI1229" s="40"/>
      <c r="EJ1229" s="40"/>
      <c r="EK1229" s="40"/>
      <c r="EL1229" s="40"/>
      <c r="EM1229" s="40"/>
      <c r="EN1229" s="40"/>
      <c r="EO1229" s="40"/>
      <c r="EP1229" s="40"/>
      <c r="EQ1229" s="40"/>
      <c r="ER1229" s="40"/>
      <c r="ES1229" s="40"/>
      <c r="ET1229" s="40"/>
      <c r="EU1229" s="40"/>
      <c r="EV1229" s="40"/>
      <c r="EW1229" s="40"/>
      <c r="EX1229" s="40"/>
      <c r="EY1229" s="40"/>
      <c r="EZ1229" s="40"/>
      <c r="FA1229" s="40"/>
      <c r="FB1229" s="40"/>
      <c r="FC1229" s="40"/>
      <c r="FD1229" s="40"/>
      <c r="FE1229" s="40"/>
      <c r="FF1229" s="40"/>
    </row>
    <row r="1230" spans="1:162" x14ac:dyDescent="0.2">
      <c r="A1230" s="93"/>
      <c r="B1230" s="4"/>
      <c r="C1230" s="7"/>
      <c r="D1230" s="6"/>
      <c r="E1230" s="7"/>
      <c r="F1230" s="24"/>
      <c r="G1230" s="9"/>
      <c r="H1230" s="7"/>
      <c r="I1230" s="7"/>
      <c r="J1230" s="7"/>
      <c r="K1230" s="7"/>
      <c r="L1230" s="25"/>
      <c r="M1230" s="11"/>
      <c r="N1230" s="7"/>
      <c r="O1230" s="7"/>
      <c r="P1230" s="26"/>
      <c r="Q1230" s="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</row>
    <row r="1231" spans="1:162" x14ac:dyDescent="0.2">
      <c r="A1231" s="93"/>
      <c r="B1231" s="4"/>
      <c r="C1231" s="7"/>
      <c r="D1231" s="6"/>
      <c r="E1231" s="7"/>
      <c r="F1231" s="24"/>
      <c r="G1231" s="9"/>
      <c r="H1231" s="7"/>
      <c r="I1231" s="7"/>
      <c r="J1231" s="7"/>
      <c r="K1231" s="7"/>
      <c r="L1231" s="25"/>
      <c r="M1231" s="11"/>
      <c r="N1231" s="7"/>
      <c r="O1231" s="7"/>
      <c r="P1231" s="26"/>
      <c r="Q1231" s="3"/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</row>
    <row r="1232" spans="1:162" x14ac:dyDescent="0.2">
      <c r="A1232" s="93"/>
      <c r="B1232" s="4"/>
      <c r="C1232" s="7"/>
      <c r="D1232" s="6"/>
      <c r="E1232" s="7"/>
      <c r="F1232" s="24"/>
      <c r="G1232" s="9"/>
      <c r="H1232" s="7"/>
      <c r="I1232" s="7"/>
      <c r="J1232" s="7"/>
      <c r="K1232" s="7"/>
      <c r="L1232" s="25"/>
      <c r="M1232" s="11"/>
      <c r="N1232" s="7"/>
      <c r="O1232" s="7"/>
      <c r="P1232" s="26"/>
      <c r="Q1232" s="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</row>
    <row r="1233" spans="1:159" x14ac:dyDescent="0.2">
      <c r="A1233" s="93"/>
      <c r="B1233" s="4"/>
      <c r="C1233" s="7"/>
      <c r="D1233" s="6"/>
      <c r="E1233" s="7"/>
      <c r="F1233" s="24"/>
      <c r="G1233" s="9"/>
      <c r="H1233" s="7"/>
      <c r="I1233" s="7"/>
      <c r="J1233" s="7"/>
      <c r="K1233" s="7"/>
      <c r="L1233" s="25"/>
      <c r="M1233" s="11"/>
      <c r="N1233" s="7"/>
      <c r="O1233" s="7"/>
      <c r="P1233" s="26"/>
      <c r="Q1233" s="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</row>
    <row r="1234" spans="1:159" x14ac:dyDescent="0.2">
      <c r="A1234" s="93"/>
      <c r="B1234" s="4"/>
      <c r="C1234" s="7"/>
      <c r="D1234" s="6"/>
      <c r="E1234" s="7"/>
      <c r="F1234" s="24"/>
      <c r="G1234" s="9"/>
      <c r="H1234" s="7"/>
      <c r="I1234" s="7"/>
      <c r="J1234" s="7"/>
      <c r="K1234" s="7"/>
      <c r="L1234" s="25"/>
      <c r="M1234" s="11"/>
      <c r="N1234" s="7"/>
      <c r="O1234" s="7"/>
      <c r="P1234" s="26"/>
      <c r="Q1234" s="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</row>
    <row r="1235" spans="1:159" x14ac:dyDescent="0.2">
      <c r="A1235" s="93"/>
      <c r="B1235" s="4"/>
      <c r="C1235" s="7"/>
      <c r="D1235" s="6"/>
      <c r="E1235" s="7"/>
      <c r="F1235" s="24"/>
      <c r="G1235" s="9"/>
      <c r="H1235" s="7"/>
      <c r="I1235" s="7"/>
      <c r="J1235" s="7"/>
      <c r="K1235" s="7"/>
      <c r="L1235" s="25"/>
      <c r="M1235" s="11"/>
      <c r="N1235" s="7"/>
      <c r="O1235" s="7"/>
      <c r="P1235" s="26"/>
      <c r="Q1235" s="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</row>
    <row r="1236" spans="1:159" x14ac:dyDescent="0.2">
      <c r="A1236" s="93"/>
      <c r="B1236" s="4"/>
      <c r="C1236" s="7"/>
      <c r="D1236" s="6"/>
      <c r="E1236" s="7"/>
      <c r="F1236" s="24"/>
      <c r="G1236" s="9"/>
      <c r="H1236" s="7"/>
      <c r="I1236" s="7"/>
      <c r="J1236" s="7"/>
      <c r="K1236" s="7"/>
      <c r="L1236" s="25"/>
      <c r="M1236" s="11"/>
      <c r="N1236" s="7"/>
      <c r="O1236" s="7"/>
      <c r="P1236" s="26"/>
      <c r="Q1236" s="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</row>
    <row r="1237" spans="1:159" x14ac:dyDescent="0.2">
      <c r="A1237" s="93"/>
      <c r="B1237" s="4"/>
      <c r="C1237" s="7"/>
      <c r="D1237" s="6"/>
      <c r="E1237" s="7"/>
      <c r="F1237" s="24"/>
      <c r="G1237" s="9"/>
      <c r="H1237" s="7"/>
      <c r="I1237" s="7"/>
      <c r="J1237" s="7"/>
      <c r="K1237" s="7"/>
      <c r="L1237" s="25"/>
      <c r="M1237" s="11"/>
      <c r="N1237" s="7"/>
      <c r="O1237" s="7"/>
      <c r="P1237" s="26"/>
      <c r="Q1237" s="3"/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</row>
    <row r="1238" spans="1:159" x14ac:dyDescent="0.2">
      <c r="A1238" s="93"/>
      <c r="B1238" s="4"/>
      <c r="C1238" s="7"/>
      <c r="D1238" s="6"/>
      <c r="E1238" s="7"/>
      <c r="F1238" s="24"/>
      <c r="G1238" s="9"/>
      <c r="H1238" s="7"/>
      <c r="I1238" s="7"/>
      <c r="J1238" s="7"/>
      <c r="K1238" s="7"/>
      <c r="L1238" s="25"/>
      <c r="M1238" s="11"/>
      <c r="N1238" s="7"/>
      <c r="O1238" s="7"/>
      <c r="P1238" s="26"/>
      <c r="Q1238" s="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</row>
    <row r="1239" spans="1:159" x14ac:dyDescent="0.2">
      <c r="A1239" s="93"/>
      <c r="B1239" s="4"/>
      <c r="C1239" s="7"/>
      <c r="D1239" s="6"/>
      <c r="E1239" s="7"/>
      <c r="F1239" s="24"/>
      <c r="G1239" s="9"/>
      <c r="H1239" s="7"/>
      <c r="I1239" s="7"/>
      <c r="J1239" s="7"/>
      <c r="K1239" s="7"/>
      <c r="L1239" s="25"/>
      <c r="M1239" s="11"/>
      <c r="N1239" s="7"/>
      <c r="O1239" s="7"/>
      <c r="P1239" s="26"/>
      <c r="Q1239" s="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</row>
    <row r="1240" spans="1:159" x14ac:dyDescent="0.2">
      <c r="A1240" s="93"/>
      <c r="B1240" s="4"/>
      <c r="C1240" s="7"/>
      <c r="D1240" s="6"/>
      <c r="E1240" s="7"/>
      <c r="F1240" s="24"/>
      <c r="G1240" s="9"/>
      <c r="H1240" s="7"/>
      <c r="I1240" s="7"/>
      <c r="J1240" s="7"/>
      <c r="K1240" s="7"/>
      <c r="L1240" s="25"/>
      <c r="M1240" s="11"/>
      <c r="N1240" s="7"/>
      <c r="O1240" s="7"/>
      <c r="P1240" s="26"/>
      <c r="Q1240" s="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</row>
    <row r="1241" spans="1:159" x14ac:dyDescent="0.2">
      <c r="A1241" s="93"/>
      <c r="B1241" s="4"/>
      <c r="C1241" s="7"/>
      <c r="D1241" s="6"/>
      <c r="E1241" s="7"/>
      <c r="F1241" s="24"/>
      <c r="G1241" s="9"/>
      <c r="H1241" s="7"/>
      <c r="I1241" s="7"/>
      <c r="J1241" s="7"/>
      <c r="K1241" s="7"/>
      <c r="L1241" s="25"/>
      <c r="M1241" s="11"/>
      <c r="N1241" s="7"/>
      <c r="O1241" s="7"/>
      <c r="P1241" s="26"/>
      <c r="Q1241" s="3"/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</row>
    <row r="1242" spans="1:159" x14ac:dyDescent="0.2">
      <c r="A1242" s="93"/>
      <c r="B1242" s="4"/>
      <c r="C1242" s="7"/>
      <c r="D1242" s="6"/>
      <c r="E1242" s="7"/>
      <c r="F1242" s="24"/>
      <c r="G1242" s="9"/>
      <c r="H1242" s="7"/>
      <c r="I1242" s="7"/>
      <c r="J1242" s="7"/>
      <c r="K1242" s="7"/>
      <c r="L1242" s="25"/>
      <c r="M1242" s="11"/>
      <c r="N1242" s="7"/>
      <c r="O1242" s="7"/>
      <c r="P1242" s="26"/>
      <c r="Q1242" s="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</row>
    <row r="1243" spans="1:159" x14ac:dyDescent="0.2">
      <c r="A1243" s="93"/>
      <c r="B1243" s="4"/>
      <c r="C1243" s="7"/>
      <c r="D1243" s="6"/>
      <c r="E1243" s="7"/>
      <c r="F1243" s="24"/>
      <c r="G1243" s="9"/>
      <c r="H1243" s="7"/>
      <c r="I1243" s="7"/>
      <c r="J1243" s="7"/>
      <c r="K1243" s="7"/>
      <c r="L1243" s="25"/>
      <c r="M1243" s="11"/>
      <c r="N1243" s="7"/>
      <c r="O1243" s="7"/>
      <c r="P1243" s="26"/>
      <c r="Q1243" s="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</row>
    <row r="1244" spans="1:159" x14ac:dyDescent="0.2">
      <c r="A1244" s="93"/>
      <c r="B1244" s="4"/>
      <c r="C1244" s="7"/>
      <c r="D1244" s="6"/>
      <c r="E1244" s="7"/>
      <c r="F1244" s="24"/>
      <c r="G1244" s="9"/>
      <c r="H1244" s="7"/>
      <c r="I1244" s="7"/>
      <c r="J1244" s="7"/>
      <c r="K1244" s="7"/>
      <c r="L1244" s="25"/>
      <c r="M1244" s="11"/>
      <c r="N1244" s="7"/>
      <c r="O1244" s="7"/>
      <c r="P1244" s="26"/>
      <c r="Q1244" s="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</row>
    <row r="1245" spans="1:159" x14ac:dyDescent="0.2">
      <c r="A1245" s="93"/>
      <c r="B1245" s="4"/>
      <c r="C1245" s="7"/>
      <c r="D1245" s="6"/>
      <c r="E1245" s="7"/>
      <c r="F1245" s="24"/>
      <c r="G1245" s="9"/>
      <c r="H1245" s="7"/>
      <c r="I1245" s="7"/>
      <c r="J1245" s="7"/>
      <c r="K1245" s="7"/>
      <c r="L1245" s="25"/>
      <c r="M1245" s="11"/>
      <c r="N1245" s="7"/>
      <c r="O1245" s="7"/>
      <c r="P1245" s="26"/>
      <c r="Q1245" s="3"/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</row>
    <row r="1246" spans="1:159" x14ac:dyDescent="0.2">
      <c r="A1246" s="93"/>
      <c r="B1246" s="4"/>
      <c r="C1246" s="7"/>
      <c r="D1246" s="6"/>
      <c r="E1246" s="7"/>
      <c r="F1246" s="24"/>
      <c r="G1246" s="9"/>
      <c r="H1246" s="7"/>
      <c r="I1246" s="7"/>
      <c r="J1246" s="7"/>
      <c r="K1246" s="7"/>
      <c r="L1246" s="25"/>
      <c r="M1246" s="11"/>
      <c r="N1246" s="7"/>
      <c r="O1246" s="7"/>
      <c r="P1246" s="26"/>
      <c r="Q1246" s="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</row>
    <row r="1247" spans="1:159" x14ac:dyDescent="0.2">
      <c r="A1247" s="93"/>
      <c r="B1247" s="4"/>
      <c r="C1247" s="7"/>
      <c r="D1247" s="6"/>
      <c r="E1247" s="7"/>
      <c r="F1247" s="24"/>
      <c r="G1247" s="9"/>
      <c r="H1247" s="7"/>
      <c r="I1247" s="7"/>
      <c r="J1247" s="7"/>
      <c r="K1247" s="7"/>
      <c r="L1247" s="25"/>
      <c r="M1247" s="11"/>
      <c r="N1247" s="7"/>
      <c r="O1247" s="7"/>
      <c r="P1247" s="26"/>
      <c r="Q1247" s="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</row>
    <row r="1248" spans="1:159" x14ac:dyDescent="0.2">
      <c r="A1248" s="93"/>
      <c r="B1248" s="4"/>
      <c r="C1248" s="7"/>
      <c r="D1248" s="6"/>
      <c r="E1248" s="7"/>
      <c r="F1248" s="24"/>
      <c r="G1248" s="9"/>
      <c r="H1248" s="7"/>
      <c r="I1248" s="7"/>
      <c r="J1248" s="7"/>
      <c r="K1248" s="7"/>
      <c r="L1248" s="25"/>
      <c r="M1248" s="11"/>
      <c r="N1248" s="7"/>
      <c r="O1248" s="7"/>
      <c r="P1248" s="26"/>
      <c r="Q1248" s="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</row>
    <row r="1249" spans="1:162" x14ac:dyDescent="0.2">
      <c r="A1249" s="93"/>
      <c r="B1249" s="4"/>
      <c r="C1249" s="7"/>
      <c r="D1249" s="6"/>
      <c r="E1249" s="7"/>
      <c r="F1249" s="24"/>
      <c r="G1249" s="9"/>
      <c r="H1249" s="7"/>
      <c r="I1249" s="7"/>
      <c r="J1249" s="7"/>
      <c r="K1249" s="7"/>
      <c r="L1249" s="25"/>
      <c r="M1249" s="11"/>
      <c r="N1249" s="7"/>
      <c r="O1249" s="7"/>
      <c r="P1249" s="26"/>
      <c r="Q1249" s="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</row>
    <row r="1250" spans="1:162" x14ac:dyDescent="0.2">
      <c r="A1250" s="93"/>
      <c r="B1250" s="4"/>
      <c r="C1250" s="7"/>
      <c r="D1250" s="6"/>
      <c r="E1250" s="7"/>
      <c r="F1250" s="24"/>
      <c r="G1250" s="9"/>
      <c r="H1250" s="7"/>
      <c r="I1250" s="7"/>
      <c r="J1250" s="7"/>
      <c r="K1250" s="7"/>
      <c r="L1250" s="25"/>
      <c r="M1250" s="11"/>
      <c r="N1250" s="7"/>
      <c r="O1250" s="7"/>
      <c r="P1250" s="26"/>
      <c r="Q1250" s="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</row>
    <row r="1251" spans="1:162" x14ac:dyDescent="0.2">
      <c r="A1251" s="93"/>
      <c r="B1251" s="4"/>
      <c r="C1251" s="7"/>
      <c r="D1251" s="6"/>
      <c r="E1251" s="7"/>
      <c r="F1251" s="24"/>
      <c r="G1251" s="9"/>
      <c r="H1251" s="7"/>
      <c r="I1251" s="7"/>
      <c r="J1251" s="7"/>
      <c r="K1251" s="7"/>
      <c r="L1251" s="25"/>
      <c r="M1251" s="11"/>
      <c r="N1251" s="7"/>
      <c r="O1251" s="7"/>
      <c r="P1251" s="26"/>
      <c r="Q1251" s="3"/>
      <c r="R1251" s="13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  <c r="CH1251" s="40"/>
      <c r="CI1251" s="40"/>
      <c r="CJ1251" s="40"/>
      <c r="CK1251" s="40"/>
      <c r="CL1251" s="40"/>
      <c r="CM1251" s="40"/>
      <c r="CN1251" s="40"/>
      <c r="CO1251" s="40"/>
      <c r="CP1251" s="40"/>
      <c r="CQ1251" s="40"/>
      <c r="CR1251" s="40"/>
      <c r="CS1251" s="40"/>
      <c r="CT1251" s="40"/>
      <c r="CU1251" s="40"/>
      <c r="CV1251" s="40"/>
      <c r="CW1251" s="40"/>
      <c r="CX1251" s="40"/>
      <c r="CY1251" s="40"/>
      <c r="CZ1251" s="40"/>
      <c r="DA1251" s="40"/>
      <c r="DB1251" s="40"/>
      <c r="DC1251" s="40"/>
      <c r="DD1251" s="40"/>
      <c r="DE1251" s="40"/>
      <c r="DF1251" s="40"/>
      <c r="DG1251" s="40"/>
      <c r="DH1251" s="40"/>
      <c r="DI1251" s="40"/>
      <c r="DJ1251" s="40"/>
      <c r="DK1251" s="40"/>
      <c r="DL1251" s="40"/>
      <c r="DM1251" s="40"/>
      <c r="DN1251" s="40"/>
      <c r="DO1251" s="40"/>
      <c r="DP1251" s="40"/>
      <c r="DQ1251" s="40"/>
      <c r="DR1251" s="40"/>
      <c r="DS1251" s="40"/>
      <c r="DT1251" s="40"/>
      <c r="DU1251" s="40"/>
      <c r="DV1251" s="40"/>
      <c r="DW1251" s="40"/>
      <c r="DX1251" s="40"/>
      <c r="DY1251" s="40"/>
      <c r="DZ1251" s="40"/>
      <c r="EA1251" s="40"/>
      <c r="EB1251" s="40"/>
      <c r="EC1251" s="40"/>
      <c r="ED1251" s="40"/>
      <c r="EE1251" s="40"/>
      <c r="EF1251" s="40"/>
      <c r="EG1251" s="40"/>
      <c r="EH1251" s="40"/>
      <c r="EI1251" s="40"/>
      <c r="EJ1251" s="40"/>
      <c r="EK1251" s="40"/>
      <c r="EL1251" s="40"/>
      <c r="EM1251" s="40"/>
      <c r="EN1251" s="40"/>
      <c r="EO1251" s="40"/>
      <c r="EP1251" s="40"/>
      <c r="EQ1251" s="40"/>
      <c r="ER1251" s="40"/>
      <c r="ES1251" s="40"/>
      <c r="ET1251" s="40"/>
      <c r="EU1251" s="40"/>
      <c r="EV1251" s="40"/>
      <c r="EW1251" s="40"/>
      <c r="EX1251" s="40"/>
      <c r="EY1251" s="40"/>
      <c r="EZ1251" s="40"/>
      <c r="FA1251" s="40"/>
      <c r="FB1251" s="40"/>
      <c r="FC1251" s="40"/>
      <c r="FD1251" s="40"/>
      <c r="FE1251" s="40"/>
      <c r="FF1251" s="40"/>
    </row>
    <row r="1252" spans="1:162" x14ac:dyDescent="0.2">
      <c r="A1252" s="93"/>
      <c r="B1252" s="4"/>
      <c r="C1252" s="7"/>
      <c r="D1252" s="6"/>
      <c r="E1252" s="7"/>
      <c r="F1252" s="24"/>
      <c r="G1252" s="9"/>
      <c r="H1252" s="7"/>
      <c r="I1252" s="7"/>
      <c r="J1252" s="7"/>
      <c r="K1252" s="7"/>
      <c r="L1252" s="25"/>
      <c r="M1252" s="11"/>
      <c r="N1252" s="7"/>
      <c r="O1252" s="7"/>
      <c r="P1252" s="26"/>
      <c r="Q1252" s="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</row>
    <row r="1253" spans="1:162" x14ac:dyDescent="0.2">
      <c r="A1253" s="93"/>
      <c r="B1253" s="4"/>
      <c r="C1253" s="7"/>
      <c r="D1253" s="6"/>
      <c r="E1253" s="7"/>
      <c r="F1253" s="24"/>
      <c r="G1253" s="9"/>
      <c r="H1253" s="7"/>
      <c r="I1253" s="7"/>
      <c r="J1253" s="7"/>
      <c r="K1253" s="7"/>
      <c r="L1253" s="25"/>
      <c r="M1253" s="11"/>
      <c r="N1253" s="7"/>
      <c r="O1253" s="7"/>
      <c r="P1253" s="26"/>
      <c r="Q1253" s="3"/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</row>
    <row r="1254" spans="1:162" x14ac:dyDescent="0.2">
      <c r="A1254" s="93"/>
      <c r="B1254" s="4"/>
      <c r="C1254" s="7"/>
      <c r="D1254" s="6"/>
      <c r="E1254" s="7"/>
      <c r="F1254" s="24"/>
      <c r="G1254" s="9"/>
      <c r="H1254" s="7"/>
      <c r="I1254" s="7"/>
      <c r="J1254" s="7"/>
      <c r="K1254" s="7"/>
      <c r="L1254" s="25"/>
      <c r="M1254" s="11"/>
      <c r="N1254" s="7"/>
      <c r="O1254" s="7"/>
      <c r="P1254" s="26"/>
      <c r="Q1254" s="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</row>
    <row r="1255" spans="1:162" x14ac:dyDescent="0.2">
      <c r="A1255" s="93"/>
      <c r="B1255" s="4"/>
      <c r="C1255" s="7"/>
      <c r="D1255" s="6"/>
      <c r="E1255" s="7"/>
      <c r="F1255" s="24"/>
      <c r="G1255" s="9"/>
      <c r="H1255" s="7"/>
      <c r="I1255" s="7"/>
      <c r="J1255" s="7"/>
      <c r="K1255" s="7"/>
      <c r="L1255" s="25"/>
      <c r="M1255" s="11"/>
      <c r="N1255" s="7"/>
      <c r="O1255" s="7"/>
      <c r="P1255" s="26"/>
      <c r="Q1255" s="3"/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</row>
    <row r="1256" spans="1:162" x14ac:dyDescent="0.2">
      <c r="A1256" s="93"/>
      <c r="B1256" s="4"/>
      <c r="C1256" s="7"/>
      <c r="D1256" s="6"/>
      <c r="E1256" s="7"/>
      <c r="F1256" s="24"/>
      <c r="G1256" s="9"/>
      <c r="H1256" s="7"/>
      <c r="I1256" s="7"/>
      <c r="J1256" s="7"/>
      <c r="K1256" s="7"/>
      <c r="L1256" s="25"/>
      <c r="M1256" s="11"/>
      <c r="N1256" s="7"/>
      <c r="O1256" s="7"/>
      <c r="P1256" s="26"/>
      <c r="Q1256" s="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</row>
    <row r="1257" spans="1:162" x14ac:dyDescent="0.2">
      <c r="A1257" s="93"/>
      <c r="B1257" s="4"/>
      <c r="C1257" s="7"/>
      <c r="D1257" s="6"/>
      <c r="E1257" s="7"/>
      <c r="F1257" s="24"/>
      <c r="G1257" s="9"/>
      <c r="H1257" s="7"/>
      <c r="I1257" s="7"/>
      <c r="J1257" s="7"/>
      <c r="K1257" s="7"/>
      <c r="L1257" s="25"/>
      <c r="M1257" s="11"/>
      <c r="N1257" s="7"/>
      <c r="O1257" s="7"/>
      <c r="P1257" s="26"/>
      <c r="Q1257" s="3"/>
      <c r="R1257" s="13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  <c r="CH1257" s="40"/>
      <c r="CI1257" s="40"/>
      <c r="CJ1257" s="40"/>
      <c r="CK1257" s="40"/>
      <c r="CL1257" s="40"/>
      <c r="CM1257" s="40"/>
      <c r="CN1257" s="40"/>
      <c r="CO1257" s="40"/>
      <c r="CP1257" s="40"/>
      <c r="CQ1257" s="40"/>
      <c r="CR1257" s="40"/>
      <c r="CS1257" s="40"/>
      <c r="CT1257" s="40"/>
      <c r="CU1257" s="40"/>
      <c r="CV1257" s="40"/>
      <c r="CW1257" s="40"/>
      <c r="CX1257" s="40"/>
      <c r="CY1257" s="40"/>
      <c r="CZ1257" s="40"/>
      <c r="DA1257" s="40"/>
      <c r="DB1257" s="40"/>
      <c r="DC1257" s="40"/>
      <c r="DD1257" s="40"/>
      <c r="DE1257" s="40"/>
      <c r="DF1257" s="40"/>
      <c r="DG1257" s="40"/>
      <c r="DH1257" s="40"/>
      <c r="DI1257" s="40"/>
      <c r="DJ1257" s="40"/>
      <c r="DK1257" s="40"/>
      <c r="DL1257" s="40"/>
      <c r="DM1257" s="40"/>
      <c r="DN1257" s="40"/>
      <c r="DO1257" s="40"/>
      <c r="DP1257" s="40"/>
      <c r="DQ1257" s="40"/>
      <c r="DR1257" s="40"/>
      <c r="DS1257" s="40"/>
      <c r="DT1257" s="40"/>
      <c r="DU1257" s="40"/>
      <c r="DV1257" s="40"/>
      <c r="DW1257" s="40"/>
      <c r="DX1257" s="40"/>
      <c r="DY1257" s="40"/>
      <c r="DZ1257" s="40"/>
      <c r="EA1257" s="40"/>
      <c r="EB1257" s="40"/>
      <c r="EC1257" s="40"/>
      <c r="ED1257" s="40"/>
      <c r="EE1257" s="40"/>
      <c r="EF1257" s="40"/>
      <c r="EG1257" s="40"/>
      <c r="EH1257" s="40"/>
      <c r="EI1257" s="40"/>
      <c r="EJ1257" s="40"/>
      <c r="EK1257" s="40"/>
      <c r="EL1257" s="40"/>
      <c r="EM1257" s="40"/>
      <c r="EN1257" s="40"/>
      <c r="EO1257" s="40"/>
      <c r="EP1257" s="40"/>
      <c r="EQ1257" s="40"/>
      <c r="ER1257" s="40"/>
      <c r="ES1257" s="40"/>
      <c r="ET1257" s="40"/>
      <c r="EU1257" s="40"/>
      <c r="EV1257" s="40"/>
      <c r="EW1257" s="40"/>
      <c r="EX1257" s="40"/>
      <c r="EY1257" s="40"/>
      <c r="EZ1257" s="40"/>
      <c r="FA1257" s="40"/>
      <c r="FB1257" s="40"/>
      <c r="FC1257" s="40"/>
      <c r="FD1257" s="40"/>
      <c r="FE1257" s="40"/>
      <c r="FF1257" s="40"/>
    </row>
    <row r="1258" spans="1:162" x14ac:dyDescent="0.2">
      <c r="A1258" s="93"/>
      <c r="B1258" s="4"/>
      <c r="C1258" s="7"/>
      <c r="D1258" s="6"/>
      <c r="E1258" s="7"/>
      <c r="F1258" s="24"/>
      <c r="G1258" s="9"/>
      <c r="H1258" s="7"/>
      <c r="I1258" s="7"/>
      <c r="J1258" s="7"/>
      <c r="K1258" s="7"/>
      <c r="L1258" s="25"/>
      <c r="M1258" s="11"/>
      <c r="N1258" s="7"/>
      <c r="O1258" s="7"/>
      <c r="P1258" s="26"/>
      <c r="Q1258" s="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</row>
    <row r="1259" spans="1:162" x14ac:dyDescent="0.2">
      <c r="A1259" s="93"/>
      <c r="B1259" s="4"/>
      <c r="C1259" s="7"/>
      <c r="D1259" s="6"/>
      <c r="E1259" s="7"/>
      <c r="F1259" s="24"/>
      <c r="G1259" s="9"/>
      <c r="H1259" s="7"/>
      <c r="I1259" s="7"/>
      <c r="J1259" s="7"/>
      <c r="K1259" s="7"/>
      <c r="L1259" s="25"/>
      <c r="M1259" s="11"/>
      <c r="N1259" s="7"/>
      <c r="O1259" s="7"/>
      <c r="P1259" s="26"/>
      <c r="Q1259" s="3"/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</row>
    <row r="1260" spans="1:162" x14ac:dyDescent="0.2">
      <c r="A1260" s="93"/>
      <c r="B1260" s="4"/>
      <c r="C1260" s="7"/>
      <c r="D1260" s="6"/>
      <c r="E1260" s="7"/>
      <c r="F1260" s="24"/>
      <c r="G1260" s="9"/>
      <c r="H1260" s="7"/>
      <c r="I1260" s="7"/>
      <c r="J1260" s="7"/>
      <c r="K1260" s="7"/>
      <c r="L1260" s="25"/>
      <c r="M1260" s="11"/>
      <c r="N1260" s="7"/>
      <c r="O1260" s="7"/>
      <c r="P1260" s="26"/>
      <c r="Q1260" s="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</row>
    <row r="1261" spans="1:162" x14ac:dyDescent="0.2">
      <c r="A1261" s="93"/>
      <c r="B1261" s="4"/>
      <c r="C1261" s="7"/>
      <c r="D1261" s="6"/>
      <c r="E1261" s="7"/>
      <c r="F1261" s="24"/>
      <c r="G1261" s="9"/>
      <c r="H1261" s="7"/>
      <c r="I1261" s="7"/>
      <c r="J1261" s="7"/>
      <c r="K1261" s="7"/>
      <c r="L1261" s="25"/>
      <c r="M1261" s="11"/>
      <c r="N1261" s="7"/>
      <c r="O1261" s="7"/>
      <c r="P1261" s="26"/>
      <c r="Q1261" s="3"/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</row>
    <row r="1262" spans="1:162" x14ac:dyDescent="0.2">
      <c r="A1262" s="93"/>
      <c r="B1262" s="4"/>
      <c r="C1262" s="7"/>
      <c r="D1262" s="6"/>
      <c r="E1262" s="7"/>
      <c r="F1262" s="24"/>
      <c r="G1262" s="9"/>
      <c r="H1262" s="7"/>
      <c r="I1262" s="7"/>
      <c r="J1262" s="7"/>
      <c r="K1262" s="7"/>
      <c r="L1262" s="25"/>
      <c r="M1262" s="11"/>
      <c r="N1262" s="7"/>
      <c r="O1262" s="7"/>
      <c r="P1262" s="26"/>
      <c r="Q1262" s="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</row>
    <row r="1263" spans="1:162" x14ac:dyDescent="0.2">
      <c r="A1263" s="93"/>
      <c r="B1263" s="4"/>
      <c r="C1263" s="7"/>
      <c r="D1263" s="6"/>
      <c r="E1263" s="7"/>
      <c r="F1263" s="24"/>
      <c r="G1263" s="9"/>
      <c r="H1263" s="7"/>
      <c r="I1263" s="7"/>
      <c r="J1263" s="7"/>
      <c r="K1263" s="7"/>
      <c r="L1263" s="25"/>
      <c r="M1263" s="11"/>
      <c r="N1263" s="7"/>
      <c r="O1263" s="7"/>
      <c r="P1263" s="26"/>
      <c r="Q1263" s="3"/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</row>
    <row r="1264" spans="1:162" x14ac:dyDescent="0.2">
      <c r="A1264" s="93"/>
      <c r="B1264" s="4"/>
      <c r="C1264" s="7"/>
      <c r="D1264" s="6"/>
      <c r="E1264" s="7"/>
      <c r="F1264" s="24"/>
      <c r="G1264" s="9"/>
      <c r="H1264" s="7"/>
      <c r="I1264" s="7"/>
      <c r="J1264" s="7"/>
      <c r="K1264" s="7"/>
      <c r="L1264" s="25"/>
      <c r="M1264" s="11"/>
      <c r="N1264" s="7"/>
      <c r="O1264" s="7"/>
      <c r="P1264" s="26"/>
      <c r="Q1264" s="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</row>
    <row r="1265" spans="1:159" x14ac:dyDescent="0.2">
      <c r="A1265" s="93"/>
      <c r="B1265" s="4"/>
      <c r="C1265" s="7"/>
      <c r="D1265" s="6"/>
      <c r="E1265" s="7"/>
      <c r="F1265" s="24"/>
      <c r="G1265" s="9"/>
      <c r="H1265" s="7"/>
      <c r="I1265" s="7"/>
      <c r="J1265" s="7"/>
      <c r="K1265" s="7"/>
      <c r="L1265" s="25"/>
      <c r="M1265" s="11"/>
      <c r="N1265" s="7"/>
      <c r="O1265" s="7"/>
      <c r="P1265" s="26"/>
      <c r="Q1265" s="3"/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</row>
    <row r="1266" spans="1:159" x14ac:dyDescent="0.2">
      <c r="A1266" s="93"/>
      <c r="B1266" s="4"/>
      <c r="C1266" s="7"/>
      <c r="D1266" s="6"/>
      <c r="E1266" s="7"/>
      <c r="F1266" s="24"/>
      <c r="G1266" s="9"/>
      <c r="H1266" s="7"/>
      <c r="I1266" s="7"/>
      <c r="J1266" s="7"/>
      <c r="K1266" s="7"/>
      <c r="L1266" s="25"/>
      <c r="M1266" s="11"/>
      <c r="N1266" s="7"/>
      <c r="O1266" s="7"/>
      <c r="P1266" s="26"/>
      <c r="Q1266" s="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</row>
    <row r="1267" spans="1:159" x14ac:dyDescent="0.2">
      <c r="A1267" s="93"/>
      <c r="B1267" s="4"/>
      <c r="C1267" s="7"/>
      <c r="D1267" s="6"/>
      <c r="E1267" s="7"/>
      <c r="F1267" s="24"/>
      <c r="G1267" s="9"/>
      <c r="H1267" s="7"/>
      <c r="I1267" s="7"/>
      <c r="J1267" s="7"/>
      <c r="K1267" s="7"/>
      <c r="L1267" s="25"/>
      <c r="M1267" s="11"/>
      <c r="N1267" s="7"/>
      <c r="O1267" s="7"/>
      <c r="P1267" s="26"/>
      <c r="Q1267" s="3"/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</row>
    <row r="1268" spans="1:159" x14ac:dyDescent="0.2">
      <c r="A1268" s="93"/>
      <c r="B1268" s="4"/>
      <c r="C1268" s="7"/>
      <c r="D1268" s="6"/>
      <c r="E1268" s="7"/>
      <c r="F1268" s="24"/>
      <c r="G1268" s="9"/>
      <c r="H1268" s="7"/>
      <c r="I1268" s="7"/>
      <c r="J1268" s="7"/>
      <c r="K1268" s="7"/>
      <c r="L1268" s="25"/>
      <c r="M1268" s="11"/>
      <c r="N1268" s="7"/>
      <c r="O1268" s="7"/>
      <c r="P1268" s="26"/>
      <c r="Q1268" s="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</row>
    <row r="1269" spans="1:159" x14ac:dyDescent="0.2">
      <c r="A1269" s="93"/>
      <c r="B1269" s="4"/>
      <c r="C1269" s="7"/>
      <c r="D1269" s="6"/>
      <c r="E1269" s="7"/>
      <c r="F1269" s="24"/>
      <c r="G1269" s="9"/>
      <c r="H1269" s="7"/>
      <c r="I1269" s="7"/>
      <c r="J1269" s="7"/>
      <c r="K1269" s="7"/>
      <c r="L1269" s="25"/>
      <c r="M1269" s="11"/>
      <c r="N1269" s="7"/>
      <c r="O1269" s="7"/>
      <c r="P1269" s="26"/>
      <c r="Q1269" s="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</row>
    <row r="1270" spans="1:159" x14ac:dyDescent="0.2">
      <c r="A1270" s="93"/>
      <c r="B1270" s="4"/>
      <c r="C1270" s="7"/>
      <c r="D1270" s="6"/>
      <c r="E1270" s="7"/>
      <c r="F1270" s="24"/>
      <c r="G1270" s="9"/>
      <c r="H1270" s="7"/>
      <c r="I1270" s="7"/>
      <c r="J1270" s="7"/>
      <c r="K1270" s="7"/>
      <c r="L1270" s="25"/>
      <c r="M1270" s="11"/>
      <c r="N1270" s="7"/>
      <c r="O1270" s="7"/>
      <c r="P1270" s="26"/>
      <c r="Q1270" s="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</row>
    <row r="1271" spans="1:159" x14ac:dyDescent="0.2">
      <c r="A1271" s="93"/>
      <c r="B1271" s="4"/>
      <c r="C1271" s="7"/>
      <c r="D1271" s="6"/>
      <c r="E1271" s="7"/>
      <c r="F1271" s="24"/>
      <c r="G1271" s="9"/>
      <c r="H1271" s="7"/>
      <c r="I1271" s="7"/>
      <c r="J1271" s="7"/>
      <c r="K1271" s="7"/>
      <c r="L1271" s="25"/>
      <c r="M1271" s="11"/>
      <c r="N1271" s="7"/>
      <c r="O1271" s="7"/>
      <c r="P1271" s="26"/>
      <c r="Q1271" s="3"/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</row>
    <row r="1272" spans="1:159" x14ac:dyDescent="0.2">
      <c r="A1272" s="93"/>
      <c r="B1272" s="4"/>
      <c r="C1272" s="7"/>
      <c r="D1272" s="6"/>
      <c r="E1272" s="7"/>
      <c r="F1272" s="24"/>
      <c r="G1272" s="9"/>
      <c r="H1272" s="7"/>
      <c r="I1272" s="7"/>
      <c r="J1272" s="7"/>
      <c r="K1272" s="7"/>
      <c r="L1272" s="25"/>
      <c r="M1272" s="11"/>
      <c r="N1272" s="7"/>
      <c r="O1272" s="7"/>
      <c r="P1272" s="26"/>
      <c r="Q1272" s="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</row>
    <row r="1273" spans="1:159" x14ac:dyDescent="0.2">
      <c r="A1273" s="93"/>
      <c r="B1273" s="4"/>
      <c r="C1273" s="7"/>
      <c r="D1273" s="6"/>
      <c r="E1273" s="7"/>
      <c r="F1273" s="24"/>
      <c r="G1273" s="9"/>
      <c r="H1273" s="7"/>
      <c r="I1273" s="7"/>
      <c r="J1273" s="7"/>
      <c r="K1273" s="7"/>
      <c r="L1273" s="25"/>
      <c r="M1273" s="11"/>
      <c r="N1273" s="7"/>
      <c r="O1273" s="7"/>
      <c r="P1273" s="26"/>
      <c r="Q1273" s="3"/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</row>
    <row r="1274" spans="1:159" x14ac:dyDescent="0.2">
      <c r="A1274" s="93"/>
      <c r="B1274" s="4"/>
      <c r="C1274" s="7"/>
      <c r="D1274" s="6"/>
      <c r="E1274" s="7"/>
      <c r="F1274" s="24"/>
      <c r="G1274" s="9"/>
      <c r="H1274" s="7"/>
      <c r="I1274" s="7"/>
      <c r="J1274" s="7"/>
      <c r="K1274" s="7"/>
      <c r="L1274" s="25"/>
      <c r="M1274" s="11"/>
      <c r="N1274" s="7"/>
      <c r="O1274" s="7"/>
      <c r="P1274" s="26"/>
      <c r="Q1274" s="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</row>
    <row r="1275" spans="1:159" x14ac:dyDescent="0.2">
      <c r="A1275" s="93"/>
      <c r="B1275" s="4"/>
      <c r="C1275" s="7"/>
      <c r="D1275" s="6"/>
      <c r="E1275" s="7"/>
      <c r="F1275" s="24"/>
      <c r="G1275" s="9"/>
      <c r="H1275" s="7"/>
      <c r="I1275" s="7"/>
      <c r="J1275" s="7"/>
      <c r="K1275" s="7"/>
      <c r="L1275" s="25"/>
      <c r="M1275" s="11"/>
      <c r="N1275" s="7"/>
      <c r="O1275" s="7"/>
      <c r="P1275" s="26"/>
      <c r="Q1275" s="3"/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</row>
    <row r="1276" spans="1:159" x14ac:dyDescent="0.2">
      <c r="A1276" s="93"/>
      <c r="B1276" s="4"/>
      <c r="C1276" s="7"/>
      <c r="D1276" s="6"/>
      <c r="E1276" s="7"/>
      <c r="F1276" s="24"/>
      <c r="G1276" s="9"/>
      <c r="H1276" s="7"/>
      <c r="I1276" s="7"/>
      <c r="J1276" s="7"/>
      <c r="K1276" s="7"/>
      <c r="L1276" s="25"/>
      <c r="M1276" s="11"/>
      <c r="N1276" s="7"/>
      <c r="O1276" s="7"/>
      <c r="P1276" s="26"/>
      <c r="Q1276" s="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</row>
    <row r="1277" spans="1:159" x14ac:dyDescent="0.2">
      <c r="A1277" s="93"/>
      <c r="B1277" s="4"/>
      <c r="C1277" s="7"/>
      <c r="D1277" s="6"/>
      <c r="E1277" s="7"/>
      <c r="F1277" s="24"/>
      <c r="G1277" s="9"/>
      <c r="H1277" s="7"/>
      <c r="I1277" s="7"/>
      <c r="J1277" s="7"/>
      <c r="K1277" s="7"/>
      <c r="L1277" s="25"/>
      <c r="M1277" s="11"/>
      <c r="N1277" s="7"/>
      <c r="O1277" s="7"/>
      <c r="P1277" s="26"/>
      <c r="Q1277" s="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</row>
    <row r="1278" spans="1:159" x14ac:dyDescent="0.2">
      <c r="A1278" s="93"/>
      <c r="B1278" s="4"/>
      <c r="C1278" s="7"/>
      <c r="D1278" s="6"/>
      <c r="E1278" s="7"/>
      <c r="F1278" s="24"/>
      <c r="G1278" s="9"/>
      <c r="H1278" s="7"/>
      <c r="I1278" s="7"/>
      <c r="J1278" s="7"/>
      <c r="K1278" s="7"/>
      <c r="L1278" s="25"/>
      <c r="M1278" s="11"/>
      <c r="N1278" s="7"/>
      <c r="O1278" s="7"/>
      <c r="P1278" s="26"/>
      <c r="Q1278" s="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</row>
    <row r="1279" spans="1:159" x14ac:dyDescent="0.2">
      <c r="A1279" s="93"/>
      <c r="B1279" s="4"/>
      <c r="C1279" s="7"/>
      <c r="D1279" s="6"/>
      <c r="E1279" s="7"/>
      <c r="F1279" s="24"/>
      <c r="G1279" s="9"/>
      <c r="H1279" s="7"/>
      <c r="I1279" s="7"/>
      <c r="J1279" s="7"/>
      <c r="K1279" s="7"/>
      <c r="L1279" s="25"/>
      <c r="M1279" s="11"/>
      <c r="N1279" s="7"/>
      <c r="O1279" s="7"/>
      <c r="P1279" s="26"/>
      <c r="Q1279" s="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</row>
    <row r="1280" spans="1:159" x14ac:dyDescent="0.2">
      <c r="A1280" s="93"/>
      <c r="B1280" s="4"/>
      <c r="C1280" s="7"/>
      <c r="D1280" s="6"/>
      <c r="E1280" s="7"/>
      <c r="F1280" s="24"/>
      <c r="G1280" s="9"/>
      <c r="H1280" s="7"/>
      <c r="I1280" s="7"/>
      <c r="J1280" s="7"/>
      <c r="K1280" s="7"/>
      <c r="L1280" s="25"/>
      <c r="M1280" s="11"/>
      <c r="N1280" s="7"/>
      <c r="O1280" s="7"/>
      <c r="P1280" s="26"/>
      <c r="Q1280" s="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</row>
    <row r="1281" spans="1:162" x14ac:dyDescent="0.2">
      <c r="A1281" s="93"/>
      <c r="B1281" s="4"/>
      <c r="C1281" s="7"/>
      <c r="D1281" s="6"/>
      <c r="E1281" s="7"/>
      <c r="F1281" s="24"/>
      <c r="G1281" s="9"/>
      <c r="H1281" s="7"/>
      <c r="I1281" s="7"/>
      <c r="J1281" s="7"/>
      <c r="K1281" s="7"/>
      <c r="L1281" s="25"/>
      <c r="M1281" s="11"/>
      <c r="N1281" s="7"/>
      <c r="O1281" s="7"/>
      <c r="P1281" s="26"/>
      <c r="Q1281" s="3"/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</row>
    <row r="1282" spans="1:162" x14ac:dyDescent="0.2">
      <c r="A1282" s="93"/>
      <c r="B1282" s="4"/>
      <c r="C1282" s="7"/>
      <c r="D1282" s="6"/>
      <c r="E1282" s="7"/>
      <c r="F1282" s="24"/>
      <c r="G1282" s="9"/>
      <c r="H1282" s="7"/>
      <c r="I1282" s="7"/>
      <c r="J1282" s="7"/>
      <c r="K1282" s="7"/>
      <c r="L1282" s="25"/>
      <c r="M1282" s="11"/>
      <c r="N1282" s="7"/>
      <c r="O1282" s="7"/>
      <c r="P1282" s="26"/>
      <c r="Q1282" s="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</row>
    <row r="1283" spans="1:162" x14ac:dyDescent="0.2">
      <c r="A1283" s="93"/>
      <c r="B1283" s="4"/>
      <c r="C1283" s="7"/>
      <c r="D1283" s="6"/>
      <c r="E1283" s="7"/>
      <c r="F1283" s="24"/>
      <c r="G1283" s="9"/>
      <c r="H1283" s="7"/>
      <c r="I1283" s="7"/>
      <c r="J1283" s="7"/>
      <c r="K1283" s="7"/>
      <c r="L1283" s="25"/>
      <c r="M1283" s="11"/>
      <c r="N1283" s="7"/>
      <c r="O1283" s="7"/>
      <c r="P1283" s="26"/>
      <c r="Q1283" s="3"/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</row>
    <row r="1284" spans="1:162" x14ac:dyDescent="0.2">
      <c r="A1284" s="93"/>
      <c r="B1284" s="4"/>
      <c r="C1284" s="7"/>
      <c r="D1284" s="6"/>
      <c r="E1284" s="7"/>
      <c r="F1284" s="24"/>
      <c r="G1284" s="9"/>
      <c r="H1284" s="7"/>
      <c r="I1284" s="7"/>
      <c r="J1284" s="7"/>
      <c r="K1284" s="7"/>
      <c r="L1284" s="25"/>
      <c r="M1284" s="11"/>
      <c r="N1284" s="7"/>
      <c r="O1284" s="7"/>
      <c r="P1284" s="26"/>
      <c r="Q1284" s="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</row>
    <row r="1285" spans="1:162" x14ac:dyDescent="0.2">
      <c r="A1285" s="93"/>
      <c r="B1285" s="4"/>
      <c r="C1285" s="7"/>
      <c r="D1285" s="6"/>
      <c r="E1285" s="7"/>
      <c r="F1285" s="24"/>
      <c r="G1285" s="9"/>
      <c r="H1285" s="7"/>
      <c r="I1285" s="7"/>
      <c r="J1285" s="7"/>
      <c r="K1285" s="7"/>
      <c r="L1285" s="25"/>
      <c r="M1285" s="11"/>
      <c r="N1285" s="7"/>
      <c r="O1285" s="7"/>
      <c r="P1285" s="26"/>
      <c r="Q1285" s="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</row>
    <row r="1286" spans="1:162" x14ac:dyDescent="0.2">
      <c r="A1286" s="93"/>
      <c r="B1286" s="4"/>
      <c r="C1286" s="7"/>
      <c r="D1286" s="6"/>
      <c r="E1286" s="7"/>
      <c r="F1286" s="24"/>
      <c r="G1286" s="9"/>
      <c r="H1286" s="7"/>
      <c r="I1286" s="7"/>
      <c r="J1286" s="7"/>
      <c r="K1286" s="7"/>
      <c r="L1286" s="25"/>
      <c r="M1286" s="11"/>
      <c r="N1286" s="7"/>
      <c r="O1286" s="7"/>
      <c r="P1286" s="26"/>
      <c r="Q1286" s="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</row>
    <row r="1287" spans="1:162" x14ac:dyDescent="0.2">
      <c r="A1287" s="93"/>
      <c r="B1287" s="4"/>
      <c r="C1287" s="7"/>
      <c r="D1287" s="6"/>
      <c r="E1287" s="7"/>
      <c r="F1287" s="24"/>
      <c r="G1287" s="9"/>
      <c r="H1287" s="7"/>
      <c r="I1287" s="7"/>
      <c r="J1287" s="7"/>
      <c r="K1287" s="7"/>
      <c r="L1287" s="25"/>
      <c r="M1287" s="11"/>
      <c r="N1287" s="7"/>
      <c r="O1287" s="7"/>
      <c r="P1287" s="26"/>
      <c r="Q1287" s="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</row>
    <row r="1288" spans="1:162" x14ac:dyDescent="0.2">
      <c r="A1288" s="93"/>
      <c r="B1288" s="4"/>
      <c r="C1288" s="7"/>
      <c r="D1288" s="6"/>
      <c r="E1288" s="7"/>
      <c r="F1288" s="24"/>
      <c r="G1288" s="9"/>
      <c r="H1288" s="7"/>
      <c r="I1288" s="7"/>
      <c r="J1288" s="7"/>
      <c r="K1288" s="7"/>
      <c r="L1288" s="25"/>
      <c r="M1288" s="11"/>
      <c r="N1288" s="7"/>
      <c r="O1288" s="7"/>
      <c r="P1288" s="26"/>
      <c r="Q1288" s="3"/>
      <c r="R1288" s="13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  <c r="CH1288" s="40"/>
      <c r="CI1288" s="40"/>
      <c r="CJ1288" s="40"/>
      <c r="CK1288" s="40"/>
      <c r="CL1288" s="40"/>
      <c r="CM1288" s="40"/>
      <c r="CN1288" s="40"/>
      <c r="CO1288" s="40"/>
      <c r="CP1288" s="40"/>
      <c r="CQ1288" s="40"/>
      <c r="CR1288" s="40"/>
      <c r="CS1288" s="40"/>
      <c r="CT1288" s="40"/>
      <c r="CU1288" s="40"/>
      <c r="CV1288" s="40"/>
      <c r="CW1288" s="40"/>
      <c r="CX1288" s="40"/>
      <c r="CY1288" s="40"/>
      <c r="CZ1288" s="40"/>
      <c r="DA1288" s="40"/>
      <c r="DB1288" s="40"/>
      <c r="DC1288" s="40"/>
      <c r="DD1288" s="40"/>
      <c r="DE1288" s="40"/>
      <c r="DF1288" s="40"/>
      <c r="DG1288" s="40"/>
      <c r="DH1288" s="40"/>
      <c r="DI1288" s="40"/>
      <c r="DJ1288" s="40"/>
      <c r="DK1288" s="40"/>
      <c r="DL1288" s="40"/>
      <c r="DM1288" s="40"/>
      <c r="DN1288" s="40"/>
      <c r="DO1288" s="40"/>
      <c r="DP1288" s="40"/>
      <c r="DQ1288" s="40"/>
      <c r="DR1288" s="40"/>
      <c r="DS1288" s="40"/>
      <c r="DT1288" s="40"/>
      <c r="DU1288" s="40"/>
      <c r="DV1288" s="40"/>
      <c r="DW1288" s="40"/>
      <c r="DX1288" s="40"/>
      <c r="DY1288" s="40"/>
      <c r="DZ1288" s="40"/>
      <c r="EA1288" s="40"/>
      <c r="EB1288" s="40"/>
      <c r="EC1288" s="40"/>
      <c r="ED1288" s="40"/>
      <c r="EE1288" s="40"/>
      <c r="EF1288" s="40"/>
      <c r="EG1288" s="40"/>
      <c r="EH1288" s="40"/>
      <c r="EI1288" s="40"/>
      <c r="EJ1288" s="40"/>
      <c r="EK1288" s="40"/>
      <c r="EL1288" s="40"/>
      <c r="EM1288" s="40"/>
      <c r="EN1288" s="40"/>
      <c r="EO1288" s="40"/>
      <c r="EP1288" s="40"/>
      <c r="EQ1288" s="40"/>
      <c r="ER1288" s="40"/>
      <c r="ES1288" s="40"/>
      <c r="ET1288" s="40"/>
      <c r="EU1288" s="40"/>
      <c r="EV1288" s="40"/>
      <c r="EW1288" s="40"/>
      <c r="EX1288" s="40"/>
      <c r="EY1288" s="40"/>
      <c r="EZ1288" s="40"/>
      <c r="FA1288" s="40"/>
      <c r="FB1288" s="40"/>
      <c r="FC1288" s="40"/>
      <c r="FD1288" s="40"/>
      <c r="FE1288" s="40"/>
      <c r="FF1288" s="40"/>
    </row>
    <row r="1289" spans="1:162" x14ac:dyDescent="0.2">
      <c r="A1289" s="93"/>
      <c r="B1289" s="4"/>
      <c r="C1289" s="7"/>
      <c r="D1289" s="6"/>
      <c r="E1289" s="7"/>
      <c r="F1289" s="24"/>
      <c r="G1289" s="9"/>
      <c r="H1289" s="7"/>
      <c r="I1289" s="7"/>
      <c r="J1289" s="7"/>
      <c r="K1289" s="7"/>
      <c r="L1289" s="25"/>
      <c r="M1289" s="11"/>
      <c r="N1289" s="7"/>
      <c r="O1289" s="7"/>
      <c r="P1289" s="26"/>
      <c r="Q1289" s="3"/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</row>
    <row r="1290" spans="1:162" x14ac:dyDescent="0.2">
      <c r="A1290" s="93"/>
      <c r="B1290" s="4"/>
      <c r="C1290" s="7"/>
      <c r="D1290" s="6"/>
      <c r="E1290" s="7"/>
      <c r="F1290" s="24"/>
      <c r="G1290" s="9"/>
      <c r="H1290" s="7"/>
      <c r="I1290" s="7"/>
      <c r="J1290" s="7"/>
      <c r="K1290" s="7"/>
      <c r="L1290" s="25"/>
      <c r="M1290" s="11"/>
      <c r="N1290" s="7"/>
      <c r="O1290" s="7"/>
      <c r="P1290" s="26"/>
      <c r="Q1290" s="3"/>
      <c r="R1290" s="13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  <c r="EZ1290" s="40"/>
      <c r="FA1290" s="40"/>
      <c r="FB1290" s="40"/>
      <c r="FC1290" s="40"/>
      <c r="FD1290" s="40"/>
      <c r="FE1290" s="40"/>
      <c r="FF1290" s="40"/>
    </row>
    <row r="1291" spans="1:162" x14ac:dyDescent="0.2">
      <c r="A1291" s="93"/>
      <c r="B1291" s="4"/>
      <c r="C1291" s="7"/>
      <c r="D1291" s="6"/>
      <c r="E1291" s="7"/>
      <c r="F1291" s="24"/>
      <c r="G1291" s="9"/>
      <c r="H1291" s="7"/>
      <c r="I1291" s="7"/>
      <c r="J1291" s="7"/>
      <c r="K1291" s="7"/>
      <c r="L1291" s="25"/>
      <c r="M1291" s="11"/>
      <c r="N1291" s="7"/>
      <c r="O1291" s="7"/>
      <c r="P1291" s="26"/>
      <c r="Q1291" s="3"/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</row>
    <row r="1292" spans="1:162" x14ac:dyDescent="0.2">
      <c r="A1292" s="93"/>
      <c r="B1292" s="4"/>
      <c r="C1292" s="7"/>
      <c r="D1292" s="6"/>
      <c r="E1292" s="7"/>
      <c r="F1292" s="24"/>
      <c r="G1292" s="9"/>
      <c r="H1292" s="7"/>
      <c r="I1292" s="7"/>
      <c r="J1292" s="7"/>
      <c r="K1292" s="7"/>
      <c r="L1292" s="25"/>
      <c r="M1292" s="11"/>
      <c r="N1292" s="7"/>
      <c r="O1292" s="7"/>
      <c r="P1292" s="26"/>
      <c r="Q1292" s="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</row>
    <row r="1293" spans="1:162" x14ac:dyDescent="0.2">
      <c r="A1293" s="93"/>
      <c r="B1293" s="4"/>
      <c r="C1293" s="7"/>
      <c r="D1293" s="6"/>
      <c r="E1293" s="7"/>
      <c r="F1293" s="24"/>
      <c r="G1293" s="9"/>
      <c r="H1293" s="7"/>
      <c r="I1293" s="7"/>
      <c r="J1293" s="7"/>
      <c r="K1293" s="7"/>
      <c r="L1293" s="25"/>
      <c r="M1293" s="11"/>
      <c r="N1293" s="7"/>
      <c r="O1293" s="7"/>
      <c r="P1293" s="26"/>
      <c r="Q1293" s="3"/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</row>
    <row r="1294" spans="1:162" x14ac:dyDescent="0.2">
      <c r="A1294" s="93"/>
      <c r="B1294" s="4"/>
      <c r="C1294" s="7"/>
      <c r="D1294" s="6"/>
      <c r="E1294" s="7"/>
      <c r="F1294" s="24"/>
      <c r="G1294" s="9"/>
      <c r="H1294" s="7"/>
      <c r="I1294" s="7"/>
      <c r="J1294" s="7"/>
      <c r="K1294" s="7"/>
      <c r="L1294" s="25"/>
      <c r="M1294" s="11"/>
      <c r="N1294" s="7"/>
      <c r="O1294" s="7"/>
      <c r="P1294" s="26"/>
      <c r="Q1294" s="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</row>
    <row r="1295" spans="1:162" x14ac:dyDescent="0.2">
      <c r="A1295" s="93"/>
      <c r="B1295" s="4"/>
      <c r="C1295" s="7"/>
      <c r="D1295" s="6"/>
      <c r="E1295" s="7"/>
      <c r="F1295" s="24"/>
      <c r="G1295" s="9"/>
      <c r="H1295" s="7"/>
      <c r="I1295" s="7"/>
      <c r="J1295" s="7"/>
      <c r="K1295" s="7"/>
      <c r="L1295" s="25"/>
      <c r="M1295" s="11"/>
      <c r="N1295" s="7"/>
      <c r="O1295" s="7"/>
      <c r="P1295" s="26"/>
      <c r="Q1295" s="3"/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</row>
    <row r="1296" spans="1:162" x14ac:dyDescent="0.2">
      <c r="A1296" s="93"/>
      <c r="B1296" s="4"/>
      <c r="C1296" s="7"/>
      <c r="D1296" s="6"/>
      <c r="E1296" s="7"/>
      <c r="F1296" s="24"/>
      <c r="G1296" s="9"/>
      <c r="H1296" s="7"/>
      <c r="I1296" s="7"/>
      <c r="J1296" s="7"/>
      <c r="K1296" s="7"/>
      <c r="L1296" s="25"/>
      <c r="M1296" s="11"/>
      <c r="N1296" s="7"/>
      <c r="O1296" s="7"/>
      <c r="P1296" s="26"/>
      <c r="Q1296" s="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</row>
    <row r="1297" spans="1:159" x14ac:dyDescent="0.2">
      <c r="A1297" s="93"/>
      <c r="B1297" s="4"/>
      <c r="C1297" s="7"/>
      <c r="D1297" s="6"/>
      <c r="E1297" s="7"/>
      <c r="F1297" s="24"/>
      <c r="G1297" s="9"/>
      <c r="H1297" s="7"/>
      <c r="I1297" s="7"/>
      <c r="J1297" s="7"/>
      <c r="K1297" s="7"/>
      <c r="L1297" s="25"/>
      <c r="M1297" s="11"/>
      <c r="N1297" s="7"/>
      <c r="O1297" s="7"/>
      <c r="P1297" s="26"/>
      <c r="Q1297" s="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</row>
    <row r="1298" spans="1:159" x14ac:dyDescent="0.2">
      <c r="A1298" s="93"/>
      <c r="B1298" s="4"/>
      <c r="C1298" s="7"/>
      <c r="D1298" s="6"/>
      <c r="E1298" s="7"/>
      <c r="F1298" s="24"/>
      <c r="G1298" s="9"/>
      <c r="H1298" s="7"/>
      <c r="I1298" s="7"/>
      <c r="J1298" s="7"/>
      <c r="K1298" s="7"/>
      <c r="L1298" s="25"/>
      <c r="M1298" s="11"/>
      <c r="N1298" s="7"/>
      <c r="O1298" s="7"/>
      <c r="P1298" s="26"/>
      <c r="Q1298" s="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</row>
    <row r="1299" spans="1:159" x14ac:dyDescent="0.2">
      <c r="A1299" s="93"/>
      <c r="B1299" s="4"/>
      <c r="C1299" s="7"/>
      <c r="D1299" s="6"/>
      <c r="E1299" s="7"/>
      <c r="F1299" s="24"/>
      <c r="G1299" s="9"/>
      <c r="H1299" s="7"/>
      <c r="I1299" s="7"/>
      <c r="J1299" s="7"/>
      <c r="K1299" s="7"/>
      <c r="L1299" s="25"/>
      <c r="M1299" s="11"/>
      <c r="N1299" s="7"/>
      <c r="O1299" s="7"/>
      <c r="P1299" s="26"/>
      <c r="Q1299" s="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</row>
    <row r="1300" spans="1:159" x14ac:dyDescent="0.2">
      <c r="A1300" s="93"/>
      <c r="B1300" s="4"/>
      <c r="C1300" s="7"/>
      <c r="D1300" s="6"/>
      <c r="E1300" s="7"/>
      <c r="F1300" s="24"/>
      <c r="G1300" s="9"/>
      <c r="H1300" s="7"/>
      <c r="I1300" s="7"/>
      <c r="J1300" s="7"/>
      <c r="K1300" s="7"/>
      <c r="L1300" s="25"/>
      <c r="M1300" s="11"/>
      <c r="N1300" s="7"/>
      <c r="O1300" s="7"/>
      <c r="P1300" s="26"/>
      <c r="Q1300" s="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</row>
    <row r="1301" spans="1:159" x14ac:dyDescent="0.2">
      <c r="A1301" s="93"/>
      <c r="B1301" s="4"/>
      <c r="C1301" s="7"/>
      <c r="D1301" s="6"/>
      <c r="E1301" s="7"/>
      <c r="F1301" s="24"/>
      <c r="G1301" s="9"/>
      <c r="H1301" s="7"/>
      <c r="I1301" s="7"/>
      <c r="J1301" s="7"/>
      <c r="K1301" s="7"/>
      <c r="L1301" s="25"/>
      <c r="M1301" s="11"/>
      <c r="N1301" s="7"/>
      <c r="O1301" s="7"/>
      <c r="P1301" s="26"/>
      <c r="Q1301" s="3"/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</row>
    <row r="1302" spans="1:159" x14ac:dyDescent="0.2">
      <c r="A1302" s="93"/>
      <c r="B1302" s="4"/>
      <c r="C1302" s="7"/>
      <c r="D1302" s="6"/>
      <c r="E1302" s="7"/>
      <c r="F1302" s="24"/>
      <c r="G1302" s="9"/>
      <c r="H1302" s="7"/>
      <c r="I1302" s="7"/>
      <c r="J1302" s="7"/>
      <c r="K1302" s="7"/>
      <c r="L1302" s="25"/>
      <c r="M1302" s="11"/>
      <c r="N1302" s="7"/>
      <c r="O1302" s="7"/>
      <c r="P1302" s="26"/>
      <c r="Q1302" s="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</row>
    <row r="1303" spans="1:159" x14ac:dyDescent="0.2">
      <c r="A1303" s="93"/>
      <c r="B1303" s="4"/>
      <c r="C1303" s="7"/>
      <c r="D1303" s="6"/>
      <c r="E1303" s="7"/>
      <c r="F1303" s="24"/>
      <c r="G1303" s="9"/>
      <c r="H1303" s="7"/>
      <c r="I1303" s="7"/>
      <c r="J1303" s="7"/>
      <c r="K1303" s="7"/>
      <c r="L1303" s="25"/>
      <c r="M1303" s="11"/>
      <c r="N1303" s="7"/>
      <c r="O1303" s="7"/>
      <c r="P1303" s="26"/>
      <c r="Q1303" s="3"/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</row>
    <row r="1304" spans="1:159" x14ac:dyDescent="0.2">
      <c r="A1304" s="93"/>
      <c r="B1304" s="4"/>
      <c r="C1304" s="7"/>
      <c r="D1304" s="6"/>
      <c r="E1304" s="7"/>
      <c r="F1304" s="24"/>
      <c r="G1304" s="9"/>
      <c r="H1304" s="7"/>
      <c r="I1304" s="7"/>
      <c r="J1304" s="7"/>
      <c r="K1304" s="7"/>
      <c r="L1304" s="25"/>
      <c r="M1304" s="11"/>
      <c r="N1304" s="7"/>
      <c r="O1304" s="7"/>
      <c r="P1304" s="26"/>
      <c r="Q1304" s="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</row>
    <row r="1305" spans="1:159" x14ac:dyDescent="0.2">
      <c r="A1305" s="93"/>
      <c r="B1305" s="4"/>
      <c r="C1305" s="7"/>
      <c r="D1305" s="6"/>
      <c r="E1305" s="7"/>
      <c r="F1305" s="24"/>
      <c r="G1305" s="9"/>
      <c r="H1305" s="7"/>
      <c r="I1305" s="7"/>
      <c r="J1305" s="7"/>
      <c r="K1305" s="7"/>
      <c r="L1305" s="25"/>
      <c r="M1305" s="11"/>
      <c r="N1305" s="7"/>
      <c r="O1305" s="7"/>
      <c r="P1305" s="26"/>
      <c r="Q1305" s="3"/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</row>
    <row r="1306" spans="1:159" x14ac:dyDescent="0.2">
      <c r="A1306" s="93"/>
      <c r="B1306" s="4"/>
      <c r="C1306" s="7"/>
      <c r="D1306" s="6"/>
      <c r="E1306" s="7"/>
      <c r="F1306" s="24"/>
      <c r="G1306" s="9"/>
      <c r="H1306" s="7"/>
      <c r="I1306" s="7"/>
      <c r="J1306" s="7"/>
      <c r="K1306" s="7"/>
      <c r="L1306" s="25"/>
      <c r="M1306" s="11"/>
      <c r="N1306" s="7"/>
      <c r="O1306" s="7"/>
      <c r="P1306" s="26"/>
      <c r="Q1306" s="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</row>
    <row r="1307" spans="1:159" x14ac:dyDescent="0.2">
      <c r="A1307" s="93"/>
      <c r="B1307" s="4"/>
      <c r="C1307" s="7"/>
      <c r="D1307" s="6"/>
      <c r="E1307" s="7"/>
      <c r="F1307" s="24"/>
      <c r="G1307" s="9"/>
      <c r="H1307" s="7"/>
      <c r="I1307" s="7"/>
      <c r="J1307" s="7"/>
      <c r="K1307" s="7"/>
      <c r="L1307" s="25"/>
      <c r="M1307" s="11"/>
      <c r="N1307" s="7"/>
      <c r="O1307" s="7"/>
      <c r="P1307" s="26"/>
      <c r="Q1307" s="3"/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</row>
    <row r="1308" spans="1:159" x14ac:dyDescent="0.2">
      <c r="A1308" s="93"/>
      <c r="B1308" s="4"/>
      <c r="C1308" s="7"/>
      <c r="D1308" s="6"/>
      <c r="E1308" s="7"/>
      <c r="F1308" s="24"/>
      <c r="G1308" s="9"/>
      <c r="H1308" s="7"/>
      <c r="I1308" s="7"/>
      <c r="J1308" s="7"/>
      <c r="K1308" s="7"/>
      <c r="L1308" s="25"/>
      <c r="M1308" s="11"/>
      <c r="N1308" s="7"/>
      <c r="O1308" s="7"/>
      <c r="P1308" s="26"/>
      <c r="Q1308" s="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</row>
    <row r="1309" spans="1:159" x14ac:dyDescent="0.2">
      <c r="A1309" s="93"/>
      <c r="B1309" s="4"/>
      <c r="C1309" s="7"/>
      <c r="D1309" s="6"/>
      <c r="E1309" s="7"/>
      <c r="F1309" s="24"/>
      <c r="G1309" s="9"/>
      <c r="H1309" s="7"/>
      <c r="I1309" s="7"/>
      <c r="J1309" s="7"/>
      <c r="K1309" s="7"/>
      <c r="L1309" s="25"/>
      <c r="M1309" s="11"/>
      <c r="N1309" s="7"/>
      <c r="O1309" s="7"/>
      <c r="P1309" s="26"/>
      <c r="Q1309" s="3"/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</row>
    <row r="1310" spans="1:159" x14ac:dyDescent="0.2">
      <c r="A1310" s="93"/>
      <c r="B1310" s="4"/>
      <c r="C1310" s="7"/>
      <c r="D1310" s="6"/>
      <c r="E1310" s="7"/>
      <c r="F1310" s="24"/>
      <c r="G1310" s="9"/>
      <c r="H1310" s="7"/>
      <c r="I1310" s="7"/>
      <c r="J1310" s="7"/>
      <c r="K1310" s="7"/>
      <c r="L1310" s="25"/>
      <c r="M1310" s="11"/>
      <c r="N1310" s="7"/>
      <c r="O1310" s="7"/>
      <c r="P1310" s="26"/>
      <c r="Q1310" s="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</row>
    <row r="1311" spans="1:159" x14ac:dyDescent="0.2">
      <c r="A1311" s="93"/>
      <c r="B1311" s="4"/>
      <c r="C1311" s="7"/>
      <c r="D1311" s="6"/>
      <c r="E1311" s="7"/>
      <c r="F1311" s="24"/>
      <c r="G1311" s="9"/>
      <c r="H1311" s="7"/>
      <c r="I1311" s="7"/>
      <c r="J1311" s="7"/>
      <c r="K1311" s="7"/>
      <c r="L1311" s="25"/>
      <c r="M1311" s="11"/>
      <c r="N1311" s="7"/>
      <c r="O1311" s="7"/>
      <c r="P1311" s="26"/>
      <c r="Q1311" s="3"/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</row>
    <row r="1312" spans="1:159" x14ac:dyDescent="0.2">
      <c r="A1312" s="93"/>
      <c r="B1312" s="4"/>
      <c r="C1312" s="7"/>
      <c r="D1312" s="6"/>
      <c r="E1312" s="7"/>
      <c r="F1312" s="24"/>
      <c r="G1312" s="9"/>
      <c r="H1312" s="7"/>
      <c r="I1312" s="7"/>
      <c r="J1312" s="7"/>
      <c r="K1312" s="7"/>
      <c r="L1312" s="25"/>
      <c r="M1312" s="11"/>
      <c r="N1312" s="7"/>
      <c r="O1312" s="7"/>
      <c r="P1312" s="26"/>
      <c r="Q1312" s="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</row>
    <row r="1313" spans="1:162" x14ac:dyDescent="0.2">
      <c r="A1313" s="93"/>
      <c r="B1313" s="4"/>
      <c r="C1313" s="7"/>
      <c r="D1313" s="6"/>
      <c r="E1313" s="7"/>
      <c r="F1313" s="24"/>
      <c r="G1313" s="9"/>
      <c r="H1313" s="7"/>
      <c r="I1313" s="7"/>
      <c r="J1313" s="7"/>
      <c r="K1313" s="7"/>
      <c r="L1313" s="25"/>
      <c r="M1313" s="11"/>
      <c r="N1313" s="7"/>
      <c r="O1313" s="7"/>
      <c r="P1313" s="26"/>
      <c r="Q1313" s="3"/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</row>
    <row r="1314" spans="1:162" x14ac:dyDescent="0.2">
      <c r="A1314" s="93"/>
      <c r="B1314" s="4"/>
      <c r="C1314" s="7"/>
      <c r="D1314" s="6"/>
      <c r="E1314" s="7"/>
      <c r="F1314" s="24"/>
      <c r="G1314" s="9"/>
      <c r="H1314" s="7"/>
      <c r="I1314" s="7"/>
      <c r="J1314" s="7"/>
      <c r="K1314" s="7"/>
      <c r="L1314" s="25"/>
      <c r="M1314" s="11"/>
      <c r="N1314" s="7"/>
      <c r="O1314" s="7"/>
      <c r="P1314" s="26"/>
      <c r="Q1314" s="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</row>
    <row r="1315" spans="1:162" x14ac:dyDescent="0.2">
      <c r="A1315" s="93"/>
      <c r="B1315" s="4"/>
      <c r="C1315" s="7"/>
      <c r="D1315" s="6"/>
      <c r="E1315" s="7"/>
      <c r="F1315" s="24"/>
      <c r="G1315" s="9"/>
      <c r="H1315" s="7"/>
      <c r="I1315" s="7"/>
      <c r="J1315" s="7"/>
      <c r="K1315" s="7"/>
      <c r="L1315" s="25"/>
      <c r="M1315" s="11"/>
      <c r="N1315" s="7"/>
      <c r="O1315" s="7"/>
      <c r="P1315" s="26"/>
      <c r="Q1315" s="3"/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</row>
    <row r="1316" spans="1:162" x14ac:dyDescent="0.2">
      <c r="A1316" s="93"/>
      <c r="B1316" s="4"/>
      <c r="C1316" s="7"/>
      <c r="D1316" s="6"/>
      <c r="E1316" s="7"/>
      <c r="F1316" s="24"/>
      <c r="G1316" s="9"/>
      <c r="H1316" s="7"/>
      <c r="I1316" s="7"/>
      <c r="J1316" s="7"/>
      <c r="K1316" s="7"/>
      <c r="L1316" s="25"/>
      <c r="M1316" s="11"/>
      <c r="N1316" s="7"/>
      <c r="O1316" s="7"/>
      <c r="P1316" s="26"/>
      <c r="Q1316" s="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</row>
    <row r="1317" spans="1:162" x14ac:dyDescent="0.2">
      <c r="A1317" s="93"/>
      <c r="B1317" s="4"/>
      <c r="C1317" s="7"/>
      <c r="D1317" s="6"/>
      <c r="E1317" s="7"/>
      <c r="F1317" s="24"/>
      <c r="G1317" s="9"/>
      <c r="H1317" s="7"/>
      <c r="I1317" s="7"/>
      <c r="J1317" s="7"/>
      <c r="K1317" s="7"/>
      <c r="L1317" s="25"/>
      <c r="M1317" s="11"/>
      <c r="N1317" s="7"/>
      <c r="O1317" s="7"/>
      <c r="P1317" s="26"/>
      <c r="Q1317" s="3"/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</row>
    <row r="1318" spans="1:162" x14ac:dyDescent="0.2">
      <c r="A1318" s="93"/>
      <c r="B1318" s="4"/>
      <c r="C1318" s="7"/>
      <c r="D1318" s="6"/>
      <c r="E1318" s="7"/>
      <c r="F1318" s="24"/>
      <c r="G1318" s="9"/>
      <c r="H1318" s="7"/>
      <c r="I1318" s="7"/>
      <c r="J1318" s="7"/>
      <c r="K1318" s="7"/>
      <c r="L1318" s="25"/>
      <c r="M1318" s="11"/>
      <c r="N1318" s="7"/>
      <c r="O1318" s="7"/>
      <c r="P1318" s="26"/>
      <c r="Q1318" s="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</row>
    <row r="1319" spans="1:162" x14ac:dyDescent="0.2">
      <c r="A1319" s="93"/>
      <c r="B1319" s="4"/>
      <c r="C1319" s="7"/>
      <c r="D1319" s="6"/>
      <c r="E1319" s="7"/>
      <c r="F1319" s="24"/>
      <c r="G1319" s="9"/>
      <c r="H1319" s="7"/>
      <c r="I1319" s="7"/>
      <c r="J1319" s="7"/>
      <c r="K1319" s="7"/>
      <c r="L1319" s="25"/>
      <c r="M1319" s="11"/>
      <c r="N1319" s="7"/>
      <c r="O1319" s="7"/>
      <c r="P1319" s="26"/>
      <c r="Q1319" s="3"/>
      <c r="R1319" s="13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  <c r="CH1319" s="40"/>
      <c r="CI1319" s="40"/>
      <c r="CJ1319" s="40"/>
      <c r="CK1319" s="40"/>
      <c r="CL1319" s="40"/>
      <c r="CM1319" s="40"/>
      <c r="CN1319" s="40"/>
      <c r="CO1319" s="40"/>
      <c r="CP1319" s="40"/>
      <c r="CQ1319" s="40"/>
      <c r="CR1319" s="40"/>
      <c r="CS1319" s="40"/>
      <c r="CT1319" s="40"/>
      <c r="CU1319" s="40"/>
      <c r="CV1319" s="40"/>
      <c r="CW1319" s="40"/>
      <c r="CX1319" s="40"/>
      <c r="CY1319" s="40"/>
      <c r="CZ1319" s="40"/>
      <c r="DA1319" s="40"/>
      <c r="DB1319" s="40"/>
      <c r="DC1319" s="40"/>
      <c r="DD1319" s="40"/>
      <c r="DE1319" s="40"/>
      <c r="DF1319" s="40"/>
      <c r="DG1319" s="40"/>
      <c r="DH1319" s="40"/>
      <c r="DI1319" s="40"/>
      <c r="DJ1319" s="40"/>
      <c r="DK1319" s="40"/>
      <c r="DL1319" s="40"/>
      <c r="DM1319" s="40"/>
      <c r="DN1319" s="40"/>
      <c r="DO1319" s="40"/>
      <c r="DP1319" s="40"/>
      <c r="DQ1319" s="40"/>
      <c r="DR1319" s="40"/>
      <c r="DS1319" s="40"/>
      <c r="DT1319" s="40"/>
      <c r="DU1319" s="40"/>
      <c r="DV1319" s="40"/>
      <c r="DW1319" s="40"/>
      <c r="DX1319" s="40"/>
      <c r="DY1319" s="40"/>
      <c r="DZ1319" s="40"/>
      <c r="EA1319" s="40"/>
      <c r="EB1319" s="40"/>
      <c r="EC1319" s="40"/>
      <c r="ED1319" s="40"/>
      <c r="EE1319" s="40"/>
      <c r="EF1319" s="40"/>
      <c r="EG1319" s="40"/>
      <c r="EH1319" s="40"/>
      <c r="EI1319" s="40"/>
      <c r="EJ1319" s="40"/>
      <c r="EK1319" s="40"/>
      <c r="EL1319" s="40"/>
      <c r="EM1319" s="40"/>
      <c r="EN1319" s="40"/>
      <c r="EO1319" s="40"/>
      <c r="EP1319" s="40"/>
      <c r="EQ1319" s="40"/>
      <c r="ER1319" s="40"/>
      <c r="ES1319" s="40"/>
      <c r="ET1319" s="40"/>
      <c r="EU1319" s="40"/>
      <c r="EV1319" s="40"/>
      <c r="EW1319" s="40"/>
      <c r="EX1319" s="40"/>
      <c r="EY1319" s="40"/>
      <c r="EZ1319" s="40"/>
      <c r="FA1319" s="40"/>
      <c r="FB1319" s="40"/>
      <c r="FC1319" s="40"/>
      <c r="FD1319" s="40"/>
      <c r="FE1319" s="40"/>
      <c r="FF1319" s="40"/>
    </row>
    <row r="1320" spans="1:162" x14ac:dyDescent="0.2">
      <c r="A1320" s="93"/>
      <c r="B1320" s="4"/>
      <c r="C1320" s="7"/>
      <c r="D1320" s="6"/>
      <c r="E1320" s="7"/>
      <c r="F1320" s="24"/>
      <c r="G1320" s="9"/>
      <c r="H1320" s="7"/>
      <c r="I1320" s="7"/>
      <c r="J1320" s="7"/>
      <c r="K1320" s="7"/>
      <c r="L1320" s="25"/>
      <c r="M1320" s="11"/>
      <c r="N1320" s="7"/>
      <c r="O1320" s="7"/>
      <c r="P1320" s="26"/>
      <c r="Q1320" s="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</row>
    <row r="1321" spans="1:162" x14ac:dyDescent="0.2">
      <c r="A1321" s="93"/>
      <c r="B1321" s="4"/>
      <c r="C1321" s="7"/>
      <c r="D1321" s="6"/>
      <c r="E1321" s="7"/>
      <c r="F1321" s="24"/>
      <c r="G1321" s="9"/>
      <c r="H1321" s="7"/>
      <c r="I1321" s="7"/>
      <c r="J1321" s="7"/>
      <c r="K1321" s="7"/>
      <c r="L1321" s="25"/>
      <c r="M1321" s="11"/>
      <c r="N1321" s="7"/>
      <c r="O1321" s="7"/>
      <c r="P1321" s="26"/>
      <c r="Q1321" s="3"/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</row>
    <row r="1322" spans="1:162" x14ac:dyDescent="0.2">
      <c r="A1322" s="93"/>
      <c r="B1322" s="4"/>
      <c r="C1322" s="7"/>
      <c r="D1322" s="6"/>
      <c r="E1322" s="7"/>
      <c r="F1322" s="24"/>
      <c r="G1322" s="9"/>
      <c r="H1322" s="7"/>
      <c r="I1322" s="7"/>
      <c r="J1322" s="7"/>
      <c r="K1322" s="7"/>
      <c r="L1322" s="25"/>
      <c r="M1322" s="11"/>
      <c r="N1322" s="7"/>
      <c r="O1322" s="7"/>
      <c r="P1322" s="26"/>
      <c r="Q1322" s="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</row>
    <row r="1323" spans="1:162" x14ac:dyDescent="0.2">
      <c r="A1323" s="93"/>
      <c r="B1323" s="4"/>
      <c r="C1323" s="7"/>
      <c r="D1323" s="6"/>
      <c r="E1323" s="7"/>
      <c r="F1323" s="24"/>
      <c r="G1323" s="9"/>
      <c r="H1323" s="7"/>
      <c r="I1323" s="7"/>
      <c r="J1323" s="7"/>
      <c r="K1323" s="7"/>
      <c r="L1323" s="25"/>
      <c r="M1323" s="11"/>
      <c r="N1323" s="7"/>
      <c r="O1323" s="7"/>
      <c r="P1323" s="26"/>
      <c r="Q1323" s="3"/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</row>
    <row r="1324" spans="1:162" x14ac:dyDescent="0.2">
      <c r="A1324" s="93"/>
      <c r="B1324" s="4"/>
      <c r="C1324" s="7"/>
      <c r="D1324" s="6"/>
      <c r="E1324" s="7"/>
      <c r="F1324" s="24"/>
      <c r="G1324" s="9"/>
      <c r="H1324" s="7"/>
      <c r="I1324" s="7"/>
      <c r="J1324" s="7"/>
      <c r="K1324" s="7"/>
      <c r="L1324" s="25"/>
      <c r="M1324" s="11"/>
      <c r="N1324" s="7"/>
      <c r="O1324" s="7"/>
      <c r="P1324" s="26"/>
      <c r="Q1324" s="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</row>
    <row r="1325" spans="1:162" x14ac:dyDescent="0.2">
      <c r="A1325" s="93"/>
      <c r="B1325" s="4"/>
      <c r="C1325" s="7"/>
      <c r="D1325" s="6"/>
      <c r="E1325" s="7"/>
      <c r="F1325" s="24"/>
      <c r="G1325" s="9"/>
      <c r="H1325" s="7"/>
      <c r="I1325" s="7"/>
      <c r="J1325" s="7"/>
      <c r="K1325" s="7"/>
      <c r="L1325" s="25"/>
      <c r="M1325" s="11"/>
      <c r="N1325" s="7"/>
      <c r="O1325" s="7"/>
      <c r="P1325" s="26"/>
      <c r="Q1325" s="3"/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</row>
    <row r="1326" spans="1:162" x14ac:dyDescent="0.2">
      <c r="A1326" s="93"/>
      <c r="B1326" s="4"/>
      <c r="C1326" s="7"/>
      <c r="D1326" s="6"/>
      <c r="E1326" s="7"/>
      <c r="F1326" s="24"/>
      <c r="G1326" s="9"/>
      <c r="H1326" s="7"/>
      <c r="I1326" s="7"/>
      <c r="J1326" s="7"/>
      <c r="K1326" s="7"/>
      <c r="L1326" s="25"/>
      <c r="M1326" s="11"/>
      <c r="N1326" s="7"/>
      <c r="O1326" s="7"/>
      <c r="P1326" s="26"/>
      <c r="Q1326" s="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</row>
    <row r="1327" spans="1:162" x14ac:dyDescent="0.2">
      <c r="A1327" s="93"/>
      <c r="B1327" s="4"/>
      <c r="C1327" s="7"/>
      <c r="D1327" s="6"/>
      <c r="E1327" s="7"/>
      <c r="F1327" s="24"/>
      <c r="G1327" s="9"/>
      <c r="H1327" s="7"/>
      <c r="I1327" s="7"/>
      <c r="J1327" s="7"/>
      <c r="K1327" s="7"/>
      <c r="L1327" s="25"/>
      <c r="M1327" s="11"/>
      <c r="N1327" s="7"/>
      <c r="O1327" s="7"/>
      <c r="P1327" s="26"/>
      <c r="Q1327" s="3"/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</row>
    <row r="1328" spans="1:162" x14ac:dyDescent="0.2">
      <c r="A1328" s="93"/>
      <c r="B1328" s="4"/>
      <c r="C1328" s="7"/>
      <c r="D1328" s="6"/>
      <c r="E1328" s="7"/>
      <c r="F1328" s="24"/>
      <c r="G1328" s="9"/>
      <c r="H1328" s="7"/>
      <c r="I1328" s="7"/>
      <c r="J1328" s="7"/>
      <c r="K1328" s="7"/>
      <c r="L1328" s="25"/>
      <c r="M1328" s="11"/>
      <c r="N1328" s="7"/>
      <c r="O1328" s="7"/>
      <c r="P1328" s="26"/>
      <c r="Q1328" s="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</row>
    <row r="1329" spans="1:162" x14ac:dyDescent="0.2">
      <c r="A1329" s="93"/>
      <c r="B1329" s="4"/>
      <c r="C1329" s="7"/>
      <c r="D1329" s="6"/>
      <c r="E1329" s="7"/>
      <c r="F1329" s="24"/>
      <c r="G1329" s="9"/>
      <c r="H1329" s="7"/>
      <c r="I1329" s="7"/>
      <c r="J1329" s="7"/>
      <c r="K1329" s="7"/>
      <c r="L1329" s="25"/>
      <c r="M1329" s="11"/>
      <c r="N1329" s="7"/>
      <c r="O1329" s="7"/>
      <c r="P1329" s="26"/>
      <c r="Q1329" s="3"/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</row>
    <row r="1330" spans="1:162" x14ac:dyDescent="0.2">
      <c r="A1330" s="93"/>
      <c r="B1330" s="4"/>
      <c r="C1330" s="7"/>
      <c r="D1330" s="6"/>
      <c r="E1330" s="7"/>
      <c r="F1330" s="24"/>
      <c r="G1330" s="9"/>
      <c r="H1330" s="7"/>
      <c r="I1330" s="7"/>
      <c r="J1330" s="7"/>
      <c r="K1330" s="7"/>
      <c r="L1330" s="25"/>
      <c r="M1330" s="11"/>
      <c r="N1330" s="7"/>
      <c r="O1330" s="7"/>
      <c r="P1330" s="26"/>
      <c r="Q1330" s="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</row>
    <row r="1331" spans="1:162" x14ac:dyDescent="0.2">
      <c r="A1331" s="93"/>
      <c r="B1331" s="4"/>
      <c r="C1331" s="7"/>
      <c r="D1331" s="6"/>
      <c r="E1331" s="7"/>
      <c r="F1331" s="24"/>
      <c r="G1331" s="9"/>
      <c r="H1331" s="7"/>
      <c r="I1331" s="7"/>
      <c r="J1331" s="7"/>
      <c r="K1331" s="7"/>
      <c r="L1331" s="25"/>
      <c r="M1331" s="11"/>
      <c r="N1331" s="7"/>
      <c r="O1331" s="7"/>
      <c r="P1331" s="26"/>
      <c r="Q1331" s="3"/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</row>
    <row r="1332" spans="1:162" x14ac:dyDescent="0.2">
      <c r="A1332" s="93"/>
      <c r="B1332" s="4"/>
      <c r="C1332" s="7"/>
      <c r="D1332" s="6"/>
      <c r="E1332" s="7"/>
      <c r="F1332" s="24"/>
      <c r="G1332" s="9"/>
      <c r="H1332" s="7"/>
      <c r="I1332" s="7"/>
      <c r="J1332" s="7"/>
      <c r="K1332" s="7"/>
      <c r="L1332" s="25"/>
      <c r="M1332" s="11"/>
      <c r="N1332" s="7"/>
      <c r="O1332" s="7"/>
      <c r="P1332" s="26"/>
      <c r="Q1332" s="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</row>
    <row r="1333" spans="1:162" x14ac:dyDescent="0.2">
      <c r="A1333" s="93"/>
      <c r="B1333" s="4"/>
      <c r="C1333" s="7"/>
      <c r="D1333" s="6"/>
      <c r="E1333" s="7"/>
      <c r="F1333" s="24"/>
      <c r="G1333" s="9"/>
      <c r="H1333" s="7"/>
      <c r="I1333" s="7"/>
      <c r="J1333" s="7"/>
      <c r="K1333" s="7"/>
      <c r="L1333" s="25"/>
      <c r="M1333" s="11"/>
      <c r="N1333" s="7"/>
      <c r="O1333" s="7"/>
      <c r="P1333" s="26"/>
      <c r="Q1333" s="3"/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</row>
    <row r="1334" spans="1:162" x14ac:dyDescent="0.2">
      <c r="A1334" s="93"/>
      <c r="B1334" s="4"/>
      <c r="C1334" s="7"/>
      <c r="D1334" s="6"/>
      <c r="E1334" s="7"/>
      <c r="F1334" s="24"/>
      <c r="G1334" s="9"/>
      <c r="H1334" s="7"/>
      <c r="I1334" s="7"/>
      <c r="J1334" s="7"/>
      <c r="K1334" s="7"/>
      <c r="L1334" s="25"/>
      <c r="M1334" s="11"/>
      <c r="N1334" s="7"/>
      <c r="O1334" s="7"/>
      <c r="P1334" s="26"/>
      <c r="Q1334" s="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</row>
    <row r="1335" spans="1:162" x14ac:dyDescent="0.2">
      <c r="A1335" s="93"/>
      <c r="B1335" s="4"/>
      <c r="C1335" s="7"/>
      <c r="D1335" s="6"/>
      <c r="E1335" s="7"/>
      <c r="F1335" s="24"/>
      <c r="G1335" s="9"/>
      <c r="H1335" s="7"/>
      <c r="I1335" s="7"/>
      <c r="J1335" s="7"/>
      <c r="K1335" s="7"/>
      <c r="L1335" s="25"/>
      <c r="M1335" s="11"/>
      <c r="N1335" s="7"/>
      <c r="O1335" s="7"/>
      <c r="P1335" s="26"/>
      <c r="Q1335" s="3"/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</row>
    <row r="1336" spans="1:162" x14ac:dyDescent="0.2">
      <c r="A1336" s="93"/>
      <c r="B1336" s="4"/>
      <c r="C1336" s="7"/>
      <c r="D1336" s="6"/>
      <c r="E1336" s="7"/>
      <c r="F1336" s="24"/>
      <c r="G1336" s="9"/>
      <c r="H1336" s="7"/>
      <c r="I1336" s="7"/>
      <c r="J1336" s="7"/>
      <c r="K1336" s="7"/>
      <c r="L1336" s="25"/>
      <c r="M1336" s="11"/>
      <c r="N1336" s="7"/>
      <c r="O1336" s="7"/>
      <c r="P1336" s="26"/>
      <c r="Q1336" s="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</row>
    <row r="1337" spans="1:162" x14ac:dyDescent="0.2">
      <c r="A1337" s="93"/>
      <c r="B1337" s="4"/>
      <c r="C1337" s="7"/>
      <c r="D1337" s="6"/>
      <c r="E1337" s="7"/>
      <c r="F1337" s="24"/>
      <c r="G1337" s="9"/>
      <c r="H1337" s="7"/>
      <c r="I1337" s="7"/>
      <c r="J1337" s="7"/>
      <c r="K1337" s="7"/>
      <c r="L1337" s="25"/>
      <c r="M1337" s="11"/>
      <c r="N1337" s="7"/>
      <c r="O1337" s="7"/>
      <c r="P1337" s="26"/>
      <c r="Q1337" s="3"/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</row>
    <row r="1338" spans="1:162" x14ac:dyDescent="0.2">
      <c r="A1338" s="93"/>
      <c r="B1338" s="4"/>
      <c r="C1338" s="7"/>
      <c r="D1338" s="6"/>
      <c r="E1338" s="7"/>
      <c r="F1338" s="24"/>
      <c r="G1338" s="9"/>
      <c r="H1338" s="7"/>
      <c r="I1338" s="7"/>
      <c r="J1338" s="7"/>
      <c r="K1338" s="7"/>
      <c r="L1338" s="25"/>
      <c r="M1338" s="11"/>
      <c r="N1338" s="7"/>
      <c r="O1338" s="7"/>
      <c r="P1338" s="26"/>
      <c r="Q1338" s="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</row>
    <row r="1339" spans="1:162" x14ac:dyDescent="0.2">
      <c r="A1339" s="93"/>
      <c r="B1339" s="4"/>
      <c r="C1339" s="7"/>
      <c r="D1339" s="6"/>
      <c r="E1339" s="7"/>
      <c r="F1339" s="24"/>
      <c r="G1339" s="9"/>
      <c r="H1339" s="7"/>
      <c r="I1339" s="7"/>
      <c r="J1339" s="7"/>
      <c r="K1339" s="7"/>
      <c r="L1339" s="25"/>
      <c r="M1339" s="11"/>
      <c r="N1339" s="7"/>
      <c r="O1339" s="7"/>
      <c r="P1339" s="26"/>
      <c r="Q1339" s="3"/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</row>
    <row r="1340" spans="1:162" x14ac:dyDescent="0.2">
      <c r="A1340" s="93"/>
      <c r="B1340" s="4"/>
      <c r="C1340" s="7"/>
      <c r="D1340" s="6"/>
      <c r="E1340" s="7"/>
      <c r="F1340" s="24"/>
      <c r="G1340" s="9"/>
      <c r="H1340" s="7"/>
      <c r="I1340" s="7"/>
      <c r="J1340" s="7"/>
      <c r="K1340" s="7"/>
      <c r="L1340" s="25"/>
      <c r="M1340" s="11"/>
      <c r="N1340" s="7"/>
      <c r="O1340" s="7"/>
      <c r="P1340" s="26"/>
      <c r="Q1340" s="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</row>
    <row r="1341" spans="1:162" x14ac:dyDescent="0.2">
      <c r="A1341" s="93"/>
      <c r="B1341" s="4"/>
      <c r="C1341" s="7"/>
      <c r="D1341" s="6"/>
      <c r="E1341" s="7"/>
      <c r="F1341" s="24"/>
      <c r="G1341" s="9"/>
      <c r="H1341" s="7"/>
      <c r="I1341" s="7"/>
      <c r="J1341" s="7"/>
      <c r="K1341" s="7"/>
      <c r="L1341" s="25"/>
      <c r="M1341" s="11"/>
      <c r="N1341" s="7"/>
      <c r="O1341" s="7"/>
      <c r="P1341" s="26"/>
      <c r="Q1341" s="3"/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</row>
    <row r="1342" spans="1:162" x14ac:dyDescent="0.2">
      <c r="A1342" s="93"/>
      <c r="B1342" s="4"/>
      <c r="C1342" s="7"/>
      <c r="D1342" s="6"/>
      <c r="E1342" s="7"/>
      <c r="F1342" s="24"/>
      <c r="G1342" s="9"/>
      <c r="H1342" s="7"/>
      <c r="I1342" s="7"/>
      <c r="J1342" s="7"/>
      <c r="K1342" s="7"/>
      <c r="L1342" s="25"/>
      <c r="M1342" s="11"/>
      <c r="N1342" s="7"/>
      <c r="O1342" s="7"/>
      <c r="P1342" s="26"/>
      <c r="Q1342" s="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</row>
    <row r="1343" spans="1:162" x14ac:dyDescent="0.2">
      <c r="A1343" s="93"/>
      <c r="B1343" s="4"/>
      <c r="C1343" s="7"/>
      <c r="D1343" s="6"/>
      <c r="E1343" s="7"/>
      <c r="F1343" s="24"/>
      <c r="G1343" s="9"/>
      <c r="H1343" s="7"/>
      <c r="I1343" s="7"/>
      <c r="J1343" s="7"/>
      <c r="K1343" s="7"/>
      <c r="L1343" s="25"/>
      <c r="M1343" s="11"/>
      <c r="N1343" s="7"/>
      <c r="O1343" s="7"/>
      <c r="P1343" s="26"/>
      <c r="Q1343" s="3"/>
      <c r="R1343" s="13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  <c r="CH1343" s="40"/>
      <c r="CI1343" s="40"/>
      <c r="CJ1343" s="40"/>
      <c r="CK1343" s="40"/>
      <c r="CL1343" s="40"/>
      <c r="CM1343" s="40"/>
      <c r="CN1343" s="40"/>
      <c r="CO1343" s="40"/>
      <c r="CP1343" s="40"/>
      <c r="CQ1343" s="40"/>
      <c r="CR1343" s="40"/>
      <c r="CS1343" s="40"/>
      <c r="CT1343" s="40"/>
      <c r="CU1343" s="40"/>
      <c r="CV1343" s="40"/>
      <c r="CW1343" s="40"/>
      <c r="CX1343" s="40"/>
      <c r="CY1343" s="40"/>
      <c r="CZ1343" s="40"/>
      <c r="DA1343" s="40"/>
      <c r="DB1343" s="40"/>
      <c r="DC1343" s="40"/>
      <c r="DD1343" s="40"/>
      <c r="DE1343" s="40"/>
      <c r="DF1343" s="40"/>
      <c r="DG1343" s="40"/>
      <c r="DH1343" s="40"/>
      <c r="DI1343" s="40"/>
      <c r="DJ1343" s="40"/>
      <c r="DK1343" s="40"/>
      <c r="DL1343" s="40"/>
      <c r="DM1343" s="40"/>
      <c r="DN1343" s="40"/>
      <c r="DO1343" s="40"/>
      <c r="DP1343" s="40"/>
      <c r="DQ1343" s="40"/>
      <c r="DR1343" s="40"/>
      <c r="DS1343" s="40"/>
      <c r="DT1343" s="40"/>
      <c r="DU1343" s="40"/>
      <c r="DV1343" s="40"/>
      <c r="DW1343" s="40"/>
      <c r="DX1343" s="40"/>
      <c r="DY1343" s="40"/>
      <c r="DZ1343" s="40"/>
      <c r="EA1343" s="40"/>
      <c r="EB1343" s="40"/>
      <c r="EC1343" s="40"/>
      <c r="ED1343" s="40"/>
      <c r="EE1343" s="40"/>
      <c r="EF1343" s="40"/>
      <c r="EG1343" s="40"/>
      <c r="EH1343" s="40"/>
      <c r="EI1343" s="40"/>
      <c r="EJ1343" s="40"/>
      <c r="EK1343" s="40"/>
      <c r="EL1343" s="40"/>
      <c r="EM1343" s="40"/>
      <c r="EN1343" s="40"/>
      <c r="EO1343" s="40"/>
      <c r="EP1343" s="40"/>
      <c r="EQ1343" s="40"/>
      <c r="ER1343" s="40"/>
      <c r="ES1343" s="40"/>
      <c r="ET1343" s="40"/>
      <c r="EU1343" s="40"/>
      <c r="EV1343" s="40"/>
      <c r="EW1343" s="40"/>
      <c r="EX1343" s="40"/>
      <c r="EY1343" s="40"/>
      <c r="EZ1343" s="40"/>
      <c r="FA1343" s="40"/>
      <c r="FB1343" s="40"/>
      <c r="FC1343" s="40"/>
      <c r="FD1343" s="40"/>
      <c r="FE1343" s="40"/>
      <c r="FF1343" s="40"/>
    </row>
    <row r="1344" spans="1:162" x14ac:dyDescent="0.2">
      <c r="A1344" s="93"/>
      <c r="B1344" s="4"/>
      <c r="C1344" s="7"/>
      <c r="D1344" s="6"/>
      <c r="E1344" s="7"/>
      <c r="F1344" s="24"/>
      <c r="G1344" s="9"/>
      <c r="H1344" s="7"/>
      <c r="I1344" s="7"/>
      <c r="J1344" s="7"/>
      <c r="K1344" s="7"/>
      <c r="L1344" s="25"/>
      <c r="M1344" s="11"/>
      <c r="N1344" s="7"/>
      <c r="O1344" s="7"/>
      <c r="P1344" s="26"/>
      <c r="Q1344" s="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</row>
    <row r="1345" spans="1:162" x14ac:dyDescent="0.2">
      <c r="A1345" s="93"/>
      <c r="B1345" s="4"/>
      <c r="C1345" s="7"/>
      <c r="D1345" s="6"/>
      <c r="E1345" s="7"/>
      <c r="F1345" s="24"/>
      <c r="G1345" s="9"/>
      <c r="H1345" s="7"/>
      <c r="I1345" s="7"/>
      <c r="J1345" s="7"/>
      <c r="K1345" s="7"/>
      <c r="L1345" s="25"/>
      <c r="M1345" s="11"/>
      <c r="N1345" s="7"/>
      <c r="O1345" s="7"/>
      <c r="P1345" s="26"/>
      <c r="Q1345" s="3"/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</row>
    <row r="1346" spans="1:162" x14ac:dyDescent="0.2">
      <c r="A1346" s="93"/>
      <c r="B1346" s="4"/>
      <c r="C1346" s="7"/>
      <c r="D1346" s="6"/>
      <c r="E1346" s="7"/>
      <c r="F1346" s="24"/>
      <c r="G1346" s="9"/>
      <c r="H1346" s="7"/>
      <c r="I1346" s="7"/>
      <c r="J1346" s="7"/>
      <c r="K1346" s="7"/>
      <c r="L1346" s="25"/>
      <c r="M1346" s="11"/>
      <c r="N1346" s="7"/>
      <c r="O1346" s="7"/>
      <c r="P1346" s="26"/>
      <c r="Q1346" s="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</row>
    <row r="1347" spans="1:162" x14ac:dyDescent="0.2">
      <c r="A1347" s="93"/>
      <c r="B1347" s="4"/>
      <c r="C1347" s="7"/>
      <c r="D1347" s="6"/>
      <c r="E1347" s="7"/>
      <c r="F1347" s="24"/>
      <c r="G1347" s="9"/>
      <c r="H1347" s="7"/>
      <c r="I1347" s="7"/>
      <c r="J1347" s="7"/>
      <c r="K1347" s="7"/>
      <c r="L1347" s="25"/>
      <c r="M1347" s="11"/>
      <c r="N1347" s="7"/>
      <c r="O1347" s="7"/>
      <c r="P1347" s="26"/>
      <c r="Q1347" s="3"/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</row>
    <row r="1348" spans="1:162" x14ac:dyDescent="0.2">
      <c r="A1348" s="93"/>
      <c r="B1348" s="4"/>
      <c r="C1348" s="7"/>
      <c r="D1348" s="6"/>
      <c r="E1348" s="7"/>
      <c r="F1348" s="24"/>
      <c r="G1348" s="9"/>
      <c r="H1348" s="7"/>
      <c r="I1348" s="7"/>
      <c r="J1348" s="7"/>
      <c r="K1348" s="7"/>
      <c r="L1348" s="25"/>
      <c r="M1348" s="11"/>
      <c r="N1348" s="7"/>
      <c r="O1348" s="7"/>
      <c r="P1348" s="26"/>
      <c r="Q1348" s="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</row>
    <row r="1349" spans="1:162" x14ac:dyDescent="0.2">
      <c r="A1349" s="93"/>
      <c r="B1349" s="4"/>
      <c r="C1349" s="7"/>
      <c r="D1349" s="6"/>
      <c r="E1349" s="7"/>
      <c r="F1349" s="24"/>
      <c r="G1349" s="9"/>
      <c r="H1349" s="7"/>
      <c r="I1349" s="7"/>
      <c r="J1349" s="7"/>
      <c r="K1349" s="7"/>
      <c r="L1349" s="25"/>
      <c r="M1349" s="11"/>
      <c r="N1349" s="7"/>
      <c r="O1349" s="7"/>
      <c r="P1349" s="26"/>
      <c r="Q1349" s="3"/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</row>
    <row r="1350" spans="1:162" x14ac:dyDescent="0.2">
      <c r="A1350" s="93"/>
      <c r="B1350" s="4"/>
      <c r="C1350" s="7"/>
      <c r="D1350" s="6"/>
      <c r="E1350" s="7"/>
      <c r="F1350" s="24"/>
      <c r="G1350" s="9"/>
      <c r="H1350" s="7"/>
      <c r="I1350" s="7"/>
      <c r="J1350" s="7"/>
      <c r="K1350" s="7"/>
      <c r="L1350" s="25"/>
      <c r="M1350" s="11"/>
      <c r="N1350" s="7"/>
      <c r="O1350" s="7"/>
      <c r="P1350" s="26"/>
      <c r="Q1350" s="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</row>
    <row r="1351" spans="1:162" x14ac:dyDescent="0.2">
      <c r="A1351" s="93"/>
      <c r="B1351" s="4"/>
      <c r="C1351" s="7"/>
      <c r="D1351" s="6"/>
      <c r="E1351" s="7"/>
      <c r="F1351" s="24"/>
      <c r="G1351" s="9"/>
      <c r="H1351" s="7"/>
      <c r="I1351" s="7"/>
      <c r="J1351" s="7"/>
      <c r="K1351" s="7"/>
      <c r="L1351" s="25"/>
      <c r="M1351" s="11"/>
      <c r="N1351" s="7"/>
      <c r="O1351" s="7"/>
      <c r="P1351" s="26"/>
      <c r="Q1351" s="3"/>
      <c r="R1351" s="13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  <c r="CH1351" s="40"/>
      <c r="CI1351" s="40"/>
      <c r="CJ1351" s="40"/>
      <c r="CK1351" s="40"/>
      <c r="CL1351" s="40"/>
      <c r="CM1351" s="40"/>
      <c r="CN1351" s="40"/>
      <c r="CO1351" s="40"/>
      <c r="CP1351" s="40"/>
      <c r="CQ1351" s="40"/>
      <c r="CR1351" s="40"/>
      <c r="CS1351" s="40"/>
      <c r="CT1351" s="40"/>
      <c r="CU1351" s="40"/>
      <c r="CV1351" s="40"/>
      <c r="CW1351" s="40"/>
      <c r="CX1351" s="40"/>
      <c r="CY1351" s="40"/>
      <c r="CZ1351" s="40"/>
      <c r="DA1351" s="40"/>
      <c r="DB1351" s="40"/>
      <c r="DC1351" s="40"/>
      <c r="DD1351" s="40"/>
      <c r="DE1351" s="40"/>
      <c r="DF1351" s="40"/>
      <c r="DG1351" s="40"/>
      <c r="DH1351" s="40"/>
      <c r="DI1351" s="40"/>
      <c r="DJ1351" s="40"/>
      <c r="DK1351" s="40"/>
      <c r="DL1351" s="40"/>
      <c r="DM1351" s="40"/>
      <c r="DN1351" s="40"/>
      <c r="DO1351" s="40"/>
      <c r="DP1351" s="40"/>
      <c r="DQ1351" s="40"/>
      <c r="DR1351" s="40"/>
      <c r="DS1351" s="40"/>
      <c r="DT1351" s="40"/>
      <c r="DU1351" s="40"/>
      <c r="DV1351" s="40"/>
      <c r="DW1351" s="40"/>
      <c r="DX1351" s="40"/>
      <c r="DY1351" s="40"/>
      <c r="DZ1351" s="40"/>
      <c r="EA1351" s="40"/>
      <c r="EB1351" s="40"/>
      <c r="EC1351" s="40"/>
      <c r="ED1351" s="40"/>
      <c r="EE1351" s="40"/>
      <c r="EF1351" s="40"/>
      <c r="EG1351" s="40"/>
      <c r="EH1351" s="40"/>
      <c r="EI1351" s="40"/>
      <c r="EJ1351" s="40"/>
      <c r="EK1351" s="40"/>
      <c r="EL1351" s="40"/>
      <c r="EM1351" s="40"/>
      <c r="EN1351" s="40"/>
      <c r="EO1351" s="40"/>
      <c r="EP1351" s="40"/>
      <c r="EQ1351" s="40"/>
      <c r="ER1351" s="40"/>
      <c r="ES1351" s="40"/>
      <c r="ET1351" s="40"/>
      <c r="EU1351" s="40"/>
      <c r="EV1351" s="40"/>
      <c r="EW1351" s="40"/>
      <c r="EX1351" s="40"/>
      <c r="EY1351" s="40"/>
      <c r="EZ1351" s="40"/>
      <c r="FA1351" s="40"/>
      <c r="FB1351" s="40"/>
      <c r="FC1351" s="40"/>
      <c r="FD1351" s="40"/>
      <c r="FE1351" s="40"/>
      <c r="FF1351" s="40"/>
    </row>
    <row r="1352" spans="1:162" x14ac:dyDescent="0.2">
      <c r="A1352" s="93"/>
      <c r="B1352" s="4"/>
      <c r="C1352" s="7"/>
      <c r="D1352" s="6"/>
      <c r="E1352" s="7"/>
      <c r="F1352" s="24"/>
      <c r="G1352" s="9"/>
      <c r="H1352" s="7"/>
      <c r="I1352" s="7"/>
      <c r="J1352" s="7"/>
      <c r="K1352" s="7"/>
      <c r="L1352" s="25"/>
      <c r="M1352" s="11"/>
      <c r="N1352" s="7"/>
      <c r="O1352" s="7"/>
      <c r="P1352" s="26"/>
      <c r="Q1352" s="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</row>
    <row r="1353" spans="1:162" x14ac:dyDescent="0.2">
      <c r="A1353" s="93"/>
      <c r="B1353" s="4"/>
      <c r="C1353" s="7"/>
      <c r="D1353" s="6"/>
      <c r="E1353" s="7"/>
      <c r="F1353" s="24"/>
      <c r="G1353" s="9"/>
      <c r="H1353" s="7"/>
      <c r="I1353" s="7"/>
      <c r="J1353" s="7"/>
      <c r="K1353" s="7"/>
      <c r="L1353" s="25"/>
      <c r="M1353" s="11"/>
      <c r="N1353" s="7"/>
      <c r="O1353" s="7"/>
      <c r="P1353" s="26"/>
      <c r="Q1353" s="3"/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</row>
    <row r="1354" spans="1:162" x14ac:dyDescent="0.2">
      <c r="A1354" s="93"/>
      <c r="B1354" s="4"/>
      <c r="C1354" s="7"/>
      <c r="D1354" s="6"/>
      <c r="E1354" s="7"/>
      <c r="F1354" s="24"/>
      <c r="G1354" s="9"/>
      <c r="H1354" s="7"/>
      <c r="I1354" s="7"/>
      <c r="J1354" s="7"/>
      <c r="K1354" s="7"/>
      <c r="L1354" s="25"/>
      <c r="M1354" s="11"/>
      <c r="N1354" s="7"/>
      <c r="O1354" s="7"/>
      <c r="P1354" s="26"/>
      <c r="Q1354" s="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</row>
    <row r="1355" spans="1:162" x14ac:dyDescent="0.2">
      <c r="A1355" s="93"/>
      <c r="B1355" s="4"/>
      <c r="C1355" s="7"/>
      <c r="D1355" s="6"/>
      <c r="E1355" s="7"/>
      <c r="F1355" s="24"/>
      <c r="G1355" s="9"/>
      <c r="H1355" s="7"/>
      <c r="I1355" s="7"/>
      <c r="J1355" s="7"/>
      <c r="K1355" s="7"/>
      <c r="L1355" s="25"/>
      <c r="M1355" s="11"/>
      <c r="N1355" s="7"/>
      <c r="O1355" s="7"/>
      <c r="P1355" s="26"/>
      <c r="Q1355" s="3"/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</row>
    <row r="1356" spans="1:162" x14ac:dyDescent="0.2">
      <c r="A1356" s="93"/>
      <c r="B1356" s="4"/>
      <c r="C1356" s="7"/>
      <c r="D1356" s="6"/>
      <c r="E1356" s="7"/>
      <c r="F1356" s="24"/>
      <c r="G1356" s="9"/>
      <c r="H1356" s="7"/>
      <c r="I1356" s="7"/>
      <c r="J1356" s="7"/>
      <c r="K1356" s="7"/>
      <c r="L1356" s="25"/>
      <c r="M1356" s="11"/>
      <c r="N1356" s="7"/>
      <c r="O1356" s="7"/>
      <c r="P1356" s="26"/>
      <c r="Q1356" s="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</row>
    <row r="1357" spans="1:162" x14ac:dyDescent="0.2">
      <c r="A1357" s="93"/>
      <c r="B1357" s="4"/>
      <c r="C1357" s="7"/>
      <c r="D1357" s="6"/>
      <c r="E1357" s="7"/>
      <c r="F1357" s="24"/>
      <c r="G1357" s="9"/>
      <c r="H1357" s="7"/>
      <c r="I1357" s="7"/>
      <c r="J1357" s="7"/>
      <c r="K1357" s="7"/>
      <c r="L1357" s="25"/>
      <c r="M1357" s="11"/>
      <c r="N1357" s="7"/>
      <c r="O1357" s="7"/>
      <c r="P1357" s="26"/>
      <c r="Q1357" s="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</row>
    <row r="1358" spans="1:162" x14ac:dyDescent="0.2">
      <c r="A1358" s="93"/>
      <c r="B1358" s="4"/>
      <c r="C1358" s="7"/>
      <c r="D1358" s="6"/>
      <c r="E1358" s="7"/>
      <c r="F1358" s="24"/>
      <c r="G1358" s="9"/>
      <c r="H1358" s="7"/>
      <c r="I1358" s="7"/>
      <c r="J1358" s="7"/>
      <c r="K1358" s="7"/>
      <c r="L1358" s="25"/>
      <c r="M1358" s="11"/>
      <c r="N1358" s="7"/>
      <c r="O1358" s="7"/>
      <c r="P1358" s="26"/>
      <c r="Q1358" s="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</row>
    <row r="1359" spans="1:162" x14ac:dyDescent="0.2">
      <c r="A1359" s="93"/>
      <c r="B1359" s="4"/>
      <c r="C1359" s="7"/>
      <c r="D1359" s="6"/>
      <c r="E1359" s="7"/>
      <c r="F1359" s="24"/>
      <c r="G1359" s="9"/>
      <c r="H1359" s="7"/>
      <c r="I1359" s="7"/>
      <c r="J1359" s="7"/>
      <c r="K1359" s="7"/>
      <c r="L1359" s="25"/>
      <c r="M1359" s="11"/>
      <c r="N1359" s="7"/>
      <c r="O1359" s="7"/>
      <c r="P1359" s="26"/>
      <c r="Q1359" s="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</row>
    <row r="1360" spans="1:162" x14ac:dyDescent="0.2">
      <c r="A1360" s="93"/>
      <c r="B1360" s="4"/>
      <c r="C1360" s="7"/>
      <c r="D1360" s="6"/>
      <c r="E1360" s="7"/>
      <c r="F1360" s="24"/>
      <c r="G1360" s="9"/>
      <c r="H1360" s="7"/>
      <c r="I1360" s="7"/>
      <c r="J1360" s="7"/>
      <c r="K1360" s="7"/>
      <c r="L1360" s="25"/>
      <c r="M1360" s="11"/>
      <c r="N1360" s="7"/>
      <c r="O1360" s="7"/>
      <c r="P1360" s="26"/>
      <c r="Q1360" s="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</row>
    <row r="1361" spans="1:159" x14ac:dyDescent="0.2">
      <c r="A1361" s="93"/>
      <c r="B1361" s="4"/>
      <c r="C1361" s="7"/>
      <c r="D1361" s="6"/>
      <c r="E1361" s="7"/>
      <c r="F1361" s="24"/>
      <c r="G1361" s="9"/>
      <c r="H1361" s="7"/>
      <c r="I1361" s="7"/>
      <c r="J1361" s="7"/>
      <c r="K1361" s="7"/>
      <c r="L1361" s="25"/>
      <c r="M1361" s="11"/>
      <c r="N1361" s="7"/>
      <c r="O1361" s="7"/>
      <c r="P1361" s="26"/>
      <c r="Q1361" s="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</row>
    <row r="1362" spans="1:159" x14ac:dyDescent="0.2">
      <c r="A1362" s="93"/>
      <c r="B1362" s="4"/>
      <c r="C1362" s="7"/>
      <c r="D1362" s="6"/>
      <c r="E1362" s="7"/>
      <c r="F1362" s="24"/>
      <c r="G1362" s="9"/>
      <c r="H1362" s="7"/>
      <c r="I1362" s="7"/>
      <c r="J1362" s="7"/>
      <c r="K1362" s="7"/>
      <c r="L1362" s="25"/>
      <c r="M1362" s="11"/>
      <c r="N1362" s="7"/>
      <c r="O1362" s="7"/>
      <c r="P1362" s="26"/>
      <c r="Q1362" s="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</row>
    <row r="1363" spans="1:159" x14ac:dyDescent="0.2">
      <c r="A1363" s="93"/>
      <c r="B1363" s="4"/>
      <c r="C1363" s="7"/>
      <c r="D1363" s="6"/>
      <c r="E1363" s="7"/>
      <c r="F1363" s="24"/>
      <c r="G1363" s="9"/>
      <c r="H1363" s="7"/>
      <c r="I1363" s="7"/>
      <c r="J1363" s="7"/>
      <c r="K1363" s="7"/>
      <c r="L1363" s="25"/>
      <c r="M1363" s="11"/>
      <c r="N1363" s="7"/>
      <c r="O1363" s="7"/>
      <c r="P1363" s="26"/>
      <c r="Q1363" s="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</row>
    <row r="1364" spans="1:159" x14ac:dyDescent="0.2">
      <c r="A1364" s="93"/>
      <c r="B1364" s="4"/>
      <c r="C1364" s="7"/>
      <c r="D1364" s="6"/>
      <c r="E1364" s="7"/>
      <c r="F1364" s="24"/>
      <c r="G1364" s="9"/>
      <c r="H1364" s="7"/>
      <c r="I1364" s="7"/>
      <c r="J1364" s="7"/>
      <c r="K1364" s="7"/>
      <c r="L1364" s="25"/>
      <c r="M1364" s="11"/>
      <c r="N1364" s="7"/>
      <c r="O1364" s="7"/>
      <c r="P1364" s="26"/>
      <c r="Q1364" s="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</row>
    <row r="1365" spans="1:159" x14ac:dyDescent="0.2">
      <c r="A1365" s="93"/>
      <c r="B1365" s="4"/>
      <c r="C1365" s="7"/>
      <c r="D1365" s="6"/>
      <c r="E1365" s="7"/>
      <c r="F1365" s="24"/>
      <c r="G1365" s="9"/>
      <c r="H1365" s="7"/>
      <c r="I1365" s="7"/>
      <c r="J1365" s="7"/>
      <c r="K1365" s="7"/>
      <c r="L1365" s="25"/>
      <c r="M1365" s="11"/>
      <c r="N1365" s="7"/>
      <c r="O1365" s="7"/>
      <c r="P1365" s="26"/>
      <c r="Q1365" s="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</row>
    <row r="1366" spans="1:159" x14ac:dyDescent="0.2">
      <c r="A1366" s="93"/>
      <c r="B1366" s="4"/>
      <c r="C1366" s="7"/>
      <c r="D1366" s="6"/>
      <c r="E1366" s="7"/>
      <c r="F1366" s="24"/>
      <c r="G1366" s="9"/>
      <c r="H1366" s="7"/>
      <c r="I1366" s="7"/>
      <c r="J1366" s="7"/>
      <c r="K1366" s="7"/>
      <c r="L1366" s="25"/>
      <c r="M1366" s="11"/>
      <c r="N1366" s="7"/>
      <c r="O1366" s="7"/>
      <c r="P1366" s="26"/>
      <c r="Q1366" s="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</row>
    <row r="1367" spans="1:159" x14ac:dyDescent="0.2">
      <c r="A1367" s="93"/>
      <c r="B1367" s="4"/>
      <c r="C1367" s="7"/>
      <c r="D1367" s="6"/>
      <c r="E1367" s="7"/>
      <c r="F1367" s="24"/>
      <c r="G1367" s="9"/>
      <c r="H1367" s="7"/>
      <c r="I1367" s="7"/>
      <c r="J1367" s="7"/>
      <c r="K1367" s="7"/>
      <c r="L1367" s="25"/>
      <c r="M1367" s="11"/>
      <c r="N1367" s="7"/>
      <c r="O1367" s="7"/>
      <c r="P1367" s="26"/>
      <c r="Q1367" s="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</row>
    <row r="1368" spans="1:159" x14ac:dyDescent="0.2">
      <c r="A1368" s="93"/>
      <c r="B1368" s="4"/>
      <c r="C1368" s="7"/>
      <c r="D1368" s="6"/>
      <c r="E1368" s="7"/>
      <c r="F1368" s="24"/>
      <c r="G1368" s="9"/>
      <c r="H1368" s="7"/>
      <c r="I1368" s="7"/>
      <c r="J1368" s="7"/>
      <c r="K1368" s="7"/>
      <c r="L1368" s="25"/>
      <c r="M1368" s="11"/>
      <c r="N1368" s="7"/>
      <c r="O1368" s="7"/>
      <c r="P1368" s="26"/>
      <c r="Q1368" s="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</row>
    <row r="1369" spans="1:159" x14ac:dyDescent="0.2">
      <c r="A1369" s="93"/>
      <c r="B1369" s="4"/>
      <c r="C1369" s="7"/>
      <c r="D1369" s="6"/>
      <c r="E1369" s="7"/>
      <c r="F1369" s="24"/>
      <c r="G1369" s="9"/>
      <c r="H1369" s="7"/>
      <c r="I1369" s="7"/>
      <c r="J1369" s="7"/>
      <c r="K1369" s="7"/>
      <c r="L1369" s="25"/>
      <c r="M1369" s="11"/>
      <c r="N1369" s="7"/>
      <c r="O1369" s="7"/>
      <c r="P1369" s="26"/>
      <c r="Q1369" s="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</row>
    <row r="1370" spans="1:159" x14ac:dyDescent="0.2">
      <c r="A1370" s="93"/>
      <c r="B1370" s="4"/>
      <c r="C1370" s="7"/>
      <c r="D1370" s="6"/>
      <c r="E1370" s="7"/>
      <c r="F1370" s="24"/>
      <c r="G1370" s="9"/>
      <c r="H1370" s="7"/>
      <c r="I1370" s="7"/>
      <c r="J1370" s="7"/>
      <c r="K1370" s="7"/>
      <c r="L1370" s="25"/>
      <c r="M1370" s="11"/>
      <c r="N1370" s="7"/>
      <c r="O1370" s="7"/>
      <c r="P1370" s="26"/>
      <c r="Q1370" s="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</row>
    <row r="1371" spans="1:159" x14ac:dyDescent="0.2">
      <c r="A1371" s="93"/>
      <c r="B1371" s="4"/>
      <c r="C1371" s="7"/>
      <c r="D1371" s="6"/>
      <c r="E1371" s="7"/>
      <c r="F1371" s="24"/>
      <c r="G1371" s="9"/>
      <c r="H1371" s="7"/>
      <c r="I1371" s="7"/>
      <c r="J1371" s="7"/>
      <c r="K1371" s="7"/>
      <c r="L1371" s="25"/>
      <c r="M1371" s="11"/>
      <c r="N1371" s="7"/>
      <c r="O1371" s="7"/>
      <c r="P1371" s="26"/>
      <c r="Q1371" s="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</row>
    <row r="1372" spans="1:159" x14ac:dyDescent="0.2">
      <c r="A1372" s="93"/>
      <c r="B1372" s="4"/>
      <c r="C1372" s="7"/>
      <c r="D1372" s="6"/>
      <c r="E1372" s="7"/>
      <c r="F1372" s="24"/>
      <c r="G1372" s="9"/>
      <c r="H1372" s="7"/>
      <c r="I1372" s="7"/>
      <c r="J1372" s="7"/>
      <c r="K1372" s="7"/>
      <c r="L1372" s="25"/>
      <c r="M1372" s="11"/>
      <c r="N1372" s="7"/>
      <c r="O1372" s="7"/>
      <c r="P1372" s="26"/>
      <c r="Q1372" s="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</row>
    <row r="1373" spans="1:159" x14ac:dyDescent="0.2">
      <c r="A1373" s="93"/>
      <c r="B1373" s="4"/>
      <c r="C1373" s="7"/>
      <c r="D1373" s="6"/>
      <c r="E1373" s="7"/>
      <c r="F1373" s="24"/>
      <c r="G1373" s="9"/>
      <c r="H1373" s="7"/>
      <c r="I1373" s="7"/>
      <c r="J1373" s="7"/>
      <c r="K1373" s="7"/>
      <c r="L1373" s="25"/>
      <c r="M1373" s="11"/>
      <c r="N1373" s="7"/>
      <c r="O1373" s="7"/>
      <c r="P1373" s="26"/>
      <c r="Q1373" s="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</row>
    <row r="1374" spans="1:159" x14ac:dyDescent="0.2">
      <c r="A1374" s="93"/>
      <c r="B1374" s="4"/>
      <c r="C1374" s="7"/>
      <c r="D1374" s="6"/>
      <c r="E1374" s="7"/>
      <c r="F1374" s="24"/>
      <c r="G1374" s="9"/>
      <c r="H1374" s="7"/>
      <c r="I1374" s="7"/>
      <c r="J1374" s="7"/>
      <c r="K1374" s="7"/>
      <c r="L1374" s="25"/>
      <c r="M1374" s="11"/>
      <c r="N1374" s="7"/>
      <c r="O1374" s="7"/>
      <c r="P1374" s="26"/>
      <c r="Q1374" s="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</row>
    <row r="1375" spans="1:159" x14ac:dyDescent="0.2">
      <c r="A1375" s="93"/>
      <c r="B1375" s="4"/>
      <c r="C1375" s="7"/>
      <c r="D1375" s="6"/>
      <c r="E1375" s="7"/>
      <c r="F1375" s="24"/>
      <c r="G1375" s="9"/>
      <c r="H1375" s="7"/>
      <c r="I1375" s="7"/>
      <c r="J1375" s="7"/>
      <c r="K1375" s="7"/>
      <c r="L1375" s="25"/>
      <c r="M1375" s="11"/>
      <c r="N1375" s="7"/>
      <c r="O1375" s="7"/>
      <c r="P1375" s="26"/>
      <c r="Q1375" s="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</row>
    <row r="1376" spans="1:159" x14ac:dyDescent="0.2">
      <c r="A1376" s="93"/>
      <c r="B1376" s="4"/>
      <c r="C1376" s="7"/>
      <c r="D1376" s="6"/>
      <c r="E1376" s="7"/>
      <c r="F1376" s="24"/>
      <c r="G1376" s="9"/>
      <c r="H1376" s="7"/>
      <c r="I1376" s="7"/>
      <c r="J1376" s="7"/>
      <c r="K1376" s="7"/>
      <c r="L1376" s="25"/>
      <c r="M1376" s="11"/>
      <c r="N1376" s="7"/>
      <c r="O1376" s="7"/>
      <c r="P1376" s="26"/>
      <c r="Q1376" s="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</row>
    <row r="1377" spans="1:162" x14ac:dyDescent="0.2">
      <c r="A1377" s="93"/>
      <c r="B1377" s="4"/>
      <c r="C1377" s="7"/>
      <c r="D1377" s="6"/>
      <c r="E1377" s="7"/>
      <c r="F1377" s="24"/>
      <c r="G1377" s="9"/>
      <c r="H1377" s="7"/>
      <c r="I1377" s="7"/>
      <c r="J1377" s="7"/>
      <c r="K1377" s="7"/>
      <c r="L1377" s="25"/>
      <c r="M1377" s="11"/>
      <c r="N1377" s="7"/>
      <c r="O1377" s="7"/>
      <c r="P1377" s="26"/>
      <c r="Q1377" s="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</row>
    <row r="1378" spans="1:162" x14ac:dyDescent="0.2">
      <c r="A1378" s="93"/>
      <c r="B1378" s="4"/>
      <c r="C1378" s="7"/>
      <c r="D1378" s="6"/>
      <c r="E1378" s="7"/>
      <c r="F1378" s="24"/>
      <c r="G1378" s="9"/>
      <c r="H1378" s="7"/>
      <c r="I1378" s="7"/>
      <c r="J1378" s="7"/>
      <c r="K1378" s="7"/>
      <c r="L1378" s="25"/>
      <c r="M1378" s="11"/>
      <c r="N1378" s="7"/>
      <c r="O1378" s="7"/>
      <c r="P1378" s="26"/>
      <c r="Q1378" s="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</row>
    <row r="1379" spans="1:162" x14ac:dyDescent="0.2">
      <c r="A1379" s="93"/>
      <c r="B1379" s="4"/>
      <c r="C1379" s="7"/>
      <c r="D1379" s="6"/>
      <c r="E1379" s="7"/>
      <c r="F1379" s="24"/>
      <c r="G1379" s="9"/>
      <c r="H1379" s="7"/>
      <c r="I1379" s="7"/>
      <c r="J1379" s="7"/>
      <c r="K1379" s="7"/>
      <c r="L1379" s="25"/>
      <c r="M1379" s="11"/>
      <c r="N1379" s="7"/>
      <c r="O1379" s="7"/>
      <c r="P1379" s="26"/>
      <c r="Q1379" s="3"/>
      <c r="R1379" s="13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  <c r="CH1379" s="40"/>
      <c r="CI1379" s="40"/>
      <c r="CJ1379" s="40"/>
      <c r="CK1379" s="40"/>
      <c r="CL1379" s="40"/>
      <c r="CM1379" s="40"/>
      <c r="CN1379" s="40"/>
      <c r="CO1379" s="40"/>
      <c r="CP1379" s="40"/>
      <c r="CQ1379" s="40"/>
      <c r="CR1379" s="40"/>
      <c r="CS1379" s="40"/>
      <c r="CT1379" s="40"/>
      <c r="CU1379" s="40"/>
      <c r="CV1379" s="40"/>
      <c r="CW1379" s="40"/>
      <c r="CX1379" s="40"/>
      <c r="CY1379" s="40"/>
      <c r="CZ1379" s="40"/>
      <c r="DA1379" s="40"/>
      <c r="DB1379" s="40"/>
      <c r="DC1379" s="40"/>
      <c r="DD1379" s="40"/>
      <c r="DE1379" s="40"/>
      <c r="DF1379" s="40"/>
      <c r="DG1379" s="40"/>
      <c r="DH1379" s="40"/>
      <c r="DI1379" s="40"/>
      <c r="DJ1379" s="40"/>
      <c r="DK1379" s="40"/>
      <c r="DL1379" s="40"/>
      <c r="DM1379" s="40"/>
      <c r="DN1379" s="40"/>
      <c r="DO1379" s="40"/>
      <c r="DP1379" s="40"/>
      <c r="DQ1379" s="40"/>
      <c r="DR1379" s="40"/>
      <c r="DS1379" s="40"/>
      <c r="DT1379" s="40"/>
      <c r="DU1379" s="40"/>
      <c r="DV1379" s="40"/>
      <c r="DW1379" s="40"/>
      <c r="DX1379" s="40"/>
      <c r="DY1379" s="40"/>
      <c r="DZ1379" s="40"/>
      <c r="EA1379" s="40"/>
      <c r="EB1379" s="40"/>
      <c r="EC1379" s="40"/>
      <c r="ED1379" s="40"/>
      <c r="EE1379" s="40"/>
      <c r="EF1379" s="40"/>
      <c r="EG1379" s="40"/>
      <c r="EH1379" s="40"/>
      <c r="EI1379" s="40"/>
      <c r="EJ1379" s="40"/>
      <c r="EK1379" s="40"/>
      <c r="EL1379" s="40"/>
      <c r="EM1379" s="40"/>
      <c r="EN1379" s="40"/>
      <c r="EO1379" s="40"/>
      <c r="EP1379" s="40"/>
      <c r="EQ1379" s="40"/>
      <c r="ER1379" s="40"/>
      <c r="ES1379" s="40"/>
      <c r="ET1379" s="40"/>
      <c r="EU1379" s="40"/>
      <c r="EV1379" s="40"/>
      <c r="EW1379" s="40"/>
      <c r="EX1379" s="40"/>
      <c r="EY1379" s="40"/>
      <c r="EZ1379" s="40"/>
      <c r="FA1379" s="40"/>
      <c r="FB1379" s="40"/>
      <c r="FC1379" s="40"/>
      <c r="FD1379" s="40"/>
      <c r="FE1379" s="40"/>
      <c r="FF1379" s="40"/>
    </row>
    <row r="1380" spans="1:162" x14ac:dyDescent="0.2">
      <c r="A1380" s="93"/>
      <c r="B1380" s="4"/>
      <c r="C1380" s="7"/>
      <c r="D1380" s="6"/>
      <c r="E1380" s="7"/>
      <c r="F1380" s="24"/>
      <c r="G1380" s="9"/>
      <c r="H1380" s="7"/>
      <c r="I1380" s="7"/>
      <c r="J1380" s="7"/>
      <c r="K1380" s="7"/>
      <c r="L1380" s="25"/>
      <c r="M1380" s="11"/>
      <c r="N1380" s="7"/>
      <c r="O1380" s="7"/>
      <c r="P1380" s="26"/>
      <c r="Q1380" s="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</row>
    <row r="1381" spans="1:162" x14ac:dyDescent="0.2">
      <c r="A1381" s="93"/>
      <c r="B1381" s="4"/>
      <c r="C1381" s="7"/>
      <c r="D1381" s="6"/>
      <c r="E1381" s="7"/>
      <c r="F1381" s="24"/>
      <c r="G1381" s="9"/>
      <c r="H1381" s="7"/>
      <c r="I1381" s="7"/>
      <c r="J1381" s="7"/>
      <c r="K1381" s="7"/>
      <c r="L1381" s="25"/>
      <c r="M1381" s="11"/>
      <c r="N1381" s="7"/>
      <c r="O1381" s="7"/>
      <c r="P1381" s="26"/>
      <c r="Q1381" s="3"/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</row>
    <row r="1382" spans="1:162" x14ac:dyDescent="0.2">
      <c r="A1382" s="93"/>
      <c r="B1382" s="4"/>
      <c r="C1382" s="7"/>
      <c r="D1382" s="6"/>
      <c r="E1382" s="7"/>
      <c r="F1382" s="24"/>
      <c r="G1382" s="9"/>
      <c r="H1382" s="7"/>
      <c r="I1382" s="7"/>
      <c r="J1382" s="7"/>
      <c r="K1382" s="7"/>
      <c r="L1382" s="25"/>
      <c r="M1382" s="11"/>
      <c r="N1382" s="7"/>
      <c r="O1382" s="7"/>
      <c r="P1382" s="26"/>
      <c r="Q1382" s="3"/>
      <c r="R1382" s="13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  <c r="CH1382" s="40"/>
      <c r="CI1382" s="40"/>
      <c r="CJ1382" s="40"/>
      <c r="CK1382" s="40"/>
      <c r="CL1382" s="40"/>
      <c r="CM1382" s="40"/>
      <c r="CN1382" s="40"/>
      <c r="CO1382" s="40"/>
      <c r="CP1382" s="40"/>
      <c r="CQ1382" s="40"/>
      <c r="CR1382" s="40"/>
      <c r="CS1382" s="40"/>
      <c r="CT1382" s="40"/>
      <c r="CU1382" s="40"/>
      <c r="CV1382" s="40"/>
      <c r="CW1382" s="40"/>
      <c r="CX1382" s="40"/>
      <c r="CY1382" s="40"/>
      <c r="CZ1382" s="40"/>
      <c r="DA1382" s="40"/>
      <c r="DB1382" s="40"/>
      <c r="DC1382" s="40"/>
      <c r="DD1382" s="40"/>
      <c r="DE1382" s="40"/>
      <c r="DF1382" s="40"/>
      <c r="DG1382" s="40"/>
      <c r="DH1382" s="40"/>
      <c r="DI1382" s="40"/>
      <c r="DJ1382" s="40"/>
      <c r="DK1382" s="40"/>
      <c r="DL1382" s="40"/>
      <c r="DM1382" s="40"/>
      <c r="DN1382" s="40"/>
      <c r="DO1382" s="40"/>
      <c r="DP1382" s="40"/>
      <c r="DQ1382" s="40"/>
      <c r="DR1382" s="40"/>
      <c r="DS1382" s="40"/>
      <c r="DT1382" s="40"/>
      <c r="DU1382" s="40"/>
      <c r="DV1382" s="40"/>
      <c r="DW1382" s="40"/>
      <c r="DX1382" s="40"/>
      <c r="DY1382" s="40"/>
      <c r="DZ1382" s="40"/>
      <c r="EA1382" s="40"/>
      <c r="EB1382" s="40"/>
      <c r="EC1382" s="40"/>
      <c r="ED1382" s="40"/>
      <c r="EE1382" s="40"/>
      <c r="EF1382" s="40"/>
      <c r="EG1382" s="40"/>
      <c r="EH1382" s="40"/>
      <c r="EI1382" s="40"/>
      <c r="EJ1382" s="40"/>
      <c r="EK1382" s="40"/>
      <c r="EL1382" s="40"/>
      <c r="EM1382" s="40"/>
      <c r="EN1382" s="40"/>
      <c r="EO1382" s="40"/>
      <c r="EP1382" s="40"/>
      <c r="EQ1382" s="40"/>
      <c r="ER1382" s="40"/>
      <c r="ES1382" s="40"/>
      <c r="ET1382" s="40"/>
      <c r="EU1382" s="40"/>
      <c r="EV1382" s="40"/>
      <c r="EW1382" s="40"/>
      <c r="EX1382" s="40"/>
      <c r="EY1382" s="40"/>
      <c r="EZ1382" s="40"/>
      <c r="FA1382" s="40"/>
      <c r="FB1382" s="40"/>
      <c r="FC1382" s="40"/>
      <c r="FD1382" s="40"/>
      <c r="FE1382" s="40"/>
      <c r="FF1382" s="40"/>
    </row>
    <row r="1383" spans="1:162" x14ac:dyDescent="0.2">
      <c r="A1383" s="93"/>
      <c r="B1383" s="4"/>
      <c r="C1383" s="7"/>
      <c r="D1383" s="6"/>
      <c r="E1383" s="7"/>
      <c r="F1383" s="24"/>
      <c r="G1383" s="9"/>
      <c r="H1383" s="7"/>
      <c r="I1383" s="7"/>
      <c r="J1383" s="7"/>
      <c r="K1383" s="7"/>
      <c r="L1383" s="25"/>
      <c r="M1383" s="11"/>
      <c r="N1383" s="7"/>
      <c r="O1383" s="7"/>
      <c r="P1383" s="26"/>
      <c r="Q1383" s="3"/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</row>
    <row r="1384" spans="1:162" x14ac:dyDescent="0.2">
      <c r="A1384" s="93"/>
      <c r="B1384" s="4"/>
      <c r="C1384" s="7"/>
      <c r="D1384" s="6"/>
      <c r="E1384" s="7"/>
      <c r="F1384" s="24"/>
      <c r="G1384" s="9"/>
      <c r="H1384" s="7"/>
      <c r="I1384" s="7"/>
      <c r="J1384" s="7"/>
      <c r="K1384" s="7"/>
      <c r="L1384" s="25"/>
      <c r="M1384" s="11"/>
      <c r="N1384" s="7"/>
      <c r="O1384" s="7"/>
      <c r="P1384" s="26"/>
      <c r="Q1384" s="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</row>
    <row r="1385" spans="1:162" x14ac:dyDescent="0.2">
      <c r="A1385" s="93"/>
      <c r="B1385" s="4"/>
      <c r="C1385" s="7"/>
      <c r="D1385" s="6"/>
      <c r="E1385" s="7"/>
      <c r="F1385" s="24"/>
      <c r="G1385" s="9"/>
      <c r="H1385" s="7"/>
      <c r="I1385" s="7"/>
      <c r="J1385" s="7"/>
      <c r="K1385" s="7"/>
      <c r="L1385" s="25"/>
      <c r="M1385" s="11"/>
      <c r="N1385" s="7"/>
      <c r="O1385" s="7"/>
      <c r="P1385" s="26"/>
      <c r="Q1385" s="3"/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</row>
    <row r="1386" spans="1:162" x14ac:dyDescent="0.2">
      <c r="A1386" s="93"/>
      <c r="B1386" s="4"/>
      <c r="C1386" s="7"/>
      <c r="D1386" s="6"/>
      <c r="E1386" s="7"/>
      <c r="F1386" s="24"/>
      <c r="G1386" s="9"/>
      <c r="H1386" s="7"/>
      <c r="I1386" s="7"/>
      <c r="J1386" s="7"/>
      <c r="K1386" s="7"/>
      <c r="L1386" s="25"/>
      <c r="M1386" s="11"/>
      <c r="N1386" s="7"/>
      <c r="O1386" s="7"/>
      <c r="P1386" s="26"/>
      <c r="Q1386" s="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</row>
    <row r="1387" spans="1:162" x14ac:dyDescent="0.2">
      <c r="A1387" s="93"/>
      <c r="B1387" s="4"/>
      <c r="C1387" s="7"/>
      <c r="D1387" s="6"/>
      <c r="E1387" s="7"/>
      <c r="F1387" s="24"/>
      <c r="G1387" s="9"/>
      <c r="H1387" s="7"/>
      <c r="I1387" s="7"/>
      <c r="J1387" s="7"/>
      <c r="K1387" s="7"/>
      <c r="L1387" s="25"/>
      <c r="M1387" s="11"/>
      <c r="N1387" s="7"/>
      <c r="O1387" s="7"/>
      <c r="P1387" s="26"/>
      <c r="Q1387" s="3"/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</row>
    <row r="1388" spans="1:162" x14ac:dyDescent="0.2">
      <c r="A1388" s="93"/>
      <c r="B1388" s="4"/>
      <c r="C1388" s="7"/>
      <c r="D1388" s="6"/>
      <c r="E1388" s="7"/>
      <c r="F1388" s="24"/>
      <c r="G1388" s="9"/>
      <c r="H1388" s="7"/>
      <c r="I1388" s="7"/>
      <c r="J1388" s="7"/>
      <c r="K1388" s="7"/>
      <c r="L1388" s="25"/>
      <c r="M1388" s="11"/>
      <c r="N1388" s="7"/>
      <c r="O1388" s="7"/>
      <c r="P1388" s="26"/>
      <c r="Q1388" s="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</row>
    <row r="1389" spans="1:162" x14ac:dyDescent="0.2">
      <c r="A1389" s="93"/>
      <c r="B1389" s="4"/>
      <c r="C1389" s="7"/>
      <c r="D1389" s="6"/>
      <c r="E1389" s="7"/>
      <c r="F1389" s="24"/>
      <c r="G1389" s="9"/>
      <c r="H1389" s="7"/>
      <c r="I1389" s="7"/>
      <c r="J1389" s="7"/>
      <c r="K1389" s="7"/>
      <c r="L1389" s="25"/>
      <c r="M1389" s="11"/>
      <c r="N1389" s="7"/>
      <c r="O1389" s="7"/>
      <c r="P1389" s="26"/>
      <c r="Q1389" s="3"/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</row>
    <row r="1390" spans="1:162" x14ac:dyDescent="0.2">
      <c r="A1390" s="93"/>
      <c r="B1390" s="4"/>
      <c r="C1390" s="7"/>
      <c r="D1390" s="6"/>
      <c r="E1390" s="7"/>
      <c r="F1390" s="24"/>
      <c r="G1390" s="9"/>
      <c r="H1390" s="7"/>
      <c r="I1390" s="7"/>
      <c r="J1390" s="7"/>
      <c r="K1390" s="7"/>
      <c r="L1390" s="25"/>
      <c r="M1390" s="11"/>
      <c r="N1390" s="7"/>
      <c r="O1390" s="7"/>
      <c r="P1390" s="26"/>
      <c r="Q1390" s="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</row>
    <row r="1391" spans="1:162" x14ac:dyDescent="0.2">
      <c r="A1391" s="93"/>
      <c r="B1391" s="4"/>
      <c r="C1391" s="7"/>
      <c r="D1391" s="6"/>
      <c r="E1391" s="7"/>
      <c r="F1391" s="24"/>
      <c r="G1391" s="9"/>
      <c r="H1391" s="7"/>
      <c r="I1391" s="7"/>
      <c r="J1391" s="7"/>
      <c r="K1391" s="7"/>
      <c r="L1391" s="25"/>
      <c r="M1391" s="11"/>
      <c r="N1391" s="7"/>
      <c r="O1391" s="7"/>
      <c r="P1391" s="26"/>
      <c r="Q1391" s="3"/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</row>
    <row r="1392" spans="1:162" x14ac:dyDescent="0.2">
      <c r="A1392" s="93"/>
      <c r="B1392" s="4"/>
      <c r="C1392" s="7"/>
      <c r="D1392" s="6"/>
      <c r="E1392" s="7"/>
      <c r="F1392" s="24"/>
      <c r="G1392" s="9"/>
      <c r="H1392" s="7"/>
      <c r="I1392" s="7"/>
      <c r="J1392" s="7"/>
      <c r="K1392" s="7"/>
      <c r="L1392" s="25"/>
      <c r="M1392" s="11"/>
      <c r="N1392" s="7"/>
      <c r="O1392" s="7"/>
      <c r="P1392" s="26"/>
      <c r="Q1392" s="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</row>
    <row r="1393" spans="1:159" x14ac:dyDescent="0.2">
      <c r="A1393" s="93"/>
      <c r="B1393" s="4"/>
      <c r="C1393" s="7"/>
      <c r="D1393" s="6"/>
      <c r="E1393" s="7"/>
      <c r="F1393" s="24"/>
      <c r="G1393" s="9"/>
      <c r="H1393" s="7"/>
      <c r="I1393" s="7"/>
      <c r="J1393" s="7"/>
      <c r="K1393" s="7"/>
      <c r="L1393" s="25"/>
      <c r="M1393" s="11"/>
      <c r="N1393" s="7"/>
      <c r="O1393" s="7"/>
      <c r="P1393" s="26"/>
      <c r="Q1393" s="3"/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</row>
    <row r="1394" spans="1:159" x14ac:dyDescent="0.2">
      <c r="A1394" s="93"/>
      <c r="B1394" s="4"/>
      <c r="C1394" s="7"/>
      <c r="D1394" s="6"/>
      <c r="E1394" s="7"/>
      <c r="F1394" s="24"/>
      <c r="G1394" s="9"/>
      <c r="H1394" s="7"/>
      <c r="I1394" s="7"/>
      <c r="J1394" s="7"/>
      <c r="K1394" s="7"/>
      <c r="L1394" s="25"/>
      <c r="M1394" s="11"/>
      <c r="N1394" s="7"/>
      <c r="O1394" s="7"/>
      <c r="P1394" s="26"/>
      <c r="Q1394" s="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</row>
    <row r="1395" spans="1:159" x14ac:dyDescent="0.2">
      <c r="A1395" s="93"/>
      <c r="B1395" s="4"/>
      <c r="C1395" s="7"/>
      <c r="D1395" s="6"/>
      <c r="E1395" s="7"/>
      <c r="F1395" s="24"/>
      <c r="G1395" s="9"/>
      <c r="H1395" s="7"/>
      <c r="I1395" s="7"/>
      <c r="J1395" s="7"/>
      <c r="K1395" s="7"/>
      <c r="L1395" s="25"/>
      <c r="M1395" s="11"/>
      <c r="N1395" s="7"/>
      <c r="O1395" s="7"/>
      <c r="P1395" s="26"/>
      <c r="Q1395" s="3"/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</row>
    <row r="1396" spans="1:159" x14ac:dyDescent="0.2">
      <c r="A1396" s="93"/>
      <c r="B1396" s="4"/>
      <c r="C1396" s="7"/>
      <c r="D1396" s="6"/>
      <c r="E1396" s="7"/>
      <c r="F1396" s="24"/>
      <c r="G1396" s="9"/>
      <c r="H1396" s="7"/>
      <c r="I1396" s="7"/>
      <c r="J1396" s="7"/>
      <c r="K1396" s="7"/>
      <c r="L1396" s="25"/>
      <c r="M1396" s="11"/>
      <c r="N1396" s="7"/>
      <c r="O1396" s="7"/>
      <c r="P1396" s="26"/>
      <c r="Q1396" s="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</row>
    <row r="1397" spans="1:159" x14ac:dyDescent="0.2">
      <c r="A1397" s="93"/>
      <c r="B1397" s="4"/>
      <c r="C1397" s="7"/>
      <c r="D1397" s="6"/>
      <c r="E1397" s="7"/>
      <c r="F1397" s="24"/>
      <c r="G1397" s="9"/>
      <c r="H1397" s="7"/>
      <c r="I1397" s="7"/>
      <c r="J1397" s="7"/>
      <c r="K1397" s="7"/>
      <c r="L1397" s="25"/>
      <c r="M1397" s="11"/>
      <c r="N1397" s="7"/>
      <c r="O1397" s="7"/>
      <c r="P1397" s="26"/>
      <c r="Q1397" s="3"/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</row>
    <row r="1398" spans="1:159" x14ac:dyDescent="0.2">
      <c r="A1398" s="93"/>
      <c r="B1398" s="4"/>
      <c r="C1398" s="7"/>
      <c r="D1398" s="6"/>
      <c r="E1398" s="7"/>
      <c r="F1398" s="24"/>
      <c r="G1398" s="9"/>
      <c r="H1398" s="7"/>
      <c r="I1398" s="7"/>
      <c r="J1398" s="7"/>
      <c r="K1398" s="7"/>
      <c r="L1398" s="25"/>
      <c r="M1398" s="11"/>
      <c r="N1398" s="7"/>
      <c r="O1398" s="7"/>
      <c r="P1398" s="26"/>
      <c r="Q1398" s="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</row>
    <row r="1399" spans="1:159" x14ac:dyDescent="0.2">
      <c r="A1399" s="93"/>
      <c r="B1399" s="4"/>
      <c r="C1399" s="7"/>
      <c r="D1399" s="6"/>
      <c r="E1399" s="7"/>
      <c r="F1399" s="24"/>
      <c r="G1399" s="9"/>
      <c r="H1399" s="7"/>
      <c r="I1399" s="7"/>
      <c r="J1399" s="7"/>
      <c r="K1399" s="7"/>
      <c r="L1399" s="25"/>
      <c r="M1399" s="11"/>
      <c r="N1399" s="7"/>
      <c r="O1399" s="7"/>
      <c r="P1399" s="26"/>
      <c r="Q1399" s="3"/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</row>
    <row r="1400" spans="1:159" x14ac:dyDescent="0.2">
      <c r="A1400" s="93"/>
      <c r="B1400" s="4"/>
      <c r="C1400" s="7"/>
      <c r="D1400" s="6"/>
      <c r="E1400" s="7"/>
      <c r="F1400" s="24"/>
      <c r="G1400" s="9"/>
      <c r="H1400" s="7"/>
      <c r="I1400" s="7"/>
      <c r="J1400" s="7"/>
      <c r="K1400" s="7"/>
      <c r="L1400" s="25"/>
      <c r="M1400" s="11"/>
      <c r="N1400" s="7"/>
      <c r="O1400" s="7"/>
      <c r="P1400" s="26"/>
      <c r="Q1400" s="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</row>
    <row r="1401" spans="1:159" x14ac:dyDescent="0.2">
      <c r="A1401" s="93"/>
      <c r="B1401" s="4"/>
      <c r="C1401" s="7"/>
      <c r="D1401" s="6"/>
      <c r="E1401" s="7"/>
      <c r="F1401" s="24"/>
      <c r="G1401" s="9"/>
      <c r="H1401" s="7"/>
      <c r="I1401" s="7"/>
      <c r="J1401" s="7"/>
      <c r="K1401" s="7"/>
      <c r="L1401" s="25"/>
      <c r="M1401" s="11"/>
      <c r="N1401" s="7"/>
      <c r="O1401" s="7"/>
      <c r="P1401" s="26"/>
      <c r="Q1401" s="3"/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</row>
    <row r="1402" spans="1:159" x14ac:dyDescent="0.2">
      <c r="A1402" s="93"/>
      <c r="B1402" s="4"/>
      <c r="C1402" s="7"/>
      <c r="D1402" s="6"/>
      <c r="E1402" s="7"/>
      <c r="F1402" s="24"/>
      <c r="G1402" s="9"/>
      <c r="H1402" s="7"/>
      <c r="I1402" s="7"/>
      <c r="J1402" s="7"/>
      <c r="K1402" s="7"/>
      <c r="L1402" s="25"/>
      <c r="M1402" s="11"/>
      <c r="N1402" s="7"/>
      <c r="O1402" s="7"/>
      <c r="P1402" s="26"/>
      <c r="Q1402" s="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</row>
    <row r="1403" spans="1:159" x14ac:dyDescent="0.2">
      <c r="A1403" s="93"/>
      <c r="B1403" s="4"/>
      <c r="C1403" s="7"/>
      <c r="D1403" s="6"/>
      <c r="E1403" s="7"/>
      <c r="F1403" s="24"/>
      <c r="G1403" s="9"/>
      <c r="H1403" s="7"/>
      <c r="I1403" s="7"/>
      <c r="J1403" s="7"/>
      <c r="K1403" s="7"/>
      <c r="L1403" s="25"/>
      <c r="M1403" s="11"/>
      <c r="N1403" s="7"/>
      <c r="O1403" s="7"/>
      <c r="P1403" s="26"/>
      <c r="Q1403" s="3"/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</row>
    <row r="1404" spans="1:159" x14ac:dyDescent="0.2">
      <c r="A1404" s="93"/>
      <c r="B1404" s="4"/>
      <c r="C1404" s="7"/>
      <c r="D1404" s="6"/>
      <c r="E1404" s="7"/>
      <c r="F1404" s="24"/>
      <c r="G1404" s="9"/>
      <c r="H1404" s="7"/>
      <c r="I1404" s="7"/>
      <c r="J1404" s="7"/>
      <c r="K1404" s="7"/>
      <c r="L1404" s="25"/>
      <c r="M1404" s="11"/>
      <c r="N1404" s="7"/>
      <c r="O1404" s="7"/>
      <c r="P1404" s="26"/>
      <c r="Q1404" s="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</row>
    <row r="1405" spans="1:159" x14ac:dyDescent="0.2">
      <c r="A1405" s="93"/>
      <c r="B1405" s="4"/>
      <c r="C1405" s="7"/>
      <c r="D1405" s="6"/>
      <c r="E1405" s="7"/>
      <c r="F1405" s="24"/>
      <c r="G1405" s="9"/>
      <c r="H1405" s="7"/>
      <c r="I1405" s="7"/>
      <c r="J1405" s="7"/>
      <c r="K1405" s="7"/>
      <c r="L1405" s="25"/>
      <c r="M1405" s="11"/>
      <c r="N1405" s="7"/>
      <c r="O1405" s="7"/>
      <c r="P1405" s="26"/>
      <c r="Q1405" s="3"/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</row>
    <row r="1406" spans="1:159" x14ac:dyDescent="0.2">
      <c r="A1406" s="93"/>
      <c r="B1406" s="4"/>
      <c r="C1406" s="7"/>
      <c r="D1406" s="6"/>
      <c r="E1406" s="7"/>
      <c r="F1406" s="24"/>
      <c r="G1406" s="9"/>
      <c r="H1406" s="7"/>
      <c r="I1406" s="7"/>
      <c r="J1406" s="7"/>
      <c r="K1406" s="7"/>
      <c r="L1406" s="25"/>
      <c r="M1406" s="11"/>
      <c r="N1406" s="7"/>
      <c r="O1406" s="7"/>
      <c r="P1406" s="26"/>
      <c r="Q1406" s="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</row>
    <row r="1407" spans="1:159" x14ac:dyDescent="0.2">
      <c r="A1407" s="93"/>
      <c r="B1407" s="4"/>
      <c r="C1407" s="7"/>
      <c r="D1407" s="6"/>
      <c r="E1407" s="7"/>
      <c r="F1407" s="24"/>
      <c r="G1407" s="9"/>
      <c r="H1407" s="7"/>
      <c r="I1407" s="7"/>
      <c r="J1407" s="7"/>
      <c r="K1407" s="7"/>
      <c r="L1407" s="25"/>
      <c r="M1407" s="11"/>
      <c r="N1407" s="7"/>
      <c r="O1407" s="7"/>
      <c r="P1407" s="26"/>
      <c r="Q1407" s="3"/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</row>
    <row r="1408" spans="1:159" x14ac:dyDescent="0.2">
      <c r="A1408" s="93"/>
      <c r="B1408" s="4"/>
      <c r="C1408" s="7"/>
      <c r="D1408" s="6"/>
      <c r="E1408" s="7"/>
      <c r="F1408" s="24"/>
      <c r="G1408" s="9"/>
      <c r="H1408" s="7"/>
      <c r="I1408" s="7"/>
      <c r="J1408" s="7"/>
      <c r="K1408" s="7"/>
      <c r="L1408" s="25"/>
      <c r="M1408" s="11"/>
      <c r="N1408" s="7"/>
      <c r="O1408" s="7"/>
      <c r="P1408" s="26"/>
      <c r="Q1408" s="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</row>
    <row r="1409" spans="1:162" x14ac:dyDescent="0.2">
      <c r="A1409" s="93"/>
      <c r="B1409" s="4"/>
      <c r="C1409" s="7"/>
      <c r="D1409" s="6"/>
      <c r="E1409" s="7"/>
      <c r="F1409" s="24"/>
      <c r="G1409" s="9"/>
      <c r="H1409" s="7"/>
      <c r="I1409" s="7"/>
      <c r="J1409" s="7"/>
      <c r="K1409" s="7"/>
      <c r="L1409" s="25"/>
      <c r="M1409" s="11"/>
      <c r="N1409" s="7"/>
      <c r="O1409" s="7"/>
      <c r="P1409" s="26"/>
      <c r="Q1409" s="3"/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</row>
    <row r="1410" spans="1:162" x14ac:dyDescent="0.2">
      <c r="A1410" s="93"/>
      <c r="B1410" s="4"/>
      <c r="C1410" s="7"/>
      <c r="D1410" s="6"/>
      <c r="E1410" s="7"/>
      <c r="F1410" s="24"/>
      <c r="G1410" s="9"/>
      <c r="H1410" s="7"/>
      <c r="I1410" s="7"/>
      <c r="J1410" s="7"/>
      <c r="K1410" s="7"/>
      <c r="L1410" s="25"/>
      <c r="M1410" s="11"/>
      <c r="N1410" s="7"/>
      <c r="O1410" s="7"/>
      <c r="P1410" s="26"/>
      <c r="Q1410" s="3"/>
      <c r="R1410" s="13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  <c r="CH1410" s="40"/>
      <c r="CI1410" s="40"/>
      <c r="CJ1410" s="40"/>
      <c r="CK1410" s="40"/>
      <c r="CL1410" s="40"/>
      <c r="CM1410" s="40"/>
      <c r="CN1410" s="40"/>
      <c r="CO1410" s="40"/>
      <c r="CP1410" s="40"/>
      <c r="CQ1410" s="40"/>
      <c r="CR1410" s="40"/>
      <c r="CS1410" s="40"/>
      <c r="CT1410" s="40"/>
      <c r="CU1410" s="40"/>
      <c r="CV1410" s="40"/>
      <c r="CW1410" s="40"/>
      <c r="CX1410" s="40"/>
      <c r="CY1410" s="40"/>
      <c r="CZ1410" s="40"/>
      <c r="DA1410" s="40"/>
      <c r="DB1410" s="40"/>
      <c r="DC1410" s="40"/>
      <c r="DD1410" s="40"/>
      <c r="DE1410" s="40"/>
      <c r="DF1410" s="40"/>
      <c r="DG1410" s="40"/>
      <c r="DH1410" s="40"/>
      <c r="DI1410" s="40"/>
      <c r="DJ1410" s="40"/>
      <c r="DK1410" s="40"/>
      <c r="DL1410" s="40"/>
      <c r="DM1410" s="40"/>
      <c r="DN1410" s="40"/>
      <c r="DO1410" s="40"/>
      <c r="DP1410" s="40"/>
      <c r="DQ1410" s="40"/>
      <c r="DR1410" s="40"/>
      <c r="DS1410" s="40"/>
      <c r="DT1410" s="40"/>
      <c r="DU1410" s="40"/>
      <c r="DV1410" s="40"/>
      <c r="DW1410" s="40"/>
      <c r="DX1410" s="40"/>
      <c r="DY1410" s="40"/>
      <c r="DZ1410" s="40"/>
      <c r="EA1410" s="40"/>
      <c r="EB1410" s="40"/>
      <c r="EC1410" s="40"/>
      <c r="ED1410" s="40"/>
      <c r="EE1410" s="40"/>
      <c r="EF1410" s="40"/>
      <c r="EG1410" s="40"/>
      <c r="EH1410" s="40"/>
      <c r="EI1410" s="40"/>
      <c r="EJ1410" s="40"/>
      <c r="EK1410" s="40"/>
      <c r="EL1410" s="40"/>
      <c r="EM1410" s="40"/>
      <c r="EN1410" s="40"/>
      <c r="EO1410" s="40"/>
      <c r="EP1410" s="40"/>
      <c r="EQ1410" s="40"/>
      <c r="ER1410" s="40"/>
      <c r="ES1410" s="40"/>
      <c r="ET1410" s="40"/>
      <c r="EU1410" s="40"/>
      <c r="EV1410" s="40"/>
      <c r="EW1410" s="40"/>
      <c r="EX1410" s="40"/>
      <c r="EY1410" s="40"/>
      <c r="EZ1410" s="40"/>
      <c r="FA1410" s="40"/>
      <c r="FB1410" s="40"/>
      <c r="FC1410" s="40"/>
      <c r="FD1410" s="40"/>
      <c r="FE1410" s="40"/>
      <c r="FF1410" s="40"/>
    </row>
    <row r="1411" spans="1:162" x14ac:dyDescent="0.2">
      <c r="A1411" s="93"/>
      <c r="B1411" s="4"/>
      <c r="C1411" s="7"/>
      <c r="D1411" s="6"/>
      <c r="E1411" s="7"/>
      <c r="F1411" s="24"/>
      <c r="G1411" s="9"/>
      <c r="H1411" s="7"/>
      <c r="I1411" s="7"/>
      <c r="J1411" s="7"/>
      <c r="K1411" s="7"/>
      <c r="L1411" s="25"/>
      <c r="M1411" s="11"/>
      <c r="N1411" s="7"/>
      <c r="O1411" s="7"/>
      <c r="P1411" s="26"/>
      <c r="Q1411" s="3"/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</row>
    <row r="1412" spans="1:162" x14ac:dyDescent="0.2">
      <c r="A1412" s="93"/>
      <c r="B1412" s="4"/>
      <c r="C1412" s="7"/>
      <c r="D1412" s="6"/>
      <c r="E1412" s="7"/>
      <c r="F1412" s="24"/>
      <c r="G1412" s="9"/>
      <c r="H1412" s="7"/>
      <c r="I1412" s="7"/>
      <c r="J1412" s="7"/>
      <c r="K1412" s="7"/>
      <c r="L1412" s="25"/>
      <c r="M1412" s="11"/>
      <c r="N1412" s="7"/>
      <c r="O1412" s="7"/>
      <c r="P1412" s="26"/>
      <c r="Q1412" s="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</row>
    <row r="1413" spans="1:162" x14ac:dyDescent="0.2">
      <c r="A1413" s="93"/>
      <c r="B1413" s="4"/>
      <c r="C1413" s="7"/>
      <c r="D1413" s="6"/>
      <c r="E1413" s="7"/>
      <c r="F1413" s="24"/>
      <c r="G1413" s="9"/>
      <c r="H1413" s="7"/>
      <c r="I1413" s="7"/>
      <c r="J1413" s="7"/>
      <c r="K1413" s="7"/>
      <c r="L1413" s="25"/>
      <c r="M1413" s="11"/>
      <c r="N1413" s="7"/>
      <c r="O1413" s="7"/>
      <c r="P1413" s="26"/>
      <c r="Q1413" s="3"/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</row>
    <row r="1414" spans="1:162" x14ac:dyDescent="0.2">
      <c r="A1414" s="93"/>
      <c r="B1414" s="4"/>
      <c r="C1414" s="7"/>
      <c r="D1414" s="6"/>
      <c r="E1414" s="7"/>
      <c r="F1414" s="24"/>
      <c r="G1414" s="9"/>
      <c r="H1414" s="7"/>
      <c r="I1414" s="7"/>
      <c r="J1414" s="7"/>
      <c r="K1414" s="7"/>
      <c r="L1414" s="25"/>
      <c r="M1414" s="11"/>
      <c r="N1414" s="7"/>
      <c r="O1414" s="7"/>
      <c r="P1414" s="26"/>
      <c r="Q1414" s="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</row>
    <row r="1415" spans="1:162" x14ac:dyDescent="0.2">
      <c r="A1415" s="93"/>
      <c r="B1415" s="4"/>
      <c r="C1415" s="7"/>
      <c r="D1415" s="6"/>
      <c r="E1415" s="7"/>
      <c r="F1415" s="24"/>
      <c r="G1415" s="9"/>
      <c r="H1415" s="7"/>
      <c r="I1415" s="7"/>
      <c r="J1415" s="7"/>
      <c r="K1415" s="7"/>
      <c r="L1415" s="25"/>
      <c r="M1415" s="11"/>
      <c r="N1415" s="7"/>
      <c r="O1415" s="7"/>
      <c r="P1415" s="26"/>
      <c r="Q1415" s="3"/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</row>
    <row r="1416" spans="1:162" x14ac:dyDescent="0.2">
      <c r="A1416" s="93"/>
      <c r="B1416" s="4"/>
      <c r="C1416" s="7"/>
      <c r="D1416" s="6"/>
      <c r="E1416" s="7"/>
      <c r="F1416" s="24"/>
      <c r="G1416" s="9"/>
      <c r="H1416" s="7"/>
      <c r="I1416" s="7"/>
      <c r="J1416" s="7"/>
      <c r="K1416" s="7"/>
      <c r="L1416" s="25"/>
      <c r="M1416" s="11"/>
      <c r="N1416" s="7"/>
      <c r="O1416" s="7"/>
      <c r="P1416" s="26"/>
      <c r="Q1416" s="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</row>
    <row r="1417" spans="1:162" x14ac:dyDescent="0.2">
      <c r="A1417" s="93"/>
      <c r="B1417" s="4"/>
      <c r="C1417" s="7"/>
      <c r="D1417" s="6"/>
      <c r="E1417" s="7"/>
      <c r="F1417" s="24"/>
      <c r="G1417" s="9"/>
      <c r="H1417" s="7"/>
      <c r="I1417" s="7"/>
      <c r="J1417" s="7"/>
      <c r="K1417" s="7"/>
      <c r="L1417" s="25"/>
      <c r="M1417" s="11"/>
      <c r="N1417" s="7"/>
      <c r="O1417" s="7"/>
      <c r="P1417" s="26"/>
      <c r="Q1417" s="3"/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</row>
    <row r="1418" spans="1:162" x14ac:dyDescent="0.2">
      <c r="A1418" s="93"/>
      <c r="B1418" s="4"/>
      <c r="C1418" s="7"/>
      <c r="D1418" s="6"/>
      <c r="E1418" s="7"/>
      <c r="F1418" s="24"/>
      <c r="G1418" s="9"/>
      <c r="H1418" s="7"/>
      <c r="I1418" s="7"/>
      <c r="J1418" s="7"/>
      <c r="K1418" s="7"/>
      <c r="L1418" s="25"/>
      <c r="M1418" s="11"/>
      <c r="N1418" s="7"/>
      <c r="O1418" s="7"/>
      <c r="P1418" s="26"/>
      <c r="Q1418" s="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</row>
    <row r="1419" spans="1:162" x14ac:dyDescent="0.2">
      <c r="A1419" s="93"/>
      <c r="B1419" s="4"/>
      <c r="C1419" s="7"/>
      <c r="D1419" s="6"/>
      <c r="E1419" s="7"/>
      <c r="F1419" s="24"/>
      <c r="G1419" s="9"/>
      <c r="H1419" s="7"/>
      <c r="I1419" s="7"/>
      <c r="J1419" s="7"/>
      <c r="K1419" s="7"/>
      <c r="L1419" s="25"/>
      <c r="M1419" s="11"/>
      <c r="N1419" s="7"/>
      <c r="O1419" s="7"/>
      <c r="P1419" s="26"/>
      <c r="Q1419" s="3"/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</row>
    <row r="1420" spans="1:162" x14ac:dyDescent="0.2">
      <c r="A1420" s="93"/>
      <c r="B1420" s="4"/>
      <c r="C1420" s="7"/>
      <c r="D1420" s="6"/>
      <c r="E1420" s="7"/>
      <c r="F1420" s="24"/>
      <c r="G1420" s="9"/>
      <c r="H1420" s="7"/>
      <c r="I1420" s="7"/>
      <c r="J1420" s="7"/>
      <c r="K1420" s="7"/>
      <c r="L1420" s="25"/>
      <c r="M1420" s="11"/>
      <c r="N1420" s="7"/>
      <c r="O1420" s="7"/>
      <c r="P1420" s="26"/>
      <c r="Q1420" s="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</row>
    <row r="1421" spans="1:162" x14ac:dyDescent="0.2">
      <c r="A1421" s="93"/>
      <c r="B1421" s="4"/>
      <c r="C1421" s="7"/>
      <c r="D1421" s="6"/>
      <c r="E1421" s="7"/>
      <c r="F1421" s="24"/>
      <c r="G1421" s="9"/>
      <c r="H1421" s="7"/>
      <c r="I1421" s="7"/>
      <c r="J1421" s="7"/>
      <c r="K1421" s="7"/>
      <c r="L1421" s="25"/>
      <c r="M1421" s="11"/>
      <c r="N1421" s="7"/>
      <c r="O1421" s="7"/>
      <c r="P1421" s="26"/>
      <c r="Q1421" s="3"/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</row>
    <row r="1422" spans="1:162" x14ac:dyDescent="0.2">
      <c r="A1422" s="93"/>
      <c r="B1422" s="4"/>
      <c r="C1422" s="7"/>
      <c r="D1422" s="6"/>
      <c r="E1422" s="7"/>
      <c r="F1422" s="24"/>
      <c r="G1422" s="9"/>
      <c r="H1422" s="7"/>
      <c r="I1422" s="7"/>
      <c r="J1422" s="7"/>
      <c r="K1422" s="7"/>
      <c r="L1422" s="25"/>
      <c r="M1422" s="11"/>
      <c r="N1422" s="7"/>
      <c r="O1422" s="7"/>
      <c r="P1422" s="26"/>
      <c r="Q1422" s="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</row>
    <row r="1423" spans="1:162" x14ac:dyDescent="0.2">
      <c r="A1423" s="93"/>
      <c r="B1423" s="4"/>
      <c r="C1423" s="7"/>
      <c r="D1423" s="6"/>
      <c r="E1423" s="7"/>
      <c r="F1423" s="24"/>
      <c r="G1423" s="9"/>
      <c r="H1423" s="7"/>
      <c r="I1423" s="7"/>
      <c r="J1423" s="7"/>
      <c r="K1423" s="7"/>
      <c r="L1423" s="25"/>
      <c r="M1423" s="11"/>
      <c r="N1423" s="7"/>
      <c r="O1423" s="7"/>
      <c r="P1423" s="26"/>
      <c r="Q1423" s="3"/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</row>
    <row r="1424" spans="1:162" x14ac:dyDescent="0.2">
      <c r="A1424" s="93"/>
      <c r="B1424" s="4"/>
      <c r="C1424" s="7"/>
      <c r="D1424" s="6"/>
      <c r="E1424" s="7"/>
      <c r="F1424" s="24"/>
      <c r="G1424" s="9"/>
      <c r="H1424" s="7"/>
      <c r="I1424" s="7"/>
      <c r="J1424" s="7"/>
      <c r="K1424" s="7"/>
      <c r="L1424" s="25"/>
      <c r="M1424" s="11"/>
      <c r="N1424" s="7"/>
      <c r="O1424" s="7"/>
      <c r="P1424" s="26"/>
      <c r="Q1424" s="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</row>
    <row r="1425" spans="1:162" x14ac:dyDescent="0.2">
      <c r="A1425" s="93"/>
      <c r="B1425" s="4"/>
      <c r="C1425" s="7"/>
      <c r="D1425" s="6"/>
      <c r="E1425" s="7"/>
      <c r="F1425" s="24"/>
      <c r="G1425" s="9"/>
      <c r="H1425" s="7"/>
      <c r="I1425" s="7"/>
      <c r="J1425" s="7"/>
      <c r="K1425" s="7"/>
      <c r="L1425" s="25"/>
      <c r="M1425" s="11"/>
      <c r="N1425" s="7"/>
      <c r="O1425" s="7"/>
      <c r="P1425" s="26"/>
      <c r="Q1425" s="3"/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</row>
    <row r="1426" spans="1:162" x14ac:dyDescent="0.2">
      <c r="A1426" s="93"/>
      <c r="B1426" s="4"/>
      <c r="C1426" s="7"/>
      <c r="D1426" s="6"/>
      <c r="E1426" s="7"/>
      <c r="F1426" s="24"/>
      <c r="G1426" s="9"/>
      <c r="H1426" s="7"/>
      <c r="I1426" s="7"/>
      <c r="J1426" s="7"/>
      <c r="K1426" s="7"/>
      <c r="L1426" s="25"/>
      <c r="M1426" s="11"/>
      <c r="N1426" s="7"/>
      <c r="O1426" s="7"/>
      <c r="P1426" s="26"/>
      <c r="Q1426" s="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</row>
    <row r="1427" spans="1:162" x14ac:dyDescent="0.2">
      <c r="A1427" s="93"/>
      <c r="B1427" s="4"/>
      <c r="C1427" s="7"/>
      <c r="D1427" s="6"/>
      <c r="E1427" s="7"/>
      <c r="F1427" s="24"/>
      <c r="G1427" s="9"/>
      <c r="H1427" s="7"/>
      <c r="I1427" s="7"/>
      <c r="J1427" s="7"/>
      <c r="K1427" s="7"/>
      <c r="L1427" s="25"/>
      <c r="M1427" s="11"/>
      <c r="N1427" s="7"/>
      <c r="O1427" s="7"/>
      <c r="P1427" s="26"/>
      <c r="Q1427" s="3"/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</row>
    <row r="1428" spans="1:162" x14ac:dyDescent="0.2">
      <c r="A1428" s="93"/>
      <c r="B1428" s="4"/>
      <c r="C1428" s="7"/>
      <c r="D1428" s="6"/>
      <c r="E1428" s="7"/>
      <c r="F1428" s="24"/>
      <c r="G1428" s="9"/>
      <c r="H1428" s="7"/>
      <c r="I1428" s="7"/>
      <c r="J1428" s="7"/>
      <c r="K1428" s="7"/>
      <c r="L1428" s="25"/>
      <c r="M1428" s="11"/>
      <c r="N1428" s="7"/>
      <c r="O1428" s="7"/>
      <c r="P1428" s="26"/>
      <c r="Q1428" s="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</row>
    <row r="1429" spans="1:162" x14ac:dyDescent="0.2">
      <c r="A1429" s="93"/>
      <c r="B1429" s="4"/>
      <c r="C1429" s="7"/>
      <c r="D1429" s="6"/>
      <c r="E1429" s="7"/>
      <c r="F1429" s="24"/>
      <c r="G1429" s="9"/>
      <c r="H1429" s="7"/>
      <c r="I1429" s="7"/>
      <c r="J1429" s="7"/>
      <c r="K1429" s="7"/>
      <c r="L1429" s="25"/>
      <c r="M1429" s="11"/>
      <c r="N1429" s="7"/>
      <c r="O1429" s="7"/>
      <c r="P1429" s="26"/>
      <c r="Q1429" s="3"/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</row>
    <row r="1430" spans="1:162" x14ac:dyDescent="0.2">
      <c r="A1430" s="93"/>
      <c r="B1430" s="4"/>
      <c r="C1430" s="7"/>
      <c r="D1430" s="6"/>
      <c r="E1430" s="7"/>
      <c r="F1430" s="24"/>
      <c r="G1430" s="9"/>
      <c r="H1430" s="7"/>
      <c r="I1430" s="7"/>
      <c r="J1430" s="7"/>
      <c r="K1430" s="7"/>
      <c r="L1430" s="25"/>
      <c r="M1430" s="11"/>
      <c r="N1430" s="7"/>
      <c r="O1430" s="7"/>
      <c r="P1430" s="26"/>
      <c r="Q1430" s="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</row>
    <row r="1431" spans="1:162" x14ac:dyDescent="0.2">
      <c r="A1431" s="93"/>
      <c r="B1431" s="4"/>
      <c r="C1431" s="7"/>
      <c r="D1431" s="6"/>
      <c r="E1431" s="7"/>
      <c r="F1431" s="24"/>
      <c r="G1431" s="9"/>
      <c r="H1431" s="7"/>
      <c r="I1431" s="7"/>
      <c r="J1431" s="7"/>
      <c r="K1431" s="7"/>
      <c r="L1431" s="25"/>
      <c r="M1431" s="11"/>
      <c r="N1431" s="7"/>
      <c r="O1431" s="7"/>
      <c r="P1431" s="26"/>
      <c r="Q1431" s="3"/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</row>
    <row r="1432" spans="1:162" x14ac:dyDescent="0.2">
      <c r="A1432" s="93"/>
      <c r="B1432" s="4"/>
      <c r="C1432" s="7"/>
      <c r="D1432" s="6"/>
      <c r="E1432" s="7"/>
      <c r="F1432" s="24"/>
      <c r="G1432" s="9"/>
      <c r="H1432" s="7"/>
      <c r="I1432" s="7"/>
      <c r="J1432" s="7"/>
      <c r="K1432" s="7"/>
      <c r="L1432" s="25"/>
      <c r="M1432" s="11"/>
      <c r="N1432" s="7"/>
      <c r="O1432" s="7"/>
      <c r="P1432" s="26"/>
      <c r="Q1432" s="3"/>
      <c r="R1432" s="13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  <c r="CH1432" s="40"/>
      <c r="CI1432" s="40"/>
      <c r="CJ1432" s="40"/>
      <c r="CK1432" s="40"/>
      <c r="CL1432" s="40"/>
      <c r="CM1432" s="40"/>
      <c r="CN1432" s="40"/>
      <c r="CO1432" s="40"/>
      <c r="CP1432" s="40"/>
      <c r="CQ1432" s="40"/>
      <c r="CR1432" s="40"/>
      <c r="CS1432" s="40"/>
      <c r="CT1432" s="40"/>
      <c r="CU1432" s="40"/>
      <c r="CV1432" s="40"/>
      <c r="CW1432" s="40"/>
      <c r="CX1432" s="40"/>
      <c r="CY1432" s="40"/>
      <c r="CZ1432" s="40"/>
      <c r="DA1432" s="40"/>
      <c r="DB1432" s="40"/>
      <c r="DC1432" s="40"/>
      <c r="DD1432" s="40"/>
      <c r="DE1432" s="40"/>
      <c r="DF1432" s="40"/>
      <c r="DG1432" s="40"/>
      <c r="DH1432" s="40"/>
      <c r="DI1432" s="40"/>
      <c r="DJ1432" s="40"/>
      <c r="DK1432" s="40"/>
      <c r="DL1432" s="40"/>
      <c r="DM1432" s="40"/>
      <c r="DN1432" s="40"/>
      <c r="DO1432" s="40"/>
      <c r="DP1432" s="40"/>
      <c r="DQ1432" s="40"/>
      <c r="DR1432" s="40"/>
      <c r="DS1432" s="40"/>
      <c r="DT1432" s="40"/>
      <c r="DU1432" s="40"/>
      <c r="DV1432" s="40"/>
      <c r="DW1432" s="40"/>
      <c r="DX1432" s="40"/>
      <c r="DY1432" s="40"/>
      <c r="DZ1432" s="40"/>
      <c r="EA1432" s="40"/>
      <c r="EB1432" s="40"/>
      <c r="EC1432" s="40"/>
      <c r="ED1432" s="40"/>
      <c r="EE1432" s="40"/>
      <c r="EF1432" s="40"/>
      <c r="EG1432" s="40"/>
      <c r="EH1432" s="40"/>
      <c r="EI1432" s="40"/>
      <c r="EJ1432" s="40"/>
      <c r="EK1432" s="40"/>
      <c r="EL1432" s="40"/>
      <c r="EM1432" s="40"/>
      <c r="EN1432" s="40"/>
      <c r="EO1432" s="40"/>
      <c r="EP1432" s="40"/>
      <c r="EQ1432" s="40"/>
      <c r="ER1432" s="40"/>
      <c r="ES1432" s="40"/>
      <c r="ET1432" s="40"/>
      <c r="EU1432" s="40"/>
      <c r="EV1432" s="40"/>
      <c r="EW1432" s="40"/>
      <c r="EX1432" s="40"/>
      <c r="EY1432" s="40"/>
      <c r="EZ1432" s="40"/>
      <c r="FA1432" s="40"/>
      <c r="FB1432" s="40"/>
      <c r="FC1432" s="40"/>
      <c r="FD1432" s="40"/>
      <c r="FE1432" s="40"/>
      <c r="FF1432" s="40"/>
    </row>
    <row r="1433" spans="1:162" x14ac:dyDescent="0.2">
      <c r="A1433" s="93"/>
      <c r="B1433" s="4"/>
      <c r="C1433" s="7"/>
      <c r="D1433" s="6"/>
      <c r="E1433" s="7"/>
      <c r="F1433" s="24"/>
      <c r="G1433" s="9"/>
      <c r="H1433" s="7"/>
      <c r="I1433" s="7"/>
      <c r="J1433" s="7"/>
      <c r="K1433" s="7"/>
      <c r="L1433" s="25"/>
      <c r="M1433" s="11"/>
      <c r="N1433" s="7"/>
      <c r="O1433" s="7"/>
      <c r="P1433" s="26"/>
      <c r="Q1433" s="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</row>
    <row r="1434" spans="1:162" x14ac:dyDescent="0.2">
      <c r="A1434" s="93"/>
      <c r="B1434" s="4"/>
      <c r="C1434" s="7"/>
      <c r="D1434" s="6"/>
      <c r="E1434" s="7"/>
      <c r="F1434" s="24"/>
      <c r="G1434" s="9"/>
      <c r="H1434" s="7"/>
      <c r="I1434" s="7"/>
      <c r="J1434" s="7"/>
      <c r="K1434" s="7"/>
      <c r="L1434" s="25"/>
      <c r="M1434" s="11"/>
      <c r="N1434" s="7"/>
      <c r="O1434" s="7"/>
      <c r="P1434" s="26"/>
      <c r="Q1434" s="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</row>
    <row r="1435" spans="1:162" x14ac:dyDescent="0.2">
      <c r="A1435" s="93"/>
      <c r="B1435" s="4"/>
      <c r="C1435" s="7"/>
      <c r="D1435" s="6"/>
      <c r="E1435" s="7"/>
      <c r="F1435" s="24"/>
      <c r="G1435" s="9"/>
      <c r="H1435" s="7"/>
      <c r="I1435" s="7"/>
      <c r="J1435" s="7"/>
      <c r="K1435" s="7"/>
      <c r="L1435" s="25"/>
      <c r="M1435" s="11"/>
      <c r="N1435" s="7"/>
      <c r="O1435" s="7"/>
      <c r="P1435" s="26"/>
      <c r="Q1435" s="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</row>
    <row r="1436" spans="1:162" x14ac:dyDescent="0.2">
      <c r="A1436" s="93"/>
      <c r="B1436" s="4"/>
      <c r="C1436" s="7"/>
      <c r="D1436" s="6"/>
      <c r="E1436" s="7"/>
      <c r="F1436" s="24"/>
      <c r="G1436" s="9"/>
      <c r="H1436" s="7"/>
      <c r="I1436" s="7"/>
      <c r="J1436" s="7"/>
      <c r="K1436" s="7"/>
      <c r="L1436" s="25"/>
      <c r="M1436" s="11"/>
      <c r="N1436" s="7"/>
      <c r="O1436" s="7"/>
      <c r="P1436" s="26"/>
      <c r="Q1436" s="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</row>
    <row r="1437" spans="1:162" x14ac:dyDescent="0.2">
      <c r="A1437" s="93"/>
      <c r="B1437" s="4"/>
      <c r="C1437" s="7"/>
      <c r="D1437" s="6"/>
      <c r="E1437" s="7"/>
      <c r="F1437" s="24"/>
      <c r="G1437" s="9"/>
      <c r="H1437" s="7"/>
      <c r="I1437" s="7"/>
      <c r="J1437" s="7"/>
      <c r="K1437" s="7"/>
      <c r="L1437" s="25"/>
      <c r="M1437" s="11"/>
      <c r="N1437" s="7"/>
      <c r="O1437" s="7"/>
      <c r="P1437" s="26"/>
      <c r="Q1437" s="3"/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</row>
    <row r="1438" spans="1:162" x14ac:dyDescent="0.2">
      <c r="A1438" s="93"/>
      <c r="B1438" s="4"/>
      <c r="C1438" s="7"/>
      <c r="D1438" s="6"/>
      <c r="E1438" s="7"/>
      <c r="F1438" s="24"/>
      <c r="G1438" s="9"/>
      <c r="H1438" s="7"/>
      <c r="I1438" s="7"/>
      <c r="J1438" s="7"/>
      <c r="K1438" s="7"/>
      <c r="L1438" s="25"/>
      <c r="M1438" s="11"/>
      <c r="N1438" s="7"/>
      <c r="O1438" s="7"/>
      <c r="P1438" s="26"/>
      <c r="Q1438" s="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</row>
    <row r="1439" spans="1:162" x14ac:dyDescent="0.2">
      <c r="A1439" s="93"/>
      <c r="B1439" s="4"/>
      <c r="C1439" s="7"/>
      <c r="D1439" s="6"/>
      <c r="E1439" s="7"/>
      <c r="F1439" s="24"/>
      <c r="G1439" s="9"/>
      <c r="H1439" s="7"/>
      <c r="I1439" s="7"/>
      <c r="J1439" s="7"/>
      <c r="K1439" s="7"/>
      <c r="L1439" s="25"/>
      <c r="M1439" s="11"/>
      <c r="N1439" s="7"/>
      <c r="O1439" s="7"/>
      <c r="P1439" s="26"/>
      <c r="Q1439" s="3"/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</row>
    <row r="1440" spans="1:162" x14ac:dyDescent="0.2">
      <c r="A1440" s="93"/>
      <c r="B1440" s="4"/>
      <c r="C1440" s="7"/>
      <c r="D1440" s="6"/>
      <c r="E1440" s="7"/>
      <c r="F1440" s="24"/>
      <c r="G1440" s="9"/>
      <c r="H1440" s="7"/>
      <c r="I1440" s="7"/>
      <c r="J1440" s="7"/>
      <c r="K1440" s="7"/>
      <c r="L1440" s="25"/>
      <c r="M1440" s="11"/>
      <c r="N1440" s="7"/>
      <c r="O1440" s="7"/>
      <c r="P1440" s="26"/>
      <c r="Q1440" s="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</row>
    <row r="1441" spans="1:159" x14ac:dyDescent="0.2">
      <c r="A1441" s="93"/>
      <c r="B1441" s="4"/>
      <c r="C1441" s="7"/>
      <c r="D1441" s="6"/>
      <c r="E1441" s="7"/>
      <c r="F1441" s="24"/>
      <c r="G1441" s="9"/>
      <c r="H1441" s="7"/>
      <c r="I1441" s="7"/>
      <c r="J1441" s="7"/>
      <c r="K1441" s="7"/>
      <c r="L1441" s="25"/>
      <c r="M1441" s="11"/>
      <c r="N1441" s="7"/>
      <c r="O1441" s="7"/>
      <c r="P1441" s="26"/>
      <c r="Q1441" s="3"/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</row>
    <row r="1442" spans="1:159" x14ac:dyDescent="0.2">
      <c r="A1442" s="93"/>
      <c r="B1442" s="4"/>
      <c r="C1442" s="7"/>
      <c r="D1442" s="6"/>
      <c r="E1442" s="7"/>
      <c r="F1442" s="24"/>
      <c r="G1442" s="9"/>
      <c r="H1442" s="7"/>
      <c r="I1442" s="7"/>
      <c r="J1442" s="7"/>
      <c r="K1442" s="7"/>
      <c r="L1442" s="25"/>
      <c r="M1442" s="11"/>
      <c r="N1442" s="7"/>
      <c r="O1442" s="7"/>
      <c r="P1442" s="26"/>
      <c r="Q1442" s="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</row>
    <row r="1443" spans="1:159" x14ac:dyDescent="0.2">
      <c r="A1443" s="93"/>
      <c r="B1443" s="4"/>
      <c r="C1443" s="7"/>
      <c r="D1443" s="6"/>
      <c r="E1443" s="7"/>
      <c r="F1443" s="24"/>
      <c r="G1443" s="9"/>
      <c r="H1443" s="7"/>
      <c r="I1443" s="7"/>
      <c r="J1443" s="7"/>
      <c r="K1443" s="7"/>
      <c r="L1443" s="25"/>
      <c r="M1443" s="11"/>
      <c r="N1443" s="7"/>
      <c r="O1443" s="7"/>
      <c r="P1443" s="26"/>
      <c r="Q1443" s="3"/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</row>
    <row r="1444" spans="1:159" x14ac:dyDescent="0.2">
      <c r="A1444" s="93"/>
      <c r="B1444" s="4"/>
      <c r="C1444" s="7"/>
      <c r="D1444" s="6"/>
      <c r="E1444" s="7"/>
      <c r="F1444" s="24"/>
      <c r="G1444" s="9"/>
      <c r="H1444" s="7"/>
      <c r="I1444" s="7"/>
      <c r="J1444" s="7"/>
      <c r="K1444" s="7"/>
      <c r="L1444" s="25"/>
      <c r="M1444" s="11"/>
      <c r="N1444" s="7"/>
      <c r="O1444" s="7"/>
      <c r="P1444" s="26"/>
      <c r="Q1444" s="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</row>
    <row r="1445" spans="1:159" x14ac:dyDescent="0.2">
      <c r="A1445" s="93"/>
      <c r="B1445" s="4"/>
      <c r="C1445" s="7"/>
      <c r="D1445" s="6"/>
      <c r="E1445" s="7"/>
      <c r="F1445" s="24"/>
      <c r="G1445" s="9"/>
      <c r="H1445" s="7"/>
      <c r="I1445" s="7"/>
      <c r="J1445" s="7"/>
      <c r="K1445" s="7"/>
      <c r="L1445" s="25"/>
      <c r="M1445" s="11"/>
      <c r="N1445" s="7"/>
      <c r="O1445" s="7"/>
      <c r="P1445" s="26"/>
      <c r="Q1445" s="3"/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</row>
    <row r="1446" spans="1:159" x14ac:dyDescent="0.2">
      <c r="A1446" s="93"/>
      <c r="B1446" s="4"/>
      <c r="C1446" s="7"/>
      <c r="D1446" s="6"/>
      <c r="E1446" s="7"/>
      <c r="F1446" s="24"/>
      <c r="G1446" s="9"/>
      <c r="H1446" s="7"/>
      <c r="I1446" s="7"/>
      <c r="J1446" s="7"/>
      <c r="K1446" s="7"/>
      <c r="L1446" s="25"/>
      <c r="M1446" s="11"/>
      <c r="N1446" s="7"/>
      <c r="O1446" s="7"/>
      <c r="P1446" s="26"/>
      <c r="Q1446" s="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</row>
    <row r="1447" spans="1:159" x14ac:dyDescent="0.2">
      <c r="A1447" s="93"/>
      <c r="B1447" s="4"/>
      <c r="C1447" s="7"/>
      <c r="D1447" s="6"/>
      <c r="E1447" s="7"/>
      <c r="F1447" s="24"/>
      <c r="G1447" s="9"/>
      <c r="H1447" s="7"/>
      <c r="I1447" s="7"/>
      <c r="J1447" s="7"/>
      <c r="K1447" s="7"/>
      <c r="L1447" s="25"/>
      <c r="M1447" s="11"/>
      <c r="N1447" s="7"/>
      <c r="O1447" s="7"/>
      <c r="P1447" s="26"/>
      <c r="Q1447" s="3"/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</row>
    <row r="1448" spans="1:159" x14ac:dyDescent="0.2">
      <c r="A1448" s="93"/>
      <c r="B1448" s="4"/>
      <c r="C1448" s="7"/>
      <c r="D1448" s="6"/>
      <c r="E1448" s="7"/>
      <c r="F1448" s="24"/>
      <c r="G1448" s="9"/>
      <c r="H1448" s="7"/>
      <c r="I1448" s="7"/>
      <c r="J1448" s="7"/>
      <c r="K1448" s="7"/>
      <c r="L1448" s="25"/>
      <c r="M1448" s="11"/>
      <c r="N1448" s="7"/>
      <c r="O1448" s="7"/>
      <c r="P1448" s="26"/>
      <c r="Q1448" s="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</row>
    <row r="1449" spans="1:159" x14ac:dyDescent="0.2">
      <c r="A1449" s="93"/>
      <c r="B1449" s="4"/>
      <c r="C1449" s="7"/>
      <c r="D1449" s="6"/>
      <c r="E1449" s="7"/>
      <c r="F1449" s="24"/>
      <c r="G1449" s="9"/>
      <c r="H1449" s="7"/>
      <c r="I1449" s="7"/>
      <c r="J1449" s="7"/>
      <c r="K1449" s="7"/>
      <c r="L1449" s="25"/>
      <c r="M1449" s="11"/>
      <c r="N1449" s="7"/>
      <c r="O1449" s="7"/>
      <c r="P1449" s="26"/>
      <c r="Q1449" s="3"/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</row>
    <row r="1450" spans="1:159" x14ac:dyDescent="0.2">
      <c r="A1450" s="93"/>
      <c r="B1450" s="4"/>
      <c r="C1450" s="7"/>
      <c r="D1450" s="6"/>
      <c r="E1450" s="7"/>
      <c r="F1450" s="24"/>
      <c r="G1450" s="9"/>
      <c r="H1450" s="7"/>
      <c r="I1450" s="7"/>
      <c r="J1450" s="7"/>
      <c r="K1450" s="7"/>
      <c r="L1450" s="25"/>
      <c r="M1450" s="11"/>
      <c r="N1450" s="7"/>
      <c r="O1450" s="7"/>
      <c r="P1450" s="26"/>
      <c r="Q1450" s="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</row>
    <row r="1451" spans="1:159" x14ac:dyDescent="0.2">
      <c r="A1451" s="93"/>
      <c r="B1451" s="4"/>
      <c r="C1451" s="7"/>
      <c r="D1451" s="6"/>
      <c r="E1451" s="7"/>
      <c r="F1451" s="24"/>
      <c r="G1451" s="9"/>
      <c r="H1451" s="7"/>
      <c r="I1451" s="7"/>
      <c r="J1451" s="7"/>
      <c r="K1451" s="7"/>
      <c r="L1451" s="25"/>
      <c r="M1451" s="11"/>
      <c r="N1451" s="7"/>
      <c r="O1451" s="7"/>
      <c r="P1451" s="26"/>
      <c r="Q1451" s="3"/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</row>
    <row r="1452" spans="1:159" x14ac:dyDescent="0.2">
      <c r="A1452" s="93"/>
      <c r="B1452" s="4"/>
      <c r="C1452" s="7"/>
      <c r="D1452" s="6"/>
      <c r="E1452" s="7"/>
      <c r="F1452" s="24"/>
      <c r="G1452" s="9"/>
      <c r="H1452" s="7"/>
      <c r="I1452" s="7"/>
      <c r="J1452" s="7"/>
      <c r="K1452" s="7"/>
      <c r="L1452" s="25"/>
      <c r="M1452" s="11"/>
      <c r="N1452" s="7"/>
      <c r="O1452" s="7"/>
      <c r="P1452" s="26"/>
      <c r="Q1452" s="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</row>
    <row r="1453" spans="1:159" x14ac:dyDescent="0.2">
      <c r="A1453" s="93"/>
      <c r="B1453" s="4"/>
      <c r="C1453" s="7"/>
      <c r="D1453" s="6"/>
      <c r="E1453" s="7"/>
      <c r="F1453" s="24"/>
      <c r="G1453" s="9"/>
      <c r="H1453" s="7"/>
      <c r="I1453" s="7"/>
      <c r="J1453" s="7"/>
      <c r="K1453" s="7"/>
      <c r="L1453" s="25"/>
      <c r="M1453" s="11"/>
      <c r="N1453" s="7"/>
      <c r="O1453" s="7"/>
      <c r="P1453" s="26"/>
      <c r="Q1453" s="3"/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</row>
    <row r="1454" spans="1:159" x14ac:dyDescent="0.2">
      <c r="A1454" s="93"/>
      <c r="B1454" s="4"/>
      <c r="C1454" s="7"/>
      <c r="D1454" s="6"/>
      <c r="E1454" s="7"/>
      <c r="F1454" s="24"/>
      <c r="G1454" s="9"/>
      <c r="H1454" s="7"/>
      <c r="I1454" s="7"/>
      <c r="J1454" s="7"/>
      <c r="K1454" s="7"/>
      <c r="L1454" s="25"/>
      <c r="M1454" s="11"/>
      <c r="N1454" s="7"/>
      <c r="O1454" s="7"/>
      <c r="P1454" s="26"/>
      <c r="Q1454" s="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</row>
    <row r="1455" spans="1:159" x14ac:dyDescent="0.2">
      <c r="A1455" s="93"/>
      <c r="B1455" s="4"/>
      <c r="C1455" s="7"/>
      <c r="D1455" s="6"/>
      <c r="E1455" s="7"/>
      <c r="F1455" s="24"/>
      <c r="G1455" s="9"/>
      <c r="H1455" s="7"/>
      <c r="I1455" s="7"/>
      <c r="J1455" s="7"/>
      <c r="K1455" s="7"/>
      <c r="L1455" s="25"/>
      <c r="M1455" s="11"/>
      <c r="N1455" s="7"/>
      <c r="O1455" s="7"/>
      <c r="P1455" s="26"/>
      <c r="Q1455" s="3"/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</row>
    <row r="1456" spans="1:159" x14ac:dyDescent="0.2">
      <c r="A1456" s="93"/>
      <c r="B1456" s="4"/>
      <c r="C1456" s="7"/>
      <c r="D1456" s="6"/>
      <c r="E1456" s="7"/>
      <c r="F1456" s="24"/>
      <c r="G1456" s="9"/>
      <c r="H1456" s="7"/>
      <c r="I1456" s="7"/>
      <c r="J1456" s="7"/>
      <c r="K1456" s="7"/>
      <c r="L1456" s="25"/>
      <c r="M1456" s="11"/>
      <c r="N1456" s="7"/>
      <c r="O1456" s="7"/>
      <c r="P1456" s="26"/>
      <c r="Q1456" s="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</row>
    <row r="1457" spans="1:159" x14ac:dyDescent="0.2">
      <c r="A1457" s="93"/>
      <c r="B1457" s="4"/>
      <c r="C1457" s="7"/>
      <c r="D1457" s="6"/>
      <c r="E1457" s="7"/>
      <c r="F1457" s="24"/>
      <c r="G1457" s="9"/>
      <c r="H1457" s="7"/>
      <c r="I1457" s="7"/>
      <c r="J1457" s="7"/>
      <c r="K1457" s="7"/>
      <c r="L1457" s="25"/>
      <c r="M1457" s="11"/>
      <c r="N1457" s="7"/>
      <c r="O1457" s="7"/>
      <c r="P1457" s="26"/>
      <c r="Q1457" s="3"/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</row>
    <row r="1458" spans="1:159" x14ac:dyDescent="0.2">
      <c r="A1458" s="93"/>
      <c r="B1458" s="4"/>
      <c r="C1458" s="7"/>
      <c r="D1458" s="6"/>
      <c r="E1458" s="7"/>
      <c r="F1458" s="24"/>
      <c r="G1458" s="9"/>
      <c r="H1458" s="7"/>
      <c r="I1458" s="7"/>
      <c r="J1458" s="7"/>
      <c r="K1458" s="7"/>
      <c r="L1458" s="25"/>
      <c r="M1458" s="11"/>
      <c r="N1458" s="7"/>
      <c r="O1458" s="7"/>
      <c r="P1458" s="26"/>
      <c r="Q1458" s="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</row>
    <row r="1459" spans="1:159" x14ac:dyDescent="0.2">
      <c r="A1459" s="93"/>
      <c r="B1459" s="4"/>
      <c r="C1459" s="7"/>
      <c r="D1459" s="6"/>
      <c r="E1459" s="7"/>
      <c r="F1459" s="24"/>
      <c r="G1459" s="9"/>
      <c r="H1459" s="7"/>
      <c r="I1459" s="7"/>
      <c r="J1459" s="7"/>
      <c r="K1459" s="7"/>
      <c r="L1459" s="25"/>
      <c r="M1459" s="11"/>
      <c r="N1459" s="7"/>
      <c r="O1459" s="7"/>
      <c r="P1459" s="26"/>
      <c r="Q1459" s="3"/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</row>
    <row r="1460" spans="1:159" x14ac:dyDescent="0.2">
      <c r="A1460" s="93"/>
      <c r="B1460" s="4"/>
      <c r="C1460" s="7"/>
      <c r="D1460" s="6"/>
      <c r="E1460" s="7"/>
      <c r="F1460" s="24"/>
      <c r="G1460" s="9"/>
      <c r="H1460" s="7"/>
      <c r="I1460" s="7"/>
      <c r="J1460" s="7"/>
      <c r="K1460" s="7"/>
      <c r="L1460" s="25"/>
      <c r="M1460" s="11"/>
      <c r="N1460" s="7"/>
      <c r="O1460" s="7"/>
      <c r="P1460" s="26"/>
      <c r="Q1460" s="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</row>
    <row r="1461" spans="1:159" x14ac:dyDescent="0.2">
      <c r="A1461" s="93"/>
      <c r="B1461" s="4"/>
      <c r="C1461" s="7"/>
      <c r="D1461" s="6"/>
      <c r="E1461" s="7"/>
      <c r="F1461" s="24"/>
      <c r="G1461" s="9"/>
      <c r="H1461" s="7"/>
      <c r="I1461" s="7"/>
      <c r="J1461" s="7"/>
      <c r="K1461" s="7"/>
      <c r="L1461" s="25"/>
      <c r="M1461" s="11"/>
      <c r="N1461" s="7"/>
      <c r="O1461" s="7"/>
      <c r="P1461" s="26"/>
      <c r="Q1461" s="3"/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</row>
    <row r="1462" spans="1:159" x14ac:dyDescent="0.2">
      <c r="A1462" s="93"/>
      <c r="B1462" s="4"/>
      <c r="C1462" s="7"/>
      <c r="D1462" s="6"/>
      <c r="E1462" s="7"/>
      <c r="F1462" s="24"/>
      <c r="G1462" s="9"/>
      <c r="H1462" s="7"/>
      <c r="I1462" s="7"/>
      <c r="J1462" s="7"/>
      <c r="K1462" s="7"/>
      <c r="L1462" s="25"/>
      <c r="M1462" s="11"/>
      <c r="N1462" s="7"/>
      <c r="O1462" s="7"/>
      <c r="P1462" s="26"/>
      <c r="Q1462" s="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</row>
    <row r="1463" spans="1:159" x14ac:dyDescent="0.2">
      <c r="A1463" s="93"/>
      <c r="B1463" s="4"/>
      <c r="C1463" s="7"/>
      <c r="D1463" s="6"/>
      <c r="E1463" s="7"/>
      <c r="F1463" s="24"/>
      <c r="G1463" s="9"/>
      <c r="H1463" s="7"/>
      <c r="I1463" s="7"/>
      <c r="J1463" s="7"/>
      <c r="K1463" s="7"/>
      <c r="L1463" s="25"/>
      <c r="M1463" s="11"/>
      <c r="N1463" s="7"/>
      <c r="O1463" s="7"/>
      <c r="P1463" s="26"/>
      <c r="Q1463" s="3"/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</row>
    <row r="1464" spans="1:159" x14ac:dyDescent="0.2">
      <c r="A1464" s="93"/>
      <c r="B1464" s="4"/>
      <c r="C1464" s="7"/>
      <c r="D1464" s="6"/>
      <c r="E1464" s="7"/>
      <c r="F1464" s="24"/>
      <c r="G1464" s="9"/>
      <c r="H1464" s="7"/>
      <c r="I1464" s="7"/>
      <c r="J1464" s="7"/>
      <c r="K1464" s="7"/>
      <c r="L1464" s="25"/>
      <c r="M1464" s="11"/>
      <c r="N1464" s="7"/>
      <c r="O1464" s="7"/>
      <c r="P1464" s="26"/>
      <c r="Q1464" s="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</row>
    <row r="1465" spans="1:159" x14ac:dyDescent="0.2">
      <c r="A1465" s="93"/>
      <c r="B1465" s="4"/>
      <c r="C1465" s="7"/>
      <c r="D1465" s="6"/>
      <c r="E1465" s="7"/>
      <c r="F1465" s="24"/>
      <c r="G1465" s="9"/>
      <c r="H1465" s="7"/>
      <c r="I1465" s="7"/>
      <c r="J1465" s="7"/>
      <c r="K1465" s="7"/>
      <c r="L1465" s="25"/>
      <c r="M1465" s="11"/>
      <c r="N1465" s="7"/>
      <c r="O1465" s="7"/>
      <c r="P1465" s="26"/>
      <c r="Q1465" s="3"/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</row>
    <row r="1466" spans="1:159" x14ac:dyDescent="0.2">
      <c r="A1466" s="93"/>
      <c r="B1466" s="4"/>
      <c r="C1466" s="7"/>
      <c r="D1466" s="6"/>
      <c r="E1466" s="7"/>
      <c r="F1466" s="24"/>
      <c r="G1466" s="9"/>
      <c r="H1466" s="7"/>
      <c r="I1466" s="7"/>
      <c r="J1466" s="7"/>
      <c r="K1466" s="7"/>
      <c r="L1466" s="25"/>
      <c r="M1466" s="11"/>
      <c r="N1466" s="7"/>
      <c r="O1466" s="7"/>
      <c r="P1466" s="26"/>
      <c r="Q1466" s="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</row>
    <row r="1467" spans="1:159" x14ac:dyDescent="0.2">
      <c r="A1467" s="93"/>
      <c r="B1467" s="4"/>
      <c r="C1467" s="7"/>
      <c r="D1467" s="6"/>
      <c r="E1467" s="7"/>
      <c r="F1467" s="24"/>
      <c r="G1467" s="9"/>
      <c r="H1467" s="7"/>
      <c r="I1467" s="7"/>
      <c r="J1467" s="7"/>
      <c r="K1467" s="7"/>
      <c r="L1467" s="25"/>
      <c r="M1467" s="11"/>
      <c r="N1467" s="7"/>
      <c r="O1467" s="7"/>
      <c r="P1467" s="26"/>
      <c r="Q1467" s="3"/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</row>
    <row r="1468" spans="1:159" x14ac:dyDescent="0.2">
      <c r="A1468" s="93"/>
      <c r="B1468" s="4"/>
      <c r="C1468" s="7"/>
      <c r="D1468" s="6"/>
      <c r="E1468" s="7"/>
      <c r="F1468" s="24"/>
      <c r="G1468" s="9"/>
      <c r="H1468" s="7"/>
      <c r="I1468" s="7"/>
      <c r="J1468" s="7"/>
      <c r="K1468" s="7"/>
      <c r="L1468" s="25"/>
      <c r="M1468" s="11"/>
      <c r="N1468" s="7"/>
      <c r="O1468" s="7"/>
      <c r="P1468" s="26"/>
      <c r="Q1468" s="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</row>
    <row r="1469" spans="1:159" x14ac:dyDescent="0.2">
      <c r="A1469" s="93"/>
      <c r="B1469" s="4"/>
      <c r="C1469" s="7"/>
      <c r="D1469" s="6"/>
      <c r="E1469" s="7"/>
      <c r="F1469" s="24"/>
      <c r="G1469" s="9"/>
      <c r="H1469" s="7"/>
      <c r="I1469" s="7"/>
      <c r="J1469" s="7"/>
      <c r="K1469" s="7"/>
      <c r="L1469" s="25"/>
      <c r="M1469" s="11"/>
      <c r="N1469" s="7"/>
      <c r="O1469" s="7"/>
      <c r="P1469" s="26"/>
      <c r="Q1469" s="3"/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</row>
    <row r="1470" spans="1:159" x14ac:dyDescent="0.2">
      <c r="A1470" s="93"/>
      <c r="B1470" s="4"/>
      <c r="C1470" s="7"/>
      <c r="D1470" s="6"/>
      <c r="E1470" s="7"/>
      <c r="F1470" s="24"/>
      <c r="G1470" s="9"/>
      <c r="H1470" s="7"/>
      <c r="I1470" s="7"/>
      <c r="J1470" s="7"/>
      <c r="K1470" s="7"/>
      <c r="L1470" s="25"/>
      <c r="M1470" s="11"/>
      <c r="N1470" s="7"/>
      <c r="O1470" s="7"/>
      <c r="P1470" s="26"/>
      <c r="Q1470" s="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</row>
    <row r="1471" spans="1:159" x14ac:dyDescent="0.2">
      <c r="A1471" s="93"/>
      <c r="B1471" s="4"/>
      <c r="C1471" s="7"/>
      <c r="D1471" s="6"/>
      <c r="E1471" s="7"/>
      <c r="F1471" s="24"/>
      <c r="G1471" s="9"/>
      <c r="H1471" s="7"/>
      <c r="I1471" s="7"/>
      <c r="J1471" s="7"/>
      <c r="K1471" s="7"/>
      <c r="L1471" s="25"/>
      <c r="M1471" s="11"/>
      <c r="N1471" s="7"/>
      <c r="O1471" s="7"/>
      <c r="P1471" s="26"/>
      <c r="Q1471" s="3"/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</row>
    <row r="1472" spans="1:159" x14ac:dyDescent="0.2">
      <c r="A1472" s="93"/>
      <c r="B1472" s="4"/>
      <c r="C1472" s="7"/>
      <c r="D1472" s="6"/>
      <c r="E1472" s="7"/>
      <c r="F1472" s="24"/>
      <c r="G1472" s="9"/>
      <c r="H1472" s="7"/>
      <c r="I1472" s="7"/>
      <c r="J1472" s="7"/>
      <c r="K1472" s="7"/>
      <c r="L1472" s="25"/>
      <c r="M1472" s="11"/>
      <c r="N1472" s="7"/>
      <c r="O1472" s="7"/>
      <c r="P1472" s="26"/>
      <c r="Q1472" s="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</row>
    <row r="1473" spans="1:159" x14ac:dyDescent="0.2">
      <c r="A1473" s="93"/>
      <c r="B1473" s="4"/>
      <c r="C1473" s="7"/>
      <c r="D1473" s="6"/>
      <c r="E1473" s="7"/>
      <c r="F1473" s="24"/>
      <c r="G1473" s="9"/>
      <c r="H1473" s="7"/>
      <c r="I1473" s="7"/>
      <c r="J1473" s="7"/>
      <c r="K1473" s="7"/>
      <c r="L1473" s="25"/>
      <c r="M1473" s="11"/>
      <c r="N1473" s="7"/>
      <c r="O1473" s="7"/>
      <c r="P1473" s="26"/>
      <c r="Q1473" s="3"/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</row>
    <row r="1474" spans="1:159" x14ac:dyDescent="0.2">
      <c r="A1474" s="93"/>
      <c r="B1474" s="4"/>
      <c r="C1474" s="7"/>
      <c r="D1474" s="6"/>
      <c r="E1474" s="7"/>
      <c r="F1474" s="24"/>
      <c r="G1474" s="9"/>
      <c r="H1474" s="7"/>
      <c r="I1474" s="7"/>
      <c r="J1474" s="7"/>
      <c r="K1474" s="7"/>
      <c r="L1474" s="25"/>
      <c r="M1474" s="11"/>
      <c r="N1474" s="7"/>
      <c r="O1474" s="7"/>
      <c r="P1474" s="26"/>
      <c r="Q1474" s="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</row>
    <row r="1475" spans="1:159" x14ac:dyDescent="0.2">
      <c r="A1475" s="93"/>
      <c r="B1475" s="4"/>
      <c r="C1475" s="7"/>
      <c r="D1475" s="6"/>
      <c r="E1475" s="7"/>
      <c r="F1475" s="24"/>
      <c r="G1475" s="9"/>
      <c r="H1475" s="7"/>
      <c r="I1475" s="7"/>
      <c r="J1475" s="7"/>
      <c r="K1475" s="7"/>
      <c r="L1475" s="25"/>
      <c r="M1475" s="11"/>
      <c r="N1475" s="7"/>
      <c r="O1475" s="7"/>
      <c r="P1475" s="26"/>
      <c r="Q1475" s="3"/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</row>
    <row r="1476" spans="1:159" x14ac:dyDescent="0.2">
      <c r="A1476" s="93"/>
      <c r="B1476" s="4"/>
      <c r="C1476" s="7"/>
      <c r="D1476" s="6"/>
      <c r="E1476" s="7"/>
      <c r="F1476" s="24"/>
      <c r="G1476" s="9"/>
      <c r="H1476" s="7"/>
      <c r="I1476" s="7"/>
      <c r="J1476" s="7"/>
      <c r="K1476" s="7"/>
      <c r="L1476" s="25"/>
      <c r="M1476" s="11"/>
      <c r="N1476" s="7"/>
      <c r="O1476" s="7"/>
      <c r="P1476" s="26"/>
      <c r="Q1476" s="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</row>
    <row r="1477" spans="1:159" x14ac:dyDescent="0.2">
      <c r="A1477" s="93"/>
      <c r="B1477" s="4"/>
      <c r="C1477" s="7"/>
      <c r="D1477" s="6"/>
      <c r="E1477" s="7"/>
      <c r="F1477" s="24"/>
      <c r="G1477" s="9"/>
      <c r="H1477" s="7"/>
      <c r="I1477" s="7"/>
      <c r="J1477" s="7"/>
      <c r="K1477" s="7"/>
      <c r="L1477" s="25"/>
      <c r="M1477" s="11"/>
      <c r="N1477" s="7"/>
      <c r="O1477" s="7"/>
      <c r="P1477" s="26"/>
      <c r="Q1477" s="3"/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</row>
    <row r="1478" spans="1:159" x14ac:dyDescent="0.2">
      <c r="A1478" s="93"/>
      <c r="B1478" s="4"/>
      <c r="C1478" s="7"/>
      <c r="D1478" s="6"/>
      <c r="E1478" s="7"/>
      <c r="F1478" s="24"/>
      <c r="G1478" s="9"/>
      <c r="H1478" s="7"/>
      <c r="I1478" s="7"/>
      <c r="J1478" s="7"/>
      <c r="K1478" s="7"/>
      <c r="L1478" s="25"/>
      <c r="M1478" s="11"/>
      <c r="N1478" s="7"/>
      <c r="O1478" s="7"/>
      <c r="P1478" s="26"/>
      <c r="Q1478" s="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</row>
    <row r="1479" spans="1:159" x14ac:dyDescent="0.2">
      <c r="A1479" s="93"/>
      <c r="B1479" s="4"/>
      <c r="C1479" s="7"/>
      <c r="D1479" s="6"/>
      <c r="E1479" s="7"/>
      <c r="F1479" s="24"/>
      <c r="G1479" s="9"/>
      <c r="H1479" s="7"/>
      <c r="I1479" s="7"/>
      <c r="J1479" s="7"/>
      <c r="K1479" s="7"/>
      <c r="L1479" s="25"/>
      <c r="M1479" s="11"/>
      <c r="N1479" s="7"/>
      <c r="O1479" s="7"/>
      <c r="P1479" s="26"/>
      <c r="Q1479" s="3"/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</row>
    <row r="1480" spans="1:159" x14ac:dyDescent="0.2">
      <c r="A1480" s="93"/>
      <c r="B1480" s="4"/>
      <c r="C1480" s="7"/>
      <c r="D1480" s="6"/>
      <c r="E1480" s="7"/>
      <c r="F1480" s="24"/>
      <c r="G1480" s="9"/>
      <c r="H1480" s="7"/>
      <c r="I1480" s="7"/>
      <c r="J1480" s="7"/>
      <c r="K1480" s="7"/>
      <c r="L1480" s="25"/>
      <c r="M1480" s="11"/>
      <c r="N1480" s="7"/>
      <c r="O1480" s="7"/>
      <c r="P1480" s="26"/>
      <c r="Q1480" s="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</row>
    <row r="1481" spans="1:159" x14ac:dyDescent="0.2">
      <c r="A1481" s="93"/>
      <c r="B1481" s="4"/>
      <c r="C1481" s="7"/>
      <c r="D1481" s="6"/>
      <c r="E1481" s="7"/>
      <c r="F1481" s="24"/>
      <c r="G1481" s="9"/>
      <c r="H1481" s="7"/>
      <c r="I1481" s="7"/>
      <c r="J1481" s="7"/>
      <c r="K1481" s="7"/>
      <c r="L1481" s="25"/>
      <c r="M1481" s="11"/>
      <c r="N1481" s="7"/>
      <c r="O1481" s="7"/>
      <c r="P1481" s="26"/>
      <c r="Q1481" s="3"/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</row>
    <row r="1482" spans="1:159" x14ac:dyDescent="0.2">
      <c r="A1482" s="93"/>
      <c r="B1482" s="4"/>
      <c r="C1482" s="7"/>
      <c r="D1482" s="6"/>
      <c r="E1482" s="7"/>
      <c r="F1482" s="24"/>
      <c r="G1482" s="9"/>
      <c r="H1482" s="7"/>
      <c r="I1482" s="7"/>
      <c r="J1482" s="7"/>
      <c r="K1482" s="7"/>
      <c r="L1482" s="25"/>
      <c r="M1482" s="11"/>
      <c r="N1482" s="7"/>
      <c r="O1482" s="7"/>
      <c r="P1482" s="26"/>
      <c r="Q1482" s="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</row>
    <row r="1483" spans="1:159" x14ac:dyDescent="0.2">
      <c r="A1483" s="93"/>
      <c r="B1483" s="4"/>
      <c r="C1483" s="7"/>
      <c r="D1483" s="6"/>
      <c r="E1483" s="7"/>
      <c r="F1483" s="24"/>
      <c r="G1483" s="9"/>
      <c r="H1483" s="7"/>
      <c r="I1483" s="7"/>
      <c r="J1483" s="7"/>
      <c r="K1483" s="7"/>
      <c r="L1483" s="25"/>
      <c r="M1483" s="11"/>
      <c r="N1483" s="7"/>
      <c r="O1483" s="7"/>
      <c r="P1483" s="26"/>
      <c r="Q1483" s="3"/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</row>
    <row r="1484" spans="1:159" x14ac:dyDescent="0.2">
      <c r="A1484" s="93"/>
      <c r="B1484" s="4"/>
      <c r="C1484" s="7"/>
      <c r="D1484" s="6"/>
      <c r="E1484" s="7"/>
      <c r="F1484" s="24"/>
      <c r="G1484" s="9"/>
      <c r="H1484" s="7"/>
      <c r="I1484" s="7"/>
      <c r="J1484" s="7"/>
      <c r="K1484" s="7"/>
      <c r="L1484" s="25"/>
      <c r="M1484" s="11"/>
      <c r="N1484" s="7"/>
      <c r="O1484" s="7"/>
      <c r="P1484" s="26"/>
      <c r="Q1484" s="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</row>
    <row r="1485" spans="1:159" x14ac:dyDescent="0.2">
      <c r="A1485" s="93"/>
      <c r="B1485" s="4"/>
      <c r="C1485" s="7"/>
      <c r="D1485" s="6"/>
      <c r="E1485" s="7"/>
      <c r="F1485" s="24"/>
      <c r="G1485" s="9"/>
      <c r="H1485" s="7"/>
      <c r="I1485" s="7"/>
      <c r="J1485" s="7"/>
      <c r="K1485" s="7"/>
      <c r="L1485" s="25"/>
      <c r="M1485" s="11"/>
      <c r="N1485" s="7"/>
      <c r="O1485" s="7"/>
      <c r="P1485" s="26"/>
      <c r="Q1485" s="3"/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</row>
    <row r="1486" spans="1:159" x14ac:dyDescent="0.2">
      <c r="A1486" s="93"/>
      <c r="B1486" s="4"/>
      <c r="C1486" s="7"/>
      <c r="D1486" s="6"/>
      <c r="E1486" s="7"/>
      <c r="F1486" s="24"/>
      <c r="G1486" s="9"/>
      <c r="H1486" s="7"/>
      <c r="I1486" s="7"/>
      <c r="J1486" s="7"/>
      <c r="K1486" s="7"/>
      <c r="L1486" s="25"/>
      <c r="M1486" s="11"/>
      <c r="N1486" s="7"/>
      <c r="O1486" s="7"/>
      <c r="P1486" s="26"/>
      <c r="Q1486" s="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</row>
    <row r="1487" spans="1:159" x14ac:dyDescent="0.2">
      <c r="A1487" s="93"/>
      <c r="B1487" s="4"/>
      <c r="C1487" s="7"/>
      <c r="D1487" s="6"/>
      <c r="E1487" s="7"/>
      <c r="F1487" s="24"/>
      <c r="G1487" s="9"/>
      <c r="H1487" s="7"/>
      <c r="I1487" s="7"/>
      <c r="J1487" s="7"/>
      <c r="K1487" s="7"/>
      <c r="L1487" s="25"/>
      <c r="M1487" s="11"/>
      <c r="N1487" s="7"/>
      <c r="O1487" s="7"/>
      <c r="P1487" s="26"/>
      <c r="Q1487" s="3"/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</row>
    <row r="1488" spans="1:159" x14ac:dyDescent="0.2">
      <c r="A1488" s="93"/>
      <c r="B1488" s="4"/>
      <c r="C1488" s="7"/>
      <c r="D1488" s="6"/>
      <c r="E1488" s="7"/>
      <c r="F1488" s="24"/>
      <c r="G1488" s="9"/>
      <c r="H1488" s="7"/>
      <c r="I1488" s="7"/>
      <c r="J1488" s="7"/>
      <c r="K1488" s="7"/>
      <c r="L1488" s="25"/>
      <c r="M1488" s="11"/>
      <c r="N1488" s="7"/>
      <c r="O1488" s="7"/>
      <c r="P1488" s="26"/>
      <c r="Q1488" s="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</row>
    <row r="1489" spans="1:159" x14ac:dyDescent="0.2">
      <c r="A1489" s="93"/>
      <c r="B1489" s="4"/>
      <c r="C1489" s="7"/>
      <c r="D1489" s="6"/>
      <c r="E1489" s="7"/>
      <c r="F1489" s="24"/>
      <c r="G1489" s="9"/>
      <c r="H1489" s="7"/>
      <c r="I1489" s="7"/>
      <c r="J1489" s="7"/>
      <c r="K1489" s="7"/>
      <c r="L1489" s="25"/>
      <c r="M1489" s="11"/>
      <c r="N1489" s="7"/>
      <c r="O1489" s="7"/>
      <c r="P1489" s="26"/>
      <c r="Q1489" s="3"/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</row>
    <row r="1490" spans="1:159" x14ac:dyDescent="0.2">
      <c r="A1490" s="93"/>
      <c r="B1490" s="4"/>
      <c r="C1490" s="7"/>
      <c r="D1490" s="6"/>
      <c r="E1490" s="7"/>
      <c r="F1490" s="24"/>
      <c r="G1490" s="9"/>
      <c r="H1490" s="7"/>
      <c r="I1490" s="7"/>
      <c r="J1490" s="7"/>
      <c r="K1490" s="7"/>
      <c r="L1490" s="25"/>
      <c r="M1490" s="11"/>
      <c r="N1490" s="7"/>
      <c r="O1490" s="7"/>
      <c r="P1490" s="26"/>
      <c r="Q1490" s="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</row>
    <row r="1491" spans="1:159" x14ac:dyDescent="0.2">
      <c r="A1491" s="93"/>
      <c r="B1491" s="4"/>
      <c r="C1491" s="7"/>
      <c r="D1491" s="6"/>
      <c r="E1491" s="7"/>
      <c r="F1491" s="24"/>
      <c r="G1491" s="9"/>
      <c r="H1491" s="7"/>
      <c r="I1491" s="7"/>
      <c r="J1491" s="7"/>
      <c r="K1491" s="7"/>
      <c r="L1491" s="25"/>
      <c r="M1491" s="11"/>
      <c r="N1491" s="7"/>
      <c r="O1491" s="7"/>
      <c r="P1491" s="26"/>
      <c r="Q1491" s="3"/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</row>
    <row r="1492" spans="1:159" x14ac:dyDescent="0.2">
      <c r="A1492" s="93"/>
      <c r="B1492" s="4"/>
      <c r="C1492" s="7"/>
      <c r="D1492" s="6"/>
      <c r="E1492" s="7"/>
      <c r="F1492" s="24"/>
      <c r="G1492" s="9"/>
      <c r="H1492" s="7"/>
      <c r="I1492" s="7"/>
      <c r="J1492" s="7"/>
      <c r="K1492" s="7"/>
      <c r="L1492" s="25"/>
      <c r="M1492" s="11"/>
      <c r="N1492" s="7"/>
      <c r="O1492" s="7"/>
      <c r="P1492" s="26"/>
      <c r="Q1492" s="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</row>
    <row r="1493" spans="1:159" x14ac:dyDescent="0.2">
      <c r="A1493" s="93"/>
      <c r="B1493" s="4"/>
      <c r="C1493" s="7"/>
      <c r="D1493" s="6"/>
      <c r="E1493" s="7"/>
      <c r="F1493" s="24"/>
      <c r="G1493" s="9"/>
      <c r="H1493" s="7"/>
      <c r="I1493" s="7"/>
      <c r="J1493" s="7"/>
      <c r="K1493" s="7"/>
      <c r="L1493" s="25"/>
      <c r="M1493" s="11"/>
      <c r="N1493" s="7"/>
      <c r="O1493" s="7"/>
      <c r="P1493" s="26"/>
      <c r="Q1493" s="3"/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</row>
    <row r="1494" spans="1:159" x14ac:dyDescent="0.2">
      <c r="A1494" s="93"/>
      <c r="B1494" s="4"/>
      <c r="C1494" s="7"/>
      <c r="D1494" s="6"/>
      <c r="E1494" s="7"/>
      <c r="F1494" s="24"/>
      <c r="G1494" s="9"/>
      <c r="H1494" s="7"/>
      <c r="I1494" s="7"/>
      <c r="J1494" s="7"/>
      <c r="K1494" s="7"/>
      <c r="L1494" s="25"/>
      <c r="M1494" s="11"/>
      <c r="N1494" s="7"/>
      <c r="O1494" s="7"/>
      <c r="P1494" s="26"/>
      <c r="Q1494" s="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</row>
    <row r="1495" spans="1:159" x14ac:dyDescent="0.2">
      <c r="A1495" s="93"/>
      <c r="B1495" s="4"/>
      <c r="C1495" s="7"/>
      <c r="D1495" s="6"/>
      <c r="E1495" s="7"/>
      <c r="F1495" s="24"/>
      <c r="G1495" s="9"/>
      <c r="H1495" s="7"/>
      <c r="I1495" s="7"/>
      <c r="J1495" s="7"/>
      <c r="K1495" s="7"/>
      <c r="L1495" s="25"/>
      <c r="M1495" s="11"/>
      <c r="N1495" s="7"/>
      <c r="O1495" s="7"/>
      <c r="P1495" s="26"/>
      <c r="Q1495" s="3"/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</row>
    <row r="1496" spans="1:159" x14ac:dyDescent="0.2">
      <c r="A1496" s="93"/>
      <c r="B1496" s="4"/>
      <c r="C1496" s="7"/>
      <c r="D1496" s="6"/>
      <c r="E1496" s="7"/>
      <c r="F1496" s="24"/>
      <c r="G1496" s="9"/>
      <c r="H1496" s="7"/>
      <c r="I1496" s="7"/>
      <c r="J1496" s="7"/>
      <c r="K1496" s="7"/>
      <c r="L1496" s="25"/>
      <c r="M1496" s="11"/>
      <c r="N1496" s="7"/>
      <c r="O1496" s="7"/>
      <c r="P1496" s="26"/>
      <c r="Q1496" s="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</row>
    <row r="1497" spans="1:159" x14ac:dyDescent="0.2">
      <c r="A1497" s="93"/>
      <c r="B1497" s="4"/>
      <c r="C1497" s="7"/>
      <c r="D1497" s="6"/>
      <c r="E1497" s="7"/>
      <c r="F1497" s="24"/>
      <c r="G1497" s="9"/>
      <c r="H1497" s="7"/>
      <c r="I1497" s="7"/>
      <c r="J1497" s="7"/>
      <c r="K1497" s="7"/>
      <c r="L1497" s="25"/>
      <c r="M1497" s="11"/>
      <c r="N1497" s="7"/>
      <c r="O1497" s="7"/>
      <c r="P1497" s="26"/>
      <c r="Q1497" s="3"/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</row>
    <row r="1498" spans="1:159" x14ac:dyDescent="0.2">
      <c r="A1498" s="93"/>
      <c r="B1498" s="4"/>
      <c r="C1498" s="7"/>
      <c r="D1498" s="6"/>
      <c r="E1498" s="7"/>
      <c r="F1498" s="24"/>
      <c r="G1498" s="9"/>
      <c r="H1498" s="7"/>
      <c r="I1498" s="7"/>
      <c r="J1498" s="7"/>
      <c r="K1498" s="7"/>
      <c r="L1498" s="25"/>
      <c r="M1498" s="11"/>
      <c r="N1498" s="7"/>
      <c r="O1498" s="7"/>
      <c r="P1498" s="26"/>
      <c r="Q1498" s="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</row>
    <row r="1499" spans="1:159" x14ac:dyDescent="0.2">
      <c r="A1499" s="93"/>
      <c r="B1499" s="4"/>
      <c r="C1499" s="7"/>
      <c r="D1499" s="6"/>
      <c r="E1499" s="7"/>
      <c r="F1499" s="24"/>
      <c r="G1499" s="9"/>
      <c r="H1499" s="7"/>
      <c r="I1499" s="7"/>
      <c r="J1499" s="7"/>
      <c r="K1499" s="7"/>
      <c r="L1499" s="25"/>
      <c r="M1499" s="11"/>
      <c r="N1499" s="7"/>
      <c r="O1499" s="7"/>
      <c r="P1499" s="26"/>
      <c r="Q1499" s="3"/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</row>
    <row r="1500" spans="1:159" x14ac:dyDescent="0.2">
      <c r="A1500" s="93"/>
      <c r="B1500" s="4"/>
      <c r="C1500" s="7"/>
      <c r="D1500" s="6"/>
      <c r="E1500" s="7"/>
      <c r="F1500" s="24"/>
      <c r="G1500" s="9"/>
      <c r="H1500" s="7"/>
      <c r="I1500" s="7"/>
      <c r="J1500" s="7"/>
      <c r="K1500" s="7"/>
      <c r="L1500" s="25"/>
      <c r="M1500" s="11"/>
      <c r="N1500" s="7"/>
      <c r="O1500" s="7"/>
      <c r="P1500" s="26"/>
      <c r="Q1500" s="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</row>
    <row r="1501" spans="1:159" x14ac:dyDescent="0.2">
      <c r="A1501" s="93"/>
      <c r="B1501" s="4"/>
      <c r="C1501" s="7"/>
      <c r="D1501" s="6"/>
      <c r="E1501" s="7"/>
      <c r="F1501" s="24"/>
      <c r="G1501" s="9"/>
      <c r="H1501" s="7"/>
      <c r="I1501" s="7"/>
      <c r="J1501" s="7"/>
      <c r="K1501" s="7"/>
      <c r="L1501" s="25"/>
      <c r="M1501" s="11"/>
      <c r="N1501" s="7"/>
      <c r="O1501" s="7"/>
      <c r="P1501" s="26"/>
      <c r="Q1501" s="3"/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</row>
    <row r="1502" spans="1:159" x14ac:dyDescent="0.2">
      <c r="A1502" s="93"/>
      <c r="B1502" s="4"/>
      <c r="C1502" s="7"/>
      <c r="D1502" s="6"/>
      <c r="E1502" s="7"/>
      <c r="F1502" s="24"/>
      <c r="G1502" s="9"/>
      <c r="H1502" s="7"/>
      <c r="I1502" s="7"/>
      <c r="J1502" s="7"/>
      <c r="K1502" s="7"/>
      <c r="L1502" s="25"/>
      <c r="M1502" s="11"/>
      <c r="N1502" s="7"/>
      <c r="O1502" s="7"/>
      <c r="P1502" s="26"/>
      <c r="Q1502" s="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</row>
    <row r="1503" spans="1:159" x14ac:dyDescent="0.2">
      <c r="A1503" s="93"/>
      <c r="B1503" s="4"/>
      <c r="C1503" s="7"/>
      <c r="D1503" s="6"/>
      <c r="E1503" s="7"/>
      <c r="F1503" s="24"/>
      <c r="G1503" s="9"/>
      <c r="H1503" s="7"/>
      <c r="I1503" s="7"/>
      <c r="J1503" s="7"/>
      <c r="K1503" s="7"/>
      <c r="L1503" s="25"/>
      <c r="M1503" s="11"/>
      <c r="N1503" s="7"/>
      <c r="O1503" s="7"/>
      <c r="P1503" s="26"/>
      <c r="Q1503" s="3"/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</row>
    <row r="1504" spans="1:159" x14ac:dyDescent="0.2">
      <c r="A1504" s="93"/>
      <c r="B1504" s="4"/>
      <c r="C1504" s="7"/>
      <c r="D1504" s="6"/>
      <c r="E1504" s="7"/>
      <c r="F1504" s="24"/>
      <c r="G1504" s="9"/>
      <c r="H1504" s="7"/>
      <c r="I1504" s="7"/>
      <c r="J1504" s="7"/>
      <c r="K1504" s="7"/>
      <c r="L1504" s="25"/>
      <c r="M1504" s="11"/>
      <c r="N1504" s="7"/>
      <c r="O1504" s="7"/>
      <c r="P1504" s="26"/>
      <c r="Q1504" s="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</row>
    <row r="1505" spans="1:159" x14ac:dyDescent="0.2">
      <c r="A1505" s="93"/>
      <c r="B1505" s="4"/>
      <c r="C1505" s="7"/>
      <c r="D1505" s="6"/>
      <c r="E1505" s="7"/>
      <c r="F1505" s="24"/>
      <c r="G1505" s="9"/>
      <c r="H1505" s="7"/>
      <c r="I1505" s="7"/>
      <c r="J1505" s="7"/>
      <c r="K1505" s="7"/>
      <c r="L1505" s="25"/>
      <c r="M1505" s="11"/>
      <c r="N1505" s="7"/>
      <c r="O1505" s="7"/>
      <c r="P1505" s="26"/>
      <c r="Q1505" s="3"/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</row>
    <row r="1506" spans="1:159" x14ac:dyDescent="0.2">
      <c r="A1506" s="93"/>
      <c r="B1506" s="4"/>
      <c r="C1506" s="7"/>
      <c r="D1506" s="6"/>
      <c r="E1506" s="7"/>
      <c r="F1506" s="24"/>
      <c r="G1506" s="9"/>
      <c r="H1506" s="7"/>
      <c r="I1506" s="7"/>
      <c r="J1506" s="7"/>
      <c r="K1506" s="7"/>
      <c r="L1506" s="25"/>
      <c r="M1506" s="11"/>
      <c r="N1506" s="7"/>
      <c r="O1506" s="7"/>
      <c r="P1506" s="26"/>
      <c r="Q1506" s="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</row>
    <row r="1507" spans="1:159" x14ac:dyDescent="0.2">
      <c r="A1507" s="93"/>
      <c r="B1507" s="4"/>
      <c r="C1507" s="7"/>
      <c r="D1507" s="6"/>
      <c r="E1507" s="7"/>
      <c r="F1507" s="24"/>
      <c r="G1507" s="9"/>
      <c r="H1507" s="7"/>
      <c r="I1507" s="7"/>
      <c r="J1507" s="7"/>
      <c r="K1507" s="7"/>
      <c r="L1507" s="25"/>
      <c r="M1507" s="11"/>
      <c r="N1507" s="7"/>
      <c r="O1507" s="7"/>
      <c r="P1507" s="26"/>
      <c r="Q1507" s="3"/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</row>
    <row r="1508" spans="1:159" x14ac:dyDescent="0.2">
      <c r="A1508" s="93"/>
      <c r="B1508" s="4"/>
      <c r="C1508" s="7"/>
      <c r="D1508" s="6"/>
      <c r="E1508" s="7"/>
      <c r="F1508" s="24"/>
      <c r="G1508" s="9"/>
      <c r="H1508" s="7"/>
      <c r="I1508" s="7"/>
      <c r="J1508" s="7"/>
      <c r="K1508" s="7"/>
      <c r="L1508" s="25"/>
      <c r="M1508" s="11"/>
      <c r="N1508" s="7"/>
      <c r="O1508" s="7"/>
      <c r="P1508" s="26"/>
      <c r="Q1508" s="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</row>
    <row r="1509" spans="1:159" x14ac:dyDescent="0.2">
      <c r="A1509" s="93"/>
      <c r="B1509" s="4"/>
      <c r="C1509" s="7"/>
      <c r="D1509" s="6"/>
      <c r="E1509" s="7"/>
      <c r="F1509" s="24"/>
      <c r="G1509" s="9"/>
      <c r="H1509" s="7"/>
      <c r="I1509" s="7"/>
      <c r="J1509" s="7"/>
      <c r="K1509" s="7"/>
      <c r="L1509" s="25"/>
      <c r="M1509" s="11"/>
      <c r="N1509" s="7"/>
      <c r="O1509" s="7"/>
      <c r="P1509" s="26"/>
      <c r="Q1509" s="3"/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</row>
    <row r="1510" spans="1:159" x14ac:dyDescent="0.2">
      <c r="A1510" s="93"/>
      <c r="B1510" s="4"/>
      <c r="C1510" s="7"/>
      <c r="D1510" s="6"/>
      <c r="E1510" s="7"/>
      <c r="F1510" s="24"/>
      <c r="G1510" s="9"/>
      <c r="H1510" s="7"/>
      <c r="I1510" s="7"/>
      <c r="J1510" s="7"/>
      <c r="K1510" s="7"/>
      <c r="L1510" s="25"/>
      <c r="M1510" s="11"/>
      <c r="N1510" s="7"/>
      <c r="O1510" s="7"/>
      <c r="P1510" s="26"/>
      <c r="Q1510" s="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</row>
    <row r="1511" spans="1:159" x14ac:dyDescent="0.2">
      <c r="A1511" s="93"/>
      <c r="B1511" s="4"/>
      <c r="C1511" s="7"/>
      <c r="D1511" s="6"/>
      <c r="E1511" s="7"/>
      <c r="F1511" s="24"/>
      <c r="G1511" s="9"/>
      <c r="H1511" s="7"/>
      <c r="I1511" s="7"/>
      <c r="J1511" s="7"/>
      <c r="K1511" s="7"/>
      <c r="L1511" s="25"/>
      <c r="M1511" s="11"/>
      <c r="N1511" s="7"/>
      <c r="O1511" s="7"/>
      <c r="P1511" s="26"/>
      <c r="Q1511" s="3"/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</row>
    <row r="1512" spans="1:159" x14ac:dyDescent="0.2">
      <c r="A1512" s="93"/>
      <c r="B1512" s="4"/>
      <c r="C1512" s="7"/>
      <c r="D1512" s="6"/>
      <c r="E1512" s="7"/>
      <c r="F1512" s="24"/>
      <c r="G1512" s="9"/>
      <c r="H1512" s="7"/>
      <c r="I1512" s="7"/>
      <c r="J1512" s="7"/>
      <c r="K1512" s="7"/>
      <c r="L1512" s="25"/>
      <c r="M1512" s="11"/>
      <c r="N1512" s="7"/>
      <c r="O1512" s="7"/>
      <c r="P1512" s="26"/>
      <c r="Q1512" s="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</row>
    <row r="1513" spans="1:159" x14ac:dyDescent="0.2">
      <c r="A1513" s="93"/>
      <c r="B1513" s="4"/>
      <c r="C1513" s="7"/>
      <c r="D1513" s="6"/>
      <c r="E1513" s="7"/>
      <c r="F1513" s="24"/>
      <c r="G1513" s="9"/>
      <c r="H1513" s="7"/>
      <c r="I1513" s="7"/>
      <c r="J1513" s="7"/>
      <c r="K1513" s="7"/>
      <c r="L1513" s="25"/>
      <c r="M1513" s="11"/>
      <c r="N1513" s="7"/>
      <c r="O1513" s="7"/>
      <c r="P1513" s="26"/>
      <c r="Q1513" s="3"/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</row>
    <row r="1514" spans="1:159" x14ac:dyDescent="0.2">
      <c r="A1514" s="93"/>
      <c r="B1514" s="4"/>
      <c r="C1514" s="7"/>
      <c r="D1514" s="6"/>
      <c r="E1514" s="7"/>
      <c r="F1514" s="24"/>
      <c r="G1514" s="9"/>
      <c r="H1514" s="7"/>
      <c r="I1514" s="7"/>
      <c r="J1514" s="7"/>
      <c r="K1514" s="7"/>
      <c r="L1514" s="25"/>
      <c r="M1514" s="11"/>
      <c r="N1514" s="7"/>
      <c r="O1514" s="7"/>
      <c r="P1514" s="26"/>
      <c r="Q1514" s="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</row>
    <row r="1515" spans="1:159" x14ac:dyDescent="0.2">
      <c r="A1515" s="93"/>
      <c r="B1515" s="4"/>
      <c r="C1515" s="7"/>
      <c r="D1515" s="6"/>
      <c r="E1515" s="7"/>
      <c r="F1515" s="24"/>
      <c r="G1515" s="9"/>
      <c r="H1515" s="7"/>
      <c r="I1515" s="7"/>
      <c r="J1515" s="7"/>
      <c r="K1515" s="7"/>
      <c r="L1515" s="25"/>
      <c r="M1515" s="11"/>
      <c r="N1515" s="7"/>
      <c r="O1515" s="7"/>
      <c r="P1515" s="26"/>
      <c r="Q1515" s="3"/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</row>
    <row r="1516" spans="1:159" x14ac:dyDescent="0.2">
      <c r="A1516" s="93"/>
      <c r="B1516" s="4"/>
      <c r="C1516" s="7"/>
      <c r="D1516" s="6"/>
      <c r="E1516" s="7"/>
      <c r="F1516" s="24"/>
      <c r="G1516" s="9"/>
      <c r="H1516" s="7"/>
      <c r="I1516" s="7"/>
      <c r="J1516" s="7"/>
      <c r="K1516" s="7"/>
      <c r="L1516" s="25"/>
      <c r="M1516" s="11"/>
      <c r="N1516" s="7"/>
      <c r="O1516" s="7"/>
      <c r="P1516" s="26"/>
      <c r="Q1516" s="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</row>
    <row r="1517" spans="1:159" x14ac:dyDescent="0.2">
      <c r="A1517" s="93"/>
      <c r="B1517" s="4"/>
      <c r="C1517" s="7"/>
      <c r="D1517" s="6"/>
      <c r="E1517" s="7"/>
      <c r="F1517" s="24"/>
      <c r="G1517" s="9"/>
      <c r="H1517" s="7"/>
      <c r="I1517" s="7"/>
      <c r="J1517" s="7"/>
      <c r="K1517" s="7"/>
      <c r="L1517" s="25"/>
      <c r="M1517" s="11"/>
      <c r="N1517" s="7"/>
      <c r="O1517" s="7"/>
      <c r="P1517" s="26"/>
      <c r="Q1517" s="3"/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</row>
    <row r="1518" spans="1:159" x14ac:dyDescent="0.2">
      <c r="A1518" s="93"/>
      <c r="B1518" s="4"/>
      <c r="C1518" s="7"/>
      <c r="D1518" s="6"/>
      <c r="E1518" s="7"/>
      <c r="F1518" s="24"/>
      <c r="G1518" s="9"/>
      <c r="H1518" s="7"/>
      <c r="I1518" s="7"/>
      <c r="J1518" s="7"/>
      <c r="K1518" s="7"/>
      <c r="L1518" s="25"/>
      <c r="M1518" s="11"/>
      <c r="N1518" s="7"/>
      <c r="O1518" s="7"/>
      <c r="P1518" s="26"/>
      <c r="Q1518" s="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</row>
    <row r="1519" spans="1:159" x14ac:dyDescent="0.2">
      <c r="A1519" s="93"/>
      <c r="B1519" s="4"/>
      <c r="C1519" s="7"/>
      <c r="D1519" s="6"/>
      <c r="E1519" s="7"/>
      <c r="F1519" s="24"/>
      <c r="G1519" s="9"/>
      <c r="H1519" s="7"/>
      <c r="I1519" s="7"/>
      <c r="J1519" s="7"/>
      <c r="K1519" s="7"/>
      <c r="L1519" s="25"/>
      <c r="M1519" s="11"/>
      <c r="N1519" s="7"/>
      <c r="O1519" s="7"/>
      <c r="P1519" s="26"/>
      <c r="Q1519" s="3"/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</row>
    <row r="1520" spans="1:159" x14ac:dyDescent="0.2">
      <c r="A1520" s="93"/>
      <c r="B1520" s="4"/>
      <c r="C1520" s="7"/>
      <c r="D1520" s="6"/>
      <c r="E1520" s="7"/>
      <c r="F1520" s="24"/>
      <c r="G1520" s="9"/>
      <c r="H1520" s="7"/>
      <c r="I1520" s="7"/>
      <c r="J1520" s="7"/>
      <c r="K1520" s="7"/>
      <c r="L1520" s="25"/>
      <c r="M1520" s="11"/>
      <c r="N1520" s="7"/>
      <c r="O1520" s="7"/>
      <c r="P1520" s="26"/>
      <c r="Q1520" s="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</row>
    <row r="1521" spans="1:159" x14ac:dyDescent="0.2">
      <c r="A1521" s="93"/>
      <c r="B1521" s="4"/>
      <c r="C1521" s="7"/>
      <c r="D1521" s="6"/>
      <c r="E1521" s="7"/>
      <c r="F1521" s="24"/>
      <c r="G1521" s="9"/>
      <c r="H1521" s="7"/>
      <c r="I1521" s="7"/>
      <c r="J1521" s="7"/>
      <c r="K1521" s="7"/>
      <c r="L1521" s="25"/>
      <c r="M1521" s="11"/>
      <c r="N1521" s="7"/>
      <c r="O1521" s="7"/>
      <c r="P1521" s="26"/>
      <c r="Q1521" s="3"/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</row>
    <row r="1522" spans="1:159" x14ac:dyDescent="0.2">
      <c r="A1522" s="93"/>
      <c r="B1522" s="4"/>
      <c r="C1522" s="7"/>
      <c r="D1522" s="6"/>
      <c r="E1522" s="7"/>
      <c r="F1522" s="24"/>
      <c r="G1522" s="9"/>
      <c r="H1522" s="7"/>
      <c r="I1522" s="7"/>
      <c r="J1522" s="7"/>
      <c r="K1522" s="7"/>
      <c r="L1522" s="25"/>
      <c r="M1522" s="11"/>
      <c r="N1522" s="7"/>
      <c r="O1522" s="7"/>
      <c r="P1522" s="26"/>
      <c r="Q1522" s="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</row>
    <row r="1523" spans="1:159" x14ac:dyDescent="0.2">
      <c r="A1523" s="93"/>
      <c r="B1523" s="4"/>
      <c r="C1523" s="7"/>
      <c r="D1523" s="6"/>
      <c r="E1523" s="7"/>
      <c r="F1523" s="24"/>
      <c r="G1523" s="9"/>
      <c r="H1523" s="7"/>
      <c r="I1523" s="7"/>
      <c r="J1523" s="7"/>
      <c r="K1523" s="7"/>
      <c r="L1523" s="25"/>
      <c r="M1523" s="11"/>
      <c r="N1523" s="7"/>
      <c r="O1523" s="7"/>
      <c r="P1523" s="26"/>
      <c r="Q1523" s="3"/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</row>
    <row r="1524" spans="1:159" x14ac:dyDescent="0.2">
      <c r="A1524" s="93"/>
      <c r="B1524" s="4"/>
      <c r="C1524" s="7"/>
      <c r="D1524" s="6"/>
      <c r="E1524" s="7"/>
      <c r="F1524" s="24"/>
      <c r="G1524" s="9"/>
      <c r="H1524" s="7"/>
      <c r="I1524" s="7"/>
      <c r="J1524" s="7"/>
      <c r="K1524" s="7"/>
      <c r="L1524" s="25"/>
      <c r="M1524" s="11"/>
      <c r="N1524" s="7"/>
      <c r="O1524" s="7"/>
      <c r="P1524" s="26"/>
      <c r="Q1524" s="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</row>
    <row r="1525" spans="1:159" x14ac:dyDescent="0.2">
      <c r="A1525" s="93"/>
      <c r="B1525" s="4"/>
      <c r="C1525" s="7"/>
      <c r="D1525" s="6"/>
      <c r="E1525" s="7"/>
      <c r="F1525" s="24"/>
      <c r="G1525" s="9"/>
      <c r="H1525" s="7"/>
      <c r="I1525" s="7"/>
      <c r="J1525" s="7"/>
      <c r="K1525" s="7"/>
      <c r="L1525" s="25"/>
      <c r="M1525" s="11"/>
      <c r="N1525" s="7"/>
      <c r="O1525" s="7"/>
      <c r="P1525" s="26"/>
      <c r="Q1525" s="3"/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</row>
    <row r="1526" spans="1:159" x14ac:dyDescent="0.2">
      <c r="A1526" s="93"/>
      <c r="B1526" s="4"/>
      <c r="C1526" s="7"/>
      <c r="D1526" s="6"/>
      <c r="E1526" s="7"/>
      <c r="F1526" s="24"/>
      <c r="G1526" s="9"/>
      <c r="H1526" s="7"/>
      <c r="I1526" s="7"/>
      <c r="J1526" s="7"/>
      <c r="K1526" s="7"/>
      <c r="L1526" s="25"/>
      <c r="M1526" s="11"/>
      <c r="N1526" s="7"/>
      <c r="O1526" s="7"/>
      <c r="P1526" s="26"/>
      <c r="Q1526" s="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</row>
    <row r="1527" spans="1:159" x14ac:dyDescent="0.2">
      <c r="A1527" s="93"/>
      <c r="B1527" s="4"/>
      <c r="C1527" s="7"/>
      <c r="D1527" s="6"/>
      <c r="E1527" s="7"/>
      <c r="F1527" s="24"/>
      <c r="G1527" s="9"/>
      <c r="H1527" s="7"/>
      <c r="I1527" s="7"/>
      <c r="J1527" s="7"/>
      <c r="K1527" s="7"/>
      <c r="L1527" s="25"/>
      <c r="M1527" s="11"/>
      <c r="N1527" s="7"/>
      <c r="O1527" s="7"/>
      <c r="P1527" s="26"/>
      <c r="Q1527" s="3"/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</row>
    <row r="1528" spans="1:159" x14ac:dyDescent="0.2">
      <c r="A1528" s="93"/>
      <c r="B1528" s="4"/>
      <c r="C1528" s="7"/>
      <c r="D1528" s="6"/>
      <c r="E1528" s="7"/>
      <c r="F1528" s="24"/>
      <c r="G1528" s="9"/>
      <c r="H1528" s="7"/>
      <c r="I1528" s="7"/>
      <c r="J1528" s="7"/>
      <c r="K1528" s="7"/>
      <c r="L1528" s="25"/>
      <c r="M1528" s="11"/>
      <c r="N1528" s="7"/>
      <c r="O1528" s="7"/>
      <c r="P1528" s="26"/>
      <c r="Q1528" s="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</row>
    <row r="1529" spans="1:159" x14ac:dyDescent="0.2">
      <c r="A1529" s="93"/>
      <c r="B1529" s="4"/>
      <c r="C1529" s="7"/>
      <c r="D1529" s="6"/>
      <c r="E1529" s="7"/>
      <c r="F1529" s="24"/>
      <c r="G1529" s="9"/>
      <c r="H1529" s="7"/>
      <c r="I1529" s="7"/>
      <c r="J1529" s="7"/>
      <c r="K1529" s="7"/>
      <c r="L1529" s="25"/>
      <c r="M1529" s="11"/>
      <c r="N1529" s="7"/>
      <c r="O1529" s="7"/>
      <c r="P1529" s="26"/>
      <c r="Q1529" s="3"/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</row>
    <row r="1530" spans="1:159" x14ac:dyDescent="0.2">
      <c r="A1530" s="93"/>
      <c r="B1530" s="4"/>
      <c r="C1530" s="7"/>
      <c r="D1530" s="6"/>
      <c r="E1530" s="7"/>
      <c r="F1530" s="24"/>
      <c r="G1530" s="9"/>
      <c r="H1530" s="7"/>
      <c r="I1530" s="7"/>
      <c r="J1530" s="7"/>
      <c r="K1530" s="7"/>
      <c r="L1530" s="25"/>
      <c r="M1530" s="11"/>
      <c r="N1530" s="7"/>
      <c r="O1530" s="7"/>
      <c r="P1530" s="26"/>
      <c r="Q1530" s="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</row>
    <row r="1531" spans="1:159" x14ac:dyDescent="0.2">
      <c r="A1531" s="93"/>
      <c r="B1531" s="4"/>
      <c r="C1531" s="7"/>
      <c r="D1531" s="6"/>
      <c r="E1531" s="7"/>
      <c r="F1531" s="24"/>
      <c r="G1531" s="9"/>
      <c r="H1531" s="7"/>
      <c r="I1531" s="7"/>
      <c r="J1531" s="7"/>
      <c r="K1531" s="7"/>
      <c r="L1531" s="25"/>
      <c r="M1531" s="11"/>
      <c r="N1531" s="7"/>
      <c r="O1531" s="7"/>
      <c r="P1531" s="26"/>
      <c r="Q1531" s="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</row>
    <row r="1532" spans="1:159" x14ac:dyDescent="0.2">
      <c r="A1532" s="93"/>
      <c r="B1532" s="4"/>
      <c r="C1532" s="7"/>
      <c r="D1532" s="6"/>
      <c r="E1532" s="7"/>
      <c r="F1532" s="24"/>
      <c r="G1532" s="9"/>
      <c r="H1532" s="7"/>
      <c r="I1532" s="7"/>
      <c r="J1532" s="7"/>
      <c r="K1532" s="7"/>
      <c r="L1532" s="25"/>
      <c r="M1532" s="11"/>
      <c r="N1532" s="7"/>
      <c r="O1532" s="7"/>
      <c r="P1532" s="26"/>
      <c r="Q1532" s="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</row>
    <row r="1533" spans="1:159" x14ac:dyDescent="0.2">
      <c r="A1533" s="93"/>
      <c r="B1533" s="4"/>
      <c r="C1533" s="7"/>
      <c r="D1533" s="6"/>
      <c r="E1533" s="7"/>
      <c r="F1533" s="24"/>
      <c r="G1533" s="9"/>
      <c r="H1533" s="7"/>
      <c r="I1533" s="7"/>
      <c r="J1533" s="7"/>
      <c r="K1533" s="7"/>
      <c r="L1533" s="25"/>
      <c r="M1533" s="11"/>
      <c r="N1533" s="7"/>
      <c r="O1533" s="7"/>
      <c r="P1533" s="26"/>
      <c r="Q1533" s="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</row>
    <row r="1534" spans="1:159" x14ac:dyDescent="0.2">
      <c r="A1534" s="93"/>
      <c r="B1534" s="4"/>
      <c r="C1534" s="7"/>
      <c r="D1534" s="6"/>
      <c r="E1534" s="7"/>
      <c r="F1534" s="24"/>
      <c r="G1534" s="9"/>
      <c r="H1534" s="7"/>
      <c r="I1534" s="7"/>
      <c r="J1534" s="7"/>
      <c r="K1534" s="7"/>
      <c r="L1534" s="25"/>
      <c r="M1534" s="11"/>
      <c r="N1534" s="7"/>
      <c r="O1534" s="7"/>
      <c r="P1534" s="26"/>
      <c r="Q1534" s="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</row>
    <row r="1535" spans="1:159" x14ac:dyDescent="0.2">
      <c r="A1535" s="93"/>
      <c r="B1535" s="4"/>
      <c r="C1535" s="7"/>
      <c r="D1535" s="6"/>
      <c r="E1535" s="7"/>
      <c r="F1535" s="24"/>
      <c r="G1535" s="9"/>
      <c r="H1535" s="7"/>
      <c r="I1535" s="7"/>
      <c r="J1535" s="7"/>
      <c r="K1535" s="7"/>
      <c r="L1535" s="25"/>
      <c r="M1535" s="11"/>
      <c r="N1535" s="7"/>
      <c r="O1535" s="7"/>
      <c r="P1535" s="26"/>
      <c r="Q1535" s="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</row>
    <row r="1536" spans="1:159" x14ac:dyDescent="0.2">
      <c r="A1536" s="93"/>
      <c r="B1536" s="4"/>
      <c r="C1536" s="7"/>
      <c r="D1536" s="6"/>
      <c r="E1536" s="7"/>
      <c r="F1536" s="24"/>
      <c r="G1536" s="9"/>
      <c r="H1536" s="7"/>
      <c r="I1536" s="7"/>
      <c r="J1536" s="7"/>
      <c r="K1536" s="7"/>
      <c r="L1536" s="25"/>
      <c r="M1536" s="11"/>
      <c r="N1536" s="7"/>
      <c r="O1536" s="7"/>
      <c r="P1536" s="26"/>
      <c r="Q1536" s="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</row>
    <row r="1537" spans="1:159" x14ac:dyDescent="0.2">
      <c r="A1537" s="93"/>
      <c r="B1537" s="4"/>
      <c r="C1537" s="7"/>
      <c r="D1537" s="6"/>
      <c r="E1537" s="7"/>
      <c r="F1537" s="24"/>
      <c r="G1537" s="9"/>
      <c r="H1537" s="7"/>
      <c r="I1537" s="7"/>
      <c r="J1537" s="7"/>
      <c r="K1537" s="7"/>
      <c r="L1537" s="25"/>
      <c r="M1537" s="11"/>
      <c r="N1537" s="7"/>
      <c r="O1537" s="7"/>
      <c r="P1537" s="26"/>
      <c r="Q1537" s="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</row>
    <row r="1538" spans="1:159" x14ac:dyDescent="0.2">
      <c r="A1538" s="93"/>
      <c r="B1538" s="4"/>
      <c r="C1538" s="7"/>
      <c r="D1538" s="6"/>
      <c r="E1538" s="7"/>
      <c r="F1538" s="24"/>
      <c r="G1538" s="9"/>
      <c r="H1538" s="7"/>
      <c r="I1538" s="7"/>
      <c r="J1538" s="7"/>
      <c r="K1538" s="7"/>
      <c r="L1538" s="25"/>
      <c r="M1538" s="11"/>
      <c r="N1538" s="7"/>
      <c r="O1538" s="7"/>
      <c r="P1538" s="26"/>
      <c r="Q1538" s="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</row>
    <row r="1539" spans="1:159" x14ac:dyDescent="0.2">
      <c r="A1539" s="93"/>
      <c r="B1539" s="4"/>
      <c r="C1539" s="7"/>
      <c r="D1539" s="6"/>
      <c r="E1539" s="7"/>
      <c r="F1539" s="24"/>
      <c r="G1539" s="9"/>
      <c r="H1539" s="7"/>
      <c r="I1539" s="7"/>
      <c r="J1539" s="7"/>
      <c r="K1539" s="7"/>
      <c r="L1539" s="25"/>
      <c r="M1539" s="11"/>
      <c r="N1539" s="7"/>
      <c r="O1539" s="7"/>
      <c r="P1539" s="26"/>
      <c r="Q1539" s="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</row>
    <row r="1540" spans="1:159" x14ac:dyDescent="0.2">
      <c r="A1540" s="93"/>
      <c r="B1540" s="4"/>
      <c r="C1540" s="7"/>
      <c r="D1540" s="6"/>
      <c r="E1540" s="7"/>
      <c r="F1540" s="24"/>
      <c r="G1540" s="9"/>
      <c r="H1540" s="7"/>
      <c r="I1540" s="7"/>
      <c r="J1540" s="7"/>
      <c r="K1540" s="7"/>
      <c r="L1540" s="25"/>
      <c r="M1540" s="11"/>
      <c r="N1540" s="7"/>
      <c r="O1540" s="7"/>
      <c r="P1540" s="26"/>
      <c r="Q1540" s="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</row>
    <row r="1541" spans="1:159" x14ac:dyDescent="0.2">
      <c r="A1541" s="93"/>
      <c r="B1541" s="4"/>
      <c r="C1541" s="7"/>
      <c r="D1541" s="6"/>
      <c r="E1541" s="7"/>
      <c r="F1541" s="24"/>
      <c r="G1541" s="9"/>
      <c r="H1541" s="7"/>
      <c r="I1541" s="7"/>
      <c r="J1541" s="7"/>
      <c r="K1541" s="7"/>
      <c r="L1541" s="25"/>
      <c r="M1541" s="11"/>
      <c r="N1541" s="7"/>
      <c r="O1541" s="7"/>
      <c r="P1541" s="26"/>
      <c r="Q1541" s="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</row>
    <row r="1542" spans="1:159" x14ac:dyDescent="0.2">
      <c r="A1542" s="93"/>
      <c r="B1542" s="4"/>
      <c r="C1542" s="7"/>
      <c r="D1542" s="6"/>
      <c r="E1542" s="7"/>
      <c r="F1542" s="24"/>
      <c r="G1542" s="9"/>
      <c r="H1542" s="7"/>
      <c r="I1542" s="7"/>
      <c r="J1542" s="7"/>
      <c r="K1542" s="7"/>
      <c r="L1542" s="25"/>
      <c r="M1542" s="11"/>
      <c r="N1542" s="7"/>
      <c r="O1542" s="7"/>
      <c r="P1542" s="26"/>
      <c r="Q1542" s="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</row>
    <row r="1543" spans="1:159" x14ac:dyDescent="0.2">
      <c r="A1543" s="93"/>
      <c r="B1543" s="4"/>
      <c r="C1543" s="7"/>
      <c r="D1543" s="6"/>
      <c r="E1543" s="7"/>
      <c r="F1543" s="24"/>
      <c r="G1543" s="9"/>
      <c r="H1543" s="7"/>
      <c r="I1543" s="7"/>
      <c r="J1543" s="7"/>
      <c r="K1543" s="7"/>
      <c r="L1543" s="25"/>
      <c r="M1543" s="11"/>
      <c r="N1543" s="7"/>
      <c r="O1543" s="7"/>
      <c r="P1543" s="26"/>
      <c r="Q1543" s="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</row>
    <row r="1544" spans="1:159" x14ac:dyDescent="0.2">
      <c r="A1544" s="93"/>
      <c r="B1544" s="4"/>
      <c r="C1544" s="7"/>
      <c r="D1544" s="6"/>
      <c r="E1544" s="7"/>
      <c r="F1544" s="24"/>
      <c r="G1544" s="9"/>
      <c r="H1544" s="7"/>
      <c r="I1544" s="7"/>
      <c r="J1544" s="7"/>
      <c r="K1544" s="7"/>
      <c r="L1544" s="25"/>
      <c r="M1544" s="11"/>
      <c r="N1544" s="7"/>
      <c r="O1544" s="7"/>
      <c r="P1544" s="26"/>
      <c r="Q1544" s="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</row>
    <row r="1545" spans="1:159" x14ac:dyDescent="0.2">
      <c r="A1545" s="93"/>
      <c r="B1545" s="4"/>
      <c r="C1545" s="7"/>
      <c r="D1545" s="6"/>
      <c r="E1545" s="7"/>
      <c r="F1545" s="24"/>
      <c r="G1545" s="9"/>
      <c r="H1545" s="7"/>
      <c r="I1545" s="7"/>
      <c r="J1545" s="7"/>
      <c r="K1545" s="7"/>
      <c r="L1545" s="25"/>
      <c r="M1545" s="11"/>
      <c r="N1545" s="7"/>
      <c r="O1545" s="7"/>
      <c r="P1545" s="26"/>
      <c r="Q1545" s="3"/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</row>
    <row r="1546" spans="1:159" x14ac:dyDescent="0.2">
      <c r="A1546" s="93"/>
      <c r="B1546" s="4"/>
      <c r="C1546" s="7"/>
      <c r="D1546" s="6"/>
      <c r="E1546" s="7"/>
      <c r="F1546" s="24"/>
      <c r="G1546" s="9"/>
      <c r="H1546" s="7"/>
      <c r="I1546" s="7"/>
      <c r="J1546" s="7"/>
      <c r="K1546" s="7"/>
      <c r="L1546" s="25"/>
      <c r="M1546" s="11"/>
      <c r="N1546" s="7"/>
      <c r="O1546" s="7"/>
      <c r="P1546" s="26"/>
      <c r="Q1546" s="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</row>
    <row r="1547" spans="1:159" x14ac:dyDescent="0.2">
      <c r="A1547" s="93"/>
      <c r="B1547" s="4"/>
      <c r="C1547" s="7"/>
      <c r="D1547" s="6"/>
      <c r="E1547" s="7"/>
      <c r="F1547" s="24"/>
      <c r="G1547" s="9"/>
      <c r="H1547" s="7"/>
      <c r="I1547" s="7"/>
      <c r="J1547" s="7"/>
      <c r="K1547" s="7"/>
      <c r="L1547" s="25"/>
      <c r="M1547" s="11"/>
      <c r="N1547" s="7"/>
      <c r="O1547" s="7"/>
      <c r="P1547" s="26"/>
      <c r="Q1547" s="3"/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</row>
    <row r="1548" spans="1:159" x14ac:dyDescent="0.2">
      <c r="A1548" s="93"/>
      <c r="B1548" s="4"/>
      <c r="C1548" s="7"/>
      <c r="D1548" s="6"/>
      <c r="E1548" s="7"/>
      <c r="F1548" s="24"/>
      <c r="G1548" s="9"/>
      <c r="H1548" s="7"/>
      <c r="I1548" s="7"/>
      <c r="J1548" s="7"/>
      <c r="K1548" s="7"/>
      <c r="L1548" s="25"/>
      <c r="M1548" s="11"/>
      <c r="N1548" s="7"/>
      <c r="O1548" s="7"/>
      <c r="P1548" s="26"/>
      <c r="Q1548" s="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</row>
    <row r="1549" spans="1:159" x14ac:dyDescent="0.2">
      <c r="A1549" s="93"/>
      <c r="B1549" s="4"/>
      <c r="C1549" s="7"/>
      <c r="D1549" s="6"/>
      <c r="E1549" s="7"/>
      <c r="F1549" s="24"/>
      <c r="G1549" s="9"/>
      <c r="H1549" s="7"/>
      <c r="I1549" s="7"/>
      <c r="J1549" s="7"/>
      <c r="K1549" s="7"/>
      <c r="L1549" s="25"/>
      <c r="M1549" s="11"/>
      <c r="N1549" s="7"/>
      <c r="O1549" s="7"/>
      <c r="P1549" s="26"/>
      <c r="Q1549" s="3"/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</row>
    <row r="1550" spans="1:159" x14ac:dyDescent="0.2">
      <c r="A1550" s="93"/>
      <c r="B1550" s="4"/>
      <c r="C1550" s="7"/>
      <c r="D1550" s="6"/>
      <c r="E1550" s="7"/>
      <c r="F1550" s="24"/>
      <c r="G1550" s="9"/>
      <c r="H1550" s="7"/>
      <c r="I1550" s="7"/>
      <c r="J1550" s="7"/>
      <c r="K1550" s="7"/>
      <c r="L1550" s="25"/>
      <c r="M1550" s="11"/>
      <c r="N1550" s="7"/>
      <c r="O1550" s="7"/>
      <c r="P1550" s="26"/>
      <c r="Q1550" s="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</row>
    <row r="1551" spans="1:159" x14ac:dyDescent="0.2">
      <c r="A1551" s="93"/>
      <c r="B1551" s="4"/>
      <c r="C1551" s="7"/>
      <c r="D1551" s="6"/>
      <c r="E1551" s="7"/>
      <c r="F1551" s="24"/>
      <c r="G1551" s="9"/>
      <c r="H1551" s="7"/>
      <c r="I1551" s="7"/>
      <c r="J1551" s="7"/>
      <c r="K1551" s="7"/>
      <c r="L1551" s="25"/>
      <c r="M1551" s="11"/>
      <c r="N1551" s="7"/>
      <c r="O1551" s="7"/>
      <c r="P1551" s="26"/>
      <c r="Q1551" s="3"/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</row>
    <row r="1552" spans="1:159" x14ac:dyDescent="0.2">
      <c r="A1552" s="93"/>
      <c r="B1552" s="4"/>
      <c r="C1552" s="7"/>
      <c r="D1552" s="6"/>
      <c r="E1552" s="7"/>
      <c r="F1552" s="24"/>
      <c r="G1552" s="9"/>
      <c r="H1552" s="7"/>
      <c r="I1552" s="7"/>
      <c r="J1552" s="7"/>
      <c r="K1552" s="7"/>
      <c r="L1552" s="25"/>
      <c r="M1552" s="11"/>
      <c r="N1552" s="7"/>
      <c r="O1552" s="7"/>
      <c r="P1552" s="26"/>
      <c r="Q1552" s="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</row>
    <row r="1553" spans="1:159" x14ac:dyDescent="0.2">
      <c r="A1553" s="93"/>
      <c r="B1553" s="4"/>
      <c r="C1553" s="7"/>
      <c r="D1553" s="6"/>
      <c r="E1553" s="7"/>
      <c r="F1553" s="24"/>
      <c r="G1553" s="9"/>
      <c r="H1553" s="7"/>
      <c r="I1553" s="7"/>
      <c r="J1553" s="7"/>
      <c r="K1553" s="7"/>
      <c r="L1553" s="25"/>
      <c r="M1553" s="11"/>
      <c r="N1553" s="7"/>
      <c r="O1553" s="7"/>
      <c r="P1553" s="26"/>
      <c r="Q1553" s="3"/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</row>
    <row r="1554" spans="1:159" x14ac:dyDescent="0.2">
      <c r="A1554" s="93"/>
      <c r="B1554" s="4"/>
      <c r="C1554" s="7"/>
      <c r="D1554" s="6"/>
      <c r="E1554" s="7"/>
      <c r="F1554" s="24"/>
      <c r="G1554" s="9"/>
      <c r="H1554" s="7"/>
      <c r="I1554" s="7"/>
      <c r="J1554" s="7"/>
      <c r="K1554" s="7"/>
      <c r="L1554" s="25"/>
      <c r="M1554" s="11"/>
      <c r="N1554" s="7"/>
      <c r="O1554" s="7"/>
      <c r="P1554" s="26"/>
      <c r="Q1554" s="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</row>
    <row r="1555" spans="1:159" x14ac:dyDescent="0.2">
      <c r="A1555" s="93"/>
      <c r="B1555" s="4"/>
      <c r="C1555" s="7"/>
      <c r="D1555" s="6"/>
      <c r="E1555" s="7"/>
      <c r="F1555" s="24"/>
      <c r="G1555" s="9"/>
      <c r="H1555" s="7"/>
      <c r="I1555" s="7"/>
      <c r="J1555" s="7"/>
      <c r="K1555" s="7"/>
      <c r="L1555" s="25"/>
      <c r="M1555" s="11"/>
      <c r="N1555" s="7"/>
      <c r="O1555" s="7"/>
      <c r="P1555" s="26"/>
      <c r="Q1555" s="3"/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</row>
    <row r="1556" spans="1:159" x14ac:dyDescent="0.2">
      <c r="A1556" s="93"/>
      <c r="B1556" s="4"/>
      <c r="C1556" s="7"/>
      <c r="D1556" s="6"/>
      <c r="E1556" s="7"/>
      <c r="F1556" s="24"/>
      <c r="G1556" s="9"/>
      <c r="H1556" s="7"/>
      <c r="I1556" s="7"/>
      <c r="J1556" s="7"/>
      <c r="K1556" s="7"/>
      <c r="L1556" s="25"/>
      <c r="M1556" s="11"/>
      <c r="N1556" s="7"/>
      <c r="O1556" s="7"/>
      <c r="P1556" s="26"/>
      <c r="Q1556" s="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</row>
    <row r="1557" spans="1:159" x14ac:dyDescent="0.2">
      <c r="A1557" s="93"/>
      <c r="B1557" s="4"/>
      <c r="C1557" s="7"/>
      <c r="D1557" s="6"/>
      <c r="E1557" s="7"/>
      <c r="F1557" s="24"/>
      <c r="G1557" s="9"/>
      <c r="H1557" s="7"/>
      <c r="I1557" s="7"/>
      <c r="J1557" s="7"/>
      <c r="K1557" s="7"/>
      <c r="L1557" s="25"/>
      <c r="M1557" s="11"/>
      <c r="N1557" s="7"/>
      <c r="O1557" s="7"/>
      <c r="P1557" s="26"/>
      <c r="Q1557" s="3"/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</row>
    <row r="1558" spans="1:159" x14ac:dyDescent="0.2">
      <c r="A1558" s="93"/>
      <c r="B1558" s="4"/>
      <c r="C1558" s="7"/>
      <c r="D1558" s="6"/>
      <c r="E1558" s="7"/>
      <c r="F1558" s="24"/>
      <c r="G1558" s="9"/>
      <c r="H1558" s="7"/>
      <c r="I1558" s="7"/>
      <c r="J1558" s="7"/>
      <c r="K1558" s="7"/>
      <c r="L1558" s="25"/>
      <c r="M1558" s="11"/>
      <c r="N1558" s="7"/>
      <c r="O1558" s="7"/>
      <c r="P1558" s="26"/>
      <c r="Q1558" s="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</row>
    <row r="1559" spans="1:159" x14ac:dyDescent="0.2">
      <c r="A1559" s="93"/>
      <c r="B1559" s="4"/>
      <c r="C1559" s="7"/>
      <c r="D1559" s="6"/>
      <c r="E1559" s="7"/>
      <c r="F1559" s="24"/>
      <c r="G1559" s="9"/>
      <c r="H1559" s="7"/>
      <c r="I1559" s="7"/>
      <c r="J1559" s="7"/>
      <c r="K1559" s="7"/>
      <c r="L1559" s="25"/>
      <c r="M1559" s="11"/>
      <c r="N1559" s="7"/>
      <c r="O1559" s="7"/>
      <c r="P1559" s="26"/>
      <c r="Q1559" s="3"/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</row>
    <row r="1560" spans="1:159" x14ac:dyDescent="0.2">
      <c r="A1560" s="93"/>
      <c r="B1560" s="4"/>
      <c r="C1560" s="7"/>
      <c r="D1560" s="6"/>
      <c r="E1560" s="7"/>
      <c r="F1560" s="24"/>
      <c r="G1560" s="9"/>
      <c r="H1560" s="7"/>
      <c r="I1560" s="7"/>
      <c r="J1560" s="7"/>
      <c r="K1560" s="7"/>
      <c r="L1560" s="25"/>
      <c r="M1560" s="11"/>
      <c r="N1560" s="7"/>
      <c r="O1560" s="7"/>
      <c r="P1560" s="26"/>
      <c r="Q1560" s="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</row>
    <row r="1561" spans="1:159" x14ac:dyDescent="0.2">
      <c r="A1561" s="93"/>
      <c r="B1561" s="4"/>
      <c r="C1561" s="7"/>
      <c r="D1561" s="6"/>
      <c r="E1561" s="7"/>
      <c r="F1561" s="24"/>
      <c r="G1561" s="9"/>
      <c r="H1561" s="7"/>
      <c r="I1561" s="7"/>
      <c r="J1561" s="7"/>
      <c r="K1561" s="7"/>
      <c r="L1561" s="25"/>
      <c r="M1561" s="11"/>
      <c r="N1561" s="7"/>
      <c r="O1561" s="7"/>
      <c r="P1561" s="26"/>
      <c r="Q1561" s="3"/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</row>
    <row r="1562" spans="1:159" x14ac:dyDescent="0.2">
      <c r="A1562" s="93"/>
      <c r="B1562" s="4"/>
      <c r="C1562" s="7"/>
      <c r="D1562" s="6"/>
      <c r="E1562" s="7"/>
      <c r="F1562" s="24"/>
      <c r="G1562" s="9"/>
      <c r="H1562" s="7"/>
      <c r="I1562" s="7"/>
      <c r="J1562" s="7"/>
      <c r="K1562" s="7"/>
      <c r="L1562" s="25"/>
      <c r="M1562" s="11"/>
      <c r="N1562" s="7"/>
      <c r="O1562" s="7"/>
      <c r="P1562" s="26"/>
      <c r="Q1562" s="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</row>
    <row r="1563" spans="1:159" x14ac:dyDescent="0.2">
      <c r="A1563" s="93"/>
      <c r="B1563" s="4"/>
      <c r="C1563" s="7"/>
      <c r="D1563" s="6"/>
      <c r="E1563" s="7"/>
      <c r="F1563" s="24"/>
      <c r="G1563" s="9"/>
      <c r="H1563" s="7"/>
      <c r="I1563" s="7"/>
      <c r="J1563" s="7"/>
      <c r="K1563" s="7"/>
      <c r="L1563" s="25"/>
      <c r="M1563" s="11"/>
      <c r="N1563" s="7"/>
      <c r="O1563" s="7"/>
      <c r="P1563" s="26"/>
      <c r="Q1563" s="3"/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</row>
    <row r="1564" spans="1:159" x14ac:dyDescent="0.2">
      <c r="A1564" s="93"/>
      <c r="B1564" s="4"/>
      <c r="C1564" s="7"/>
      <c r="D1564" s="6"/>
      <c r="E1564" s="7"/>
      <c r="F1564" s="24"/>
      <c r="G1564" s="9"/>
      <c r="H1564" s="7"/>
      <c r="I1564" s="7"/>
      <c r="J1564" s="7"/>
      <c r="K1564" s="7"/>
      <c r="L1564" s="25"/>
      <c r="M1564" s="11"/>
      <c r="N1564" s="7"/>
      <c r="O1564" s="7"/>
      <c r="P1564" s="26"/>
      <c r="Q1564" s="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</row>
    <row r="1565" spans="1:159" x14ac:dyDescent="0.2">
      <c r="A1565" s="93"/>
      <c r="B1565" s="4"/>
      <c r="C1565" s="7"/>
      <c r="D1565" s="6"/>
      <c r="E1565" s="7"/>
      <c r="F1565" s="24"/>
      <c r="G1565" s="9"/>
      <c r="H1565" s="7"/>
      <c r="I1565" s="7"/>
      <c r="J1565" s="7"/>
      <c r="K1565" s="7"/>
      <c r="L1565" s="25"/>
      <c r="M1565" s="11"/>
      <c r="N1565" s="7"/>
      <c r="O1565" s="7"/>
      <c r="P1565" s="26"/>
      <c r="Q1565" s="3"/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</row>
    <row r="1566" spans="1:159" x14ac:dyDescent="0.2">
      <c r="A1566" s="93"/>
      <c r="B1566" s="4"/>
      <c r="C1566" s="7"/>
      <c r="D1566" s="6"/>
      <c r="E1566" s="7"/>
      <c r="F1566" s="24"/>
      <c r="G1566" s="9"/>
      <c r="H1566" s="7"/>
      <c r="I1566" s="7"/>
      <c r="J1566" s="7"/>
      <c r="K1566" s="7"/>
      <c r="L1566" s="25"/>
      <c r="M1566" s="11"/>
      <c r="N1566" s="7"/>
      <c r="O1566" s="7"/>
      <c r="P1566" s="26"/>
      <c r="Q1566" s="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</row>
    <row r="1567" spans="1:159" x14ac:dyDescent="0.2">
      <c r="A1567" s="93"/>
      <c r="B1567" s="4"/>
      <c r="C1567" s="7"/>
      <c r="D1567" s="6"/>
      <c r="E1567" s="7"/>
      <c r="F1567" s="24"/>
      <c r="G1567" s="9"/>
      <c r="H1567" s="7"/>
      <c r="I1567" s="7"/>
      <c r="J1567" s="7"/>
      <c r="K1567" s="7"/>
      <c r="L1567" s="25"/>
      <c r="M1567" s="11"/>
      <c r="N1567" s="7"/>
      <c r="O1567" s="7"/>
      <c r="P1567" s="26"/>
      <c r="Q1567" s="3"/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</row>
    <row r="1568" spans="1:159" x14ac:dyDescent="0.2">
      <c r="A1568" s="93"/>
      <c r="B1568" s="4"/>
      <c r="C1568" s="7"/>
      <c r="D1568" s="6"/>
      <c r="E1568" s="7"/>
      <c r="F1568" s="24"/>
      <c r="G1568" s="9"/>
      <c r="H1568" s="7"/>
      <c r="I1568" s="7"/>
      <c r="J1568" s="7"/>
      <c r="K1568" s="7"/>
      <c r="L1568" s="25"/>
      <c r="M1568" s="11"/>
      <c r="N1568" s="7"/>
      <c r="O1568" s="7"/>
      <c r="P1568" s="26"/>
      <c r="Q1568" s="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</row>
    <row r="1569" spans="1:159" x14ac:dyDescent="0.2">
      <c r="A1569" s="93"/>
      <c r="B1569" s="4"/>
      <c r="C1569" s="7"/>
      <c r="D1569" s="6"/>
      <c r="E1569" s="7"/>
      <c r="F1569" s="24"/>
      <c r="G1569" s="9"/>
      <c r="H1569" s="7"/>
      <c r="I1569" s="7"/>
      <c r="J1569" s="7"/>
      <c r="K1569" s="7"/>
      <c r="L1569" s="25"/>
      <c r="M1569" s="11"/>
      <c r="N1569" s="7"/>
      <c r="O1569" s="7"/>
      <c r="P1569" s="26"/>
      <c r="Q1569" s="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</row>
    <row r="1570" spans="1:159" x14ac:dyDescent="0.2">
      <c r="A1570" s="93"/>
      <c r="B1570" s="4"/>
      <c r="C1570" s="7"/>
      <c r="D1570" s="6"/>
      <c r="E1570" s="7"/>
      <c r="F1570" s="24"/>
      <c r="G1570" s="9"/>
      <c r="H1570" s="7"/>
      <c r="I1570" s="7"/>
      <c r="J1570" s="7"/>
      <c r="K1570" s="7"/>
      <c r="L1570" s="25"/>
      <c r="M1570" s="11"/>
      <c r="N1570" s="7"/>
      <c r="O1570" s="7"/>
      <c r="P1570" s="26"/>
      <c r="Q1570" s="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</row>
    <row r="1571" spans="1:159" x14ac:dyDescent="0.2">
      <c r="A1571" s="93"/>
      <c r="B1571" s="4"/>
      <c r="C1571" s="7"/>
      <c r="D1571" s="6"/>
      <c r="E1571" s="7"/>
      <c r="F1571" s="24"/>
      <c r="G1571" s="9"/>
      <c r="H1571" s="7"/>
      <c r="I1571" s="7"/>
      <c r="J1571" s="7"/>
      <c r="K1571" s="7"/>
      <c r="L1571" s="25"/>
      <c r="M1571" s="11"/>
      <c r="N1571" s="7"/>
      <c r="O1571" s="7"/>
      <c r="P1571" s="26"/>
      <c r="Q1571" s="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</row>
    <row r="1572" spans="1:159" x14ac:dyDescent="0.2">
      <c r="A1572" s="93"/>
      <c r="B1572" s="4"/>
      <c r="C1572" s="7"/>
      <c r="D1572" s="6"/>
      <c r="E1572" s="7"/>
      <c r="F1572" s="24"/>
      <c r="G1572" s="9"/>
      <c r="H1572" s="7"/>
      <c r="I1572" s="7"/>
      <c r="J1572" s="7"/>
      <c r="K1572" s="7"/>
      <c r="L1572" s="25"/>
      <c r="M1572" s="11"/>
      <c r="N1572" s="7"/>
      <c r="O1572" s="7"/>
      <c r="P1572" s="26"/>
      <c r="Q1572" s="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</row>
    <row r="1573" spans="1:159" x14ac:dyDescent="0.2">
      <c r="A1573" s="93"/>
      <c r="B1573" s="4"/>
      <c r="C1573" s="7"/>
      <c r="D1573" s="6"/>
      <c r="E1573" s="7"/>
      <c r="F1573" s="24"/>
      <c r="G1573" s="9"/>
      <c r="H1573" s="7"/>
      <c r="I1573" s="7"/>
      <c r="J1573" s="7"/>
      <c r="K1573" s="7"/>
      <c r="L1573" s="25"/>
      <c r="M1573" s="11"/>
      <c r="N1573" s="7"/>
      <c r="O1573" s="7"/>
      <c r="P1573" s="26"/>
      <c r="Q1573" s="3"/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</row>
    <row r="1574" spans="1:159" x14ac:dyDescent="0.2">
      <c r="A1574" s="93"/>
      <c r="B1574" s="4"/>
      <c r="C1574" s="7"/>
      <c r="D1574" s="6"/>
      <c r="E1574" s="7"/>
      <c r="F1574" s="24"/>
      <c r="G1574" s="9"/>
      <c r="H1574" s="7"/>
      <c r="I1574" s="7"/>
      <c r="J1574" s="7"/>
      <c r="K1574" s="7"/>
      <c r="L1574" s="25"/>
      <c r="M1574" s="11"/>
      <c r="N1574" s="7"/>
      <c r="O1574" s="7"/>
      <c r="P1574" s="26"/>
      <c r="Q1574" s="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</row>
    <row r="1575" spans="1:159" x14ac:dyDescent="0.2">
      <c r="A1575" s="93"/>
      <c r="B1575" s="4"/>
      <c r="C1575" s="7"/>
      <c r="D1575" s="6"/>
      <c r="E1575" s="7"/>
      <c r="F1575" s="24"/>
      <c r="G1575" s="9"/>
      <c r="H1575" s="7"/>
      <c r="I1575" s="7"/>
      <c r="J1575" s="7"/>
      <c r="K1575" s="7"/>
      <c r="L1575" s="25"/>
      <c r="M1575" s="11"/>
      <c r="N1575" s="7"/>
      <c r="O1575" s="7"/>
      <c r="P1575" s="26"/>
      <c r="Q1575" s="3"/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</row>
    <row r="1576" spans="1:159" x14ac:dyDescent="0.2">
      <c r="A1576" s="93"/>
      <c r="B1576" s="4"/>
      <c r="C1576" s="7"/>
      <c r="D1576" s="6"/>
      <c r="E1576" s="7"/>
      <c r="F1576" s="24"/>
      <c r="G1576" s="9"/>
      <c r="H1576" s="7"/>
      <c r="I1576" s="7"/>
      <c r="J1576" s="7"/>
      <c r="K1576" s="7"/>
      <c r="L1576" s="25"/>
      <c r="M1576" s="11"/>
      <c r="N1576" s="7"/>
      <c r="O1576" s="7"/>
      <c r="P1576" s="26"/>
      <c r="Q1576" s="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</row>
    <row r="1577" spans="1:159" x14ac:dyDescent="0.2">
      <c r="A1577" s="93"/>
      <c r="B1577" s="4"/>
      <c r="C1577" s="7"/>
      <c r="D1577" s="6"/>
      <c r="E1577" s="7"/>
      <c r="F1577" s="24"/>
      <c r="G1577" s="9"/>
      <c r="H1577" s="7"/>
      <c r="I1577" s="7"/>
      <c r="J1577" s="7"/>
      <c r="K1577" s="7"/>
      <c r="L1577" s="25"/>
      <c r="M1577" s="11"/>
      <c r="N1577" s="7"/>
      <c r="O1577" s="7"/>
      <c r="P1577" s="26"/>
      <c r="Q1577" s="3"/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</row>
    <row r="1578" spans="1:159" x14ac:dyDescent="0.2">
      <c r="A1578" s="93"/>
      <c r="B1578" s="4"/>
      <c r="C1578" s="7"/>
      <c r="D1578" s="6"/>
      <c r="E1578" s="7"/>
      <c r="F1578" s="24"/>
      <c r="G1578" s="9"/>
      <c r="H1578" s="7"/>
      <c r="I1578" s="7"/>
      <c r="J1578" s="7"/>
      <c r="K1578" s="7"/>
      <c r="L1578" s="25"/>
      <c r="M1578" s="11"/>
      <c r="N1578" s="7"/>
      <c r="O1578" s="7"/>
      <c r="P1578" s="26"/>
      <c r="Q1578" s="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</row>
    <row r="1579" spans="1:159" x14ac:dyDescent="0.2">
      <c r="A1579" s="93"/>
      <c r="B1579" s="4"/>
      <c r="C1579" s="7"/>
      <c r="D1579" s="6"/>
      <c r="E1579" s="7"/>
      <c r="F1579" s="24"/>
      <c r="G1579" s="9"/>
      <c r="H1579" s="7"/>
      <c r="I1579" s="7"/>
      <c r="J1579" s="7"/>
      <c r="K1579" s="7"/>
      <c r="L1579" s="25"/>
      <c r="M1579" s="11"/>
      <c r="N1579" s="7"/>
      <c r="O1579" s="7"/>
      <c r="P1579" s="26"/>
      <c r="Q1579" s="3"/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</row>
    <row r="1580" spans="1:159" x14ac:dyDescent="0.2">
      <c r="A1580" s="93"/>
      <c r="B1580" s="4"/>
      <c r="C1580" s="7"/>
      <c r="D1580" s="6"/>
      <c r="E1580" s="7"/>
      <c r="F1580" s="24"/>
      <c r="G1580" s="9"/>
      <c r="H1580" s="7"/>
      <c r="I1580" s="7"/>
      <c r="J1580" s="7"/>
      <c r="K1580" s="7"/>
      <c r="L1580" s="25"/>
      <c r="M1580" s="11"/>
      <c r="N1580" s="7"/>
      <c r="O1580" s="7"/>
      <c r="P1580" s="26"/>
      <c r="Q1580" s="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</row>
    <row r="1581" spans="1:159" x14ac:dyDescent="0.2">
      <c r="A1581" s="93"/>
      <c r="B1581" s="4"/>
      <c r="C1581" s="7"/>
      <c r="D1581" s="6"/>
      <c r="E1581" s="7"/>
      <c r="F1581" s="24"/>
      <c r="G1581" s="9"/>
      <c r="H1581" s="7"/>
      <c r="I1581" s="7"/>
      <c r="J1581" s="7"/>
      <c r="K1581" s="7"/>
      <c r="L1581" s="25"/>
      <c r="M1581" s="11"/>
      <c r="N1581" s="7"/>
      <c r="O1581" s="7"/>
      <c r="P1581" s="26"/>
      <c r="Q1581" s="3"/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</row>
    <row r="1582" spans="1:159" x14ac:dyDescent="0.2">
      <c r="A1582" s="93"/>
      <c r="B1582" s="4"/>
      <c r="C1582" s="7"/>
      <c r="D1582" s="6"/>
      <c r="E1582" s="7"/>
      <c r="F1582" s="24"/>
      <c r="G1582" s="9"/>
      <c r="H1582" s="7"/>
      <c r="I1582" s="7"/>
      <c r="J1582" s="7"/>
      <c r="K1582" s="7"/>
      <c r="L1582" s="25"/>
      <c r="M1582" s="11"/>
      <c r="N1582" s="7"/>
      <c r="O1582" s="7"/>
      <c r="P1582" s="26"/>
      <c r="Q1582" s="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</row>
    <row r="1583" spans="1:159" x14ac:dyDescent="0.2">
      <c r="A1583" s="93"/>
      <c r="B1583" s="4"/>
      <c r="C1583" s="7"/>
      <c r="D1583" s="6"/>
      <c r="E1583" s="7"/>
      <c r="F1583" s="24"/>
      <c r="G1583" s="9"/>
      <c r="H1583" s="7"/>
      <c r="I1583" s="7"/>
      <c r="J1583" s="7"/>
      <c r="K1583" s="7"/>
      <c r="L1583" s="25"/>
      <c r="M1583" s="11"/>
      <c r="N1583" s="7"/>
      <c r="O1583" s="7"/>
      <c r="P1583" s="26"/>
      <c r="Q1583" s="3"/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</row>
    <row r="1584" spans="1:159" x14ac:dyDescent="0.2">
      <c r="A1584" s="93"/>
      <c r="B1584" s="4"/>
      <c r="C1584" s="7"/>
      <c r="D1584" s="6"/>
      <c r="E1584" s="7"/>
      <c r="F1584" s="24"/>
      <c r="G1584" s="9"/>
      <c r="H1584" s="7"/>
      <c r="I1584" s="7"/>
      <c r="J1584" s="7"/>
      <c r="K1584" s="7"/>
      <c r="L1584" s="25"/>
      <c r="M1584" s="11"/>
      <c r="N1584" s="7"/>
      <c r="O1584" s="7"/>
      <c r="P1584" s="26"/>
      <c r="Q1584" s="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</row>
    <row r="1585" spans="1:159" x14ac:dyDescent="0.2">
      <c r="A1585" s="93"/>
      <c r="B1585" s="4"/>
      <c r="C1585" s="7"/>
      <c r="D1585" s="6"/>
      <c r="E1585" s="7"/>
      <c r="F1585" s="24"/>
      <c r="G1585" s="9"/>
      <c r="H1585" s="7"/>
      <c r="I1585" s="7"/>
      <c r="J1585" s="7"/>
      <c r="K1585" s="7"/>
      <c r="L1585" s="25"/>
      <c r="M1585" s="11"/>
      <c r="N1585" s="7"/>
      <c r="O1585" s="7"/>
      <c r="P1585" s="26"/>
      <c r="Q1585" s="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</row>
    <row r="1586" spans="1:159" x14ac:dyDescent="0.2">
      <c r="A1586" s="93"/>
      <c r="B1586" s="4"/>
      <c r="C1586" s="7"/>
      <c r="D1586" s="6"/>
      <c r="E1586" s="7"/>
      <c r="F1586" s="24"/>
      <c r="G1586" s="9"/>
      <c r="H1586" s="7"/>
      <c r="I1586" s="7"/>
      <c r="J1586" s="7"/>
      <c r="K1586" s="7"/>
      <c r="L1586" s="25"/>
      <c r="M1586" s="11"/>
      <c r="N1586" s="7"/>
      <c r="O1586" s="7"/>
      <c r="P1586" s="26"/>
      <c r="Q1586" s="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</row>
    <row r="1587" spans="1:159" x14ac:dyDescent="0.2">
      <c r="A1587" s="93"/>
      <c r="B1587" s="4"/>
      <c r="C1587" s="7"/>
      <c r="D1587" s="6"/>
      <c r="E1587" s="7"/>
      <c r="F1587" s="24"/>
      <c r="G1587" s="9"/>
      <c r="H1587" s="7"/>
      <c r="I1587" s="7"/>
      <c r="J1587" s="7"/>
      <c r="K1587" s="7"/>
      <c r="L1587" s="25"/>
      <c r="M1587" s="11"/>
      <c r="N1587" s="7"/>
      <c r="O1587" s="7"/>
      <c r="P1587" s="26"/>
      <c r="Q1587" s="3"/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</row>
    <row r="1588" spans="1:159" x14ac:dyDescent="0.2">
      <c r="A1588" s="93"/>
      <c r="B1588" s="4"/>
      <c r="C1588" s="7"/>
      <c r="D1588" s="6"/>
      <c r="E1588" s="7"/>
      <c r="F1588" s="24"/>
      <c r="G1588" s="9"/>
      <c r="H1588" s="7"/>
      <c r="I1588" s="7"/>
      <c r="J1588" s="7"/>
      <c r="K1588" s="7"/>
      <c r="L1588" s="25"/>
      <c r="M1588" s="11"/>
      <c r="N1588" s="7"/>
      <c r="O1588" s="7"/>
      <c r="P1588" s="26"/>
      <c r="Q1588" s="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</row>
    <row r="1589" spans="1:159" x14ac:dyDescent="0.2">
      <c r="A1589" s="93"/>
      <c r="B1589" s="4"/>
      <c r="C1589" s="7"/>
      <c r="D1589" s="6"/>
      <c r="E1589" s="7"/>
      <c r="F1589" s="24"/>
      <c r="G1589" s="9"/>
      <c r="H1589" s="7"/>
      <c r="I1589" s="7"/>
      <c r="J1589" s="7"/>
      <c r="K1589" s="7"/>
      <c r="L1589" s="25"/>
      <c r="M1589" s="11"/>
      <c r="N1589" s="7"/>
      <c r="O1589" s="7"/>
      <c r="P1589" s="26"/>
      <c r="Q1589" s="3"/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</row>
    <row r="1590" spans="1:159" x14ac:dyDescent="0.2">
      <c r="A1590" s="93"/>
      <c r="B1590" s="4"/>
      <c r="C1590" s="7"/>
      <c r="D1590" s="6"/>
      <c r="E1590" s="7"/>
      <c r="F1590" s="24"/>
      <c r="G1590" s="9"/>
      <c r="H1590" s="7"/>
      <c r="I1590" s="7"/>
      <c r="J1590" s="7"/>
      <c r="K1590" s="7"/>
      <c r="L1590" s="25"/>
      <c r="M1590" s="11"/>
      <c r="N1590" s="7"/>
      <c r="O1590" s="7"/>
      <c r="P1590" s="26"/>
      <c r="Q1590" s="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</row>
    <row r="1591" spans="1:159" x14ac:dyDescent="0.2">
      <c r="A1591" s="93"/>
      <c r="B1591" s="4"/>
      <c r="C1591" s="7"/>
      <c r="D1591" s="6"/>
      <c r="E1591" s="7"/>
      <c r="F1591" s="24"/>
      <c r="G1591" s="9"/>
      <c r="H1591" s="7"/>
      <c r="I1591" s="7"/>
      <c r="J1591" s="7"/>
      <c r="K1591" s="7"/>
      <c r="L1591" s="25"/>
      <c r="M1591" s="11"/>
      <c r="N1591" s="7"/>
      <c r="O1591" s="7"/>
      <c r="P1591" s="26"/>
      <c r="Q1591" s="3"/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</row>
    <row r="1592" spans="1:159" x14ac:dyDescent="0.2">
      <c r="A1592" s="93"/>
      <c r="B1592" s="4"/>
      <c r="C1592" s="7"/>
      <c r="D1592" s="6"/>
      <c r="E1592" s="7"/>
      <c r="F1592" s="24"/>
      <c r="G1592" s="9"/>
      <c r="H1592" s="7"/>
      <c r="I1592" s="7"/>
      <c r="J1592" s="7"/>
      <c r="K1592" s="7"/>
      <c r="L1592" s="25"/>
      <c r="M1592" s="11"/>
      <c r="N1592" s="7"/>
      <c r="O1592" s="7"/>
      <c r="P1592" s="26"/>
      <c r="Q1592" s="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</row>
    <row r="1593" spans="1:159" x14ac:dyDescent="0.2">
      <c r="A1593" s="93"/>
      <c r="B1593" s="4"/>
      <c r="C1593" s="7"/>
      <c r="D1593" s="6"/>
      <c r="E1593" s="7"/>
      <c r="F1593" s="24"/>
      <c r="G1593" s="9"/>
      <c r="H1593" s="7"/>
      <c r="I1593" s="7"/>
      <c r="J1593" s="7"/>
      <c r="K1593" s="7"/>
      <c r="L1593" s="25"/>
      <c r="M1593" s="11"/>
      <c r="N1593" s="7"/>
      <c r="O1593" s="7"/>
      <c r="P1593" s="26"/>
      <c r="Q1593" s="3"/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</row>
    <row r="1594" spans="1:159" x14ac:dyDescent="0.2">
      <c r="A1594" s="93"/>
      <c r="B1594" s="4"/>
      <c r="C1594" s="7"/>
      <c r="D1594" s="6"/>
      <c r="E1594" s="7"/>
      <c r="F1594" s="24"/>
      <c r="G1594" s="9"/>
      <c r="H1594" s="7"/>
      <c r="I1594" s="7"/>
      <c r="J1594" s="7"/>
      <c r="K1594" s="7"/>
      <c r="L1594" s="25"/>
      <c r="M1594" s="11"/>
      <c r="N1594" s="7"/>
      <c r="O1594" s="7"/>
      <c r="P1594" s="26"/>
      <c r="Q1594" s="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</row>
    <row r="1595" spans="1:159" x14ac:dyDescent="0.2">
      <c r="A1595" s="93"/>
      <c r="B1595" s="4"/>
      <c r="C1595" s="7"/>
      <c r="D1595" s="6"/>
      <c r="E1595" s="7"/>
      <c r="F1595" s="24"/>
      <c r="G1595" s="9"/>
      <c r="H1595" s="7"/>
      <c r="I1595" s="7"/>
      <c r="J1595" s="7"/>
      <c r="K1595" s="7"/>
      <c r="L1595" s="25"/>
      <c r="M1595" s="11"/>
      <c r="N1595" s="7"/>
      <c r="O1595" s="7"/>
      <c r="P1595" s="26"/>
      <c r="Q1595" s="3"/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</row>
    <row r="1596" spans="1:159" x14ac:dyDescent="0.2">
      <c r="A1596" s="93"/>
      <c r="B1596" s="4"/>
      <c r="C1596" s="7"/>
      <c r="D1596" s="6"/>
      <c r="E1596" s="7"/>
      <c r="F1596" s="24"/>
      <c r="G1596" s="9"/>
      <c r="H1596" s="7"/>
      <c r="I1596" s="7"/>
      <c r="J1596" s="7"/>
      <c r="K1596" s="7"/>
      <c r="L1596" s="25"/>
      <c r="M1596" s="11"/>
      <c r="N1596" s="7"/>
      <c r="O1596" s="7"/>
      <c r="P1596" s="26"/>
      <c r="Q1596" s="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</row>
    <row r="1597" spans="1:159" x14ac:dyDescent="0.2">
      <c r="A1597" s="93"/>
      <c r="B1597" s="4"/>
      <c r="C1597" s="7"/>
      <c r="D1597" s="6"/>
      <c r="E1597" s="7"/>
      <c r="F1597" s="24"/>
      <c r="G1597" s="9"/>
      <c r="H1597" s="7"/>
      <c r="I1597" s="7"/>
      <c r="J1597" s="7"/>
      <c r="K1597" s="7"/>
      <c r="L1597" s="25"/>
      <c r="M1597" s="11"/>
      <c r="N1597" s="7"/>
      <c r="O1597" s="7"/>
      <c r="P1597" s="26"/>
      <c r="Q1597" s="3"/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</row>
    <row r="1598" spans="1:159" x14ac:dyDescent="0.2">
      <c r="A1598" s="93"/>
      <c r="B1598" s="4"/>
      <c r="C1598" s="7"/>
      <c r="D1598" s="6"/>
      <c r="E1598" s="7"/>
      <c r="F1598" s="24"/>
      <c r="G1598" s="9"/>
      <c r="H1598" s="7"/>
      <c r="I1598" s="7"/>
      <c r="J1598" s="7"/>
      <c r="K1598" s="7"/>
      <c r="L1598" s="25"/>
      <c r="M1598" s="11"/>
      <c r="N1598" s="7"/>
      <c r="O1598" s="7"/>
      <c r="P1598" s="26"/>
      <c r="Q1598" s="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</row>
    <row r="1599" spans="1:159" x14ac:dyDescent="0.2">
      <c r="A1599" s="93"/>
      <c r="B1599" s="4"/>
      <c r="C1599" s="7"/>
      <c r="D1599" s="6"/>
      <c r="E1599" s="7"/>
      <c r="F1599" s="24"/>
      <c r="G1599" s="9"/>
      <c r="H1599" s="7"/>
      <c r="I1599" s="7"/>
      <c r="J1599" s="7"/>
      <c r="K1599" s="7"/>
      <c r="L1599" s="25"/>
      <c r="M1599" s="11"/>
      <c r="N1599" s="7"/>
      <c r="O1599" s="7"/>
      <c r="P1599" s="26"/>
      <c r="Q1599" s="3"/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</row>
    <row r="1600" spans="1:159" x14ac:dyDescent="0.2">
      <c r="A1600" s="93"/>
      <c r="B1600" s="4"/>
      <c r="C1600" s="7"/>
      <c r="D1600" s="6"/>
      <c r="E1600" s="7"/>
      <c r="F1600" s="24"/>
      <c r="G1600" s="9"/>
      <c r="H1600" s="7"/>
      <c r="I1600" s="7"/>
      <c r="J1600" s="7"/>
      <c r="K1600" s="7"/>
      <c r="L1600" s="25"/>
      <c r="M1600" s="11"/>
      <c r="N1600" s="7"/>
      <c r="O1600" s="7"/>
      <c r="P1600" s="26"/>
      <c r="Q1600" s="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</row>
    <row r="1601" spans="1:159" x14ac:dyDescent="0.2">
      <c r="A1601" s="93"/>
      <c r="B1601" s="4"/>
      <c r="C1601" s="7"/>
      <c r="D1601" s="6"/>
      <c r="E1601" s="7"/>
      <c r="F1601" s="24"/>
      <c r="G1601" s="9"/>
      <c r="H1601" s="7"/>
      <c r="I1601" s="7"/>
      <c r="J1601" s="7"/>
      <c r="K1601" s="7"/>
      <c r="L1601" s="25"/>
      <c r="M1601" s="11"/>
      <c r="N1601" s="7"/>
      <c r="O1601" s="7"/>
      <c r="P1601" s="26"/>
      <c r="Q1601" s="3"/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</row>
    <row r="1602" spans="1:159" x14ac:dyDescent="0.2">
      <c r="A1602" s="93"/>
      <c r="B1602" s="4"/>
      <c r="C1602" s="7"/>
      <c r="D1602" s="6"/>
      <c r="E1602" s="7"/>
      <c r="F1602" s="24"/>
      <c r="G1602" s="9"/>
      <c r="H1602" s="7"/>
      <c r="I1602" s="7"/>
      <c r="J1602" s="7"/>
      <c r="K1602" s="7"/>
      <c r="L1602" s="25"/>
      <c r="M1602" s="11"/>
      <c r="N1602" s="7"/>
      <c r="O1602" s="7"/>
      <c r="P1602" s="26"/>
      <c r="Q1602" s="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</row>
    <row r="1603" spans="1:159" x14ac:dyDescent="0.2">
      <c r="A1603" s="93"/>
      <c r="B1603" s="4"/>
      <c r="C1603" s="7"/>
      <c r="D1603" s="6"/>
      <c r="E1603" s="7"/>
      <c r="F1603" s="24"/>
      <c r="G1603" s="9"/>
      <c r="H1603" s="7"/>
      <c r="I1603" s="7"/>
      <c r="J1603" s="7"/>
      <c r="K1603" s="7"/>
      <c r="L1603" s="25"/>
      <c r="M1603" s="11"/>
      <c r="N1603" s="7"/>
      <c r="O1603" s="7"/>
      <c r="P1603" s="26"/>
      <c r="Q1603" s="3"/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</row>
    <row r="1604" spans="1:159" x14ac:dyDescent="0.2">
      <c r="A1604" s="93"/>
      <c r="B1604" s="4"/>
      <c r="C1604" s="7"/>
      <c r="D1604" s="6"/>
      <c r="E1604" s="7"/>
      <c r="F1604" s="24"/>
      <c r="G1604" s="9"/>
      <c r="H1604" s="7"/>
      <c r="I1604" s="7"/>
      <c r="J1604" s="7"/>
      <c r="K1604" s="7"/>
      <c r="L1604" s="25"/>
      <c r="M1604" s="11"/>
      <c r="N1604" s="7"/>
      <c r="O1604" s="7"/>
      <c r="P1604" s="26"/>
      <c r="Q1604" s="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</row>
    <row r="1605" spans="1:159" x14ac:dyDescent="0.2">
      <c r="A1605" s="93"/>
      <c r="B1605" s="4"/>
      <c r="C1605" s="7"/>
      <c r="D1605" s="6"/>
      <c r="E1605" s="7"/>
      <c r="F1605" s="24"/>
      <c r="G1605" s="9"/>
      <c r="H1605" s="7"/>
      <c r="I1605" s="7"/>
      <c r="J1605" s="7"/>
      <c r="K1605" s="7"/>
      <c r="L1605" s="25"/>
      <c r="M1605" s="11"/>
      <c r="N1605" s="7"/>
      <c r="O1605" s="7"/>
      <c r="P1605" s="26"/>
      <c r="Q1605" s="3"/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</row>
    <row r="1606" spans="1:159" x14ac:dyDescent="0.2">
      <c r="A1606" s="93"/>
      <c r="B1606" s="4"/>
      <c r="C1606" s="7"/>
      <c r="D1606" s="6"/>
      <c r="E1606" s="7"/>
      <c r="F1606" s="24"/>
      <c r="G1606" s="9"/>
      <c r="H1606" s="7"/>
      <c r="I1606" s="7"/>
      <c r="J1606" s="7"/>
      <c r="K1606" s="7"/>
      <c r="L1606" s="25"/>
      <c r="M1606" s="11"/>
      <c r="N1606" s="7"/>
      <c r="O1606" s="7"/>
      <c r="P1606" s="26"/>
      <c r="Q1606" s="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</row>
    <row r="1607" spans="1:159" x14ac:dyDescent="0.2">
      <c r="A1607" s="93"/>
      <c r="B1607" s="4"/>
      <c r="C1607" s="7"/>
      <c r="D1607" s="6"/>
      <c r="E1607" s="7"/>
      <c r="F1607" s="24"/>
      <c r="G1607" s="9"/>
      <c r="H1607" s="7"/>
      <c r="I1607" s="7"/>
      <c r="J1607" s="7"/>
      <c r="K1607" s="7"/>
      <c r="L1607" s="25"/>
      <c r="M1607" s="11"/>
      <c r="N1607" s="7"/>
      <c r="O1607" s="7"/>
      <c r="P1607" s="26"/>
      <c r="Q1607" s="3"/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</row>
    <row r="1608" spans="1:159" x14ac:dyDescent="0.2">
      <c r="A1608" s="93"/>
      <c r="B1608" s="4"/>
      <c r="C1608" s="7"/>
      <c r="D1608" s="6"/>
      <c r="E1608" s="7"/>
      <c r="F1608" s="24"/>
      <c r="G1608" s="9"/>
      <c r="H1608" s="7"/>
      <c r="I1608" s="7"/>
      <c r="J1608" s="7"/>
      <c r="K1608" s="7"/>
      <c r="L1608" s="25"/>
      <c r="M1608" s="11"/>
      <c r="N1608" s="7"/>
      <c r="O1608" s="7"/>
      <c r="P1608" s="26"/>
      <c r="Q1608" s="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</row>
    <row r="1609" spans="1:159" x14ac:dyDescent="0.2">
      <c r="A1609" s="93"/>
      <c r="B1609" s="4"/>
      <c r="C1609" s="7"/>
      <c r="D1609" s="6"/>
      <c r="E1609" s="7"/>
      <c r="F1609" s="24"/>
      <c r="G1609" s="9"/>
      <c r="H1609" s="7"/>
      <c r="I1609" s="7"/>
      <c r="J1609" s="7"/>
      <c r="K1609" s="7"/>
      <c r="L1609" s="25"/>
      <c r="M1609" s="11"/>
      <c r="N1609" s="7"/>
      <c r="O1609" s="7"/>
      <c r="P1609" s="26"/>
      <c r="Q1609" s="3"/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</row>
    <row r="1610" spans="1:159" x14ac:dyDescent="0.2">
      <c r="A1610" s="93"/>
      <c r="B1610" s="4"/>
      <c r="C1610" s="7"/>
      <c r="D1610" s="6"/>
      <c r="E1610" s="7"/>
      <c r="F1610" s="24"/>
      <c r="G1610" s="9"/>
      <c r="H1610" s="7"/>
      <c r="I1610" s="7"/>
      <c r="J1610" s="7"/>
      <c r="K1610" s="7"/>
      <c r="L1610" s="25"/>
      <c r="M1610" s="11"/>
      <c r="N1610" s="7"/>
      <c r="O1610" s="7"/>
      <c r="P1610" s="26"/>
      <c r="Q1610" s="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</row>
    <row r="1611" spans="1:159" x14ac:dyDescent="0.2">
      <c r="A1611" s="93"/>
      <c r="B1611" s="4"/>
      <c r="C1611" s="7"/>
      <c r="D1611" s="6"/>
      <c r="E1611" s="7"/>
      <c r="F1611" s="24"/>
      <c r="G1611" s="9"/>
      <c r="H1611" s="7"/>
      <c r="I1611" s="7"/>
      <c r="J1611" s="7"/>
      <c r="K1611" s="7"/>
      <c r="L1611" s="25"/>
      <c r="M1611" s="11"/>
      <c r="N1611" s="7"/>
      <c r="O1611" s="7"/>
      <c r="P1611" s="26"/>
      <c r="Q1611" s="3"/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</row>
    <row r="1612" spans="1:159" x14ac:dyDescent="0.2">
      <c r="A1612" s="93"/>
      <c r="B1612" s="4"/>
      <c r="C1612" s="7"/>
      <c r="D1612" s="6"/>
      <c r="E1612" s="7"/>
      <c r="F1612" s="24"/>
      <c r="G1612" s="9"/>
      <c r="H1612" s="7"/>
      <c r="I1612" s="7"/>
      <c r="J1612" s="7"/>
      <c r="K1612" s="7"/>
      <c r="L1612" s="25"/>
      <c r="M1612" s="11"/>
      <c r="N1612" s="7"/>
      <c r="O1612" s="7"/>
      <c r="P1612" s="26"/>
      <c r="Q1612" s="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</row>
    <row r="1613" spans="1:159" x14ac:dyDescent="0.2">
      <c r="A1613" s="93"/>
      <c r="B1613" s="4"/>
      <c r="C1613" s="7"/>
      <c r="D1613" s="6"/>
      <c r="E1613" s="7"/>
      <c r="F1613" s="24"/>
      <c r="G1613" s="9"/>
      <c r="H1613" s="7"/>
      <c r="I1613" s="7"/>
      <c r="J1613" s="7"/>
      <c r="K1613" s="7"/>
      <c r="L1613" s="25"/>
      <c r="M1613" s="11"/>
      <c r="N1613" s="7"/>
      <c r="O1613" s="7"/>
      <c r="P1613" s="26"/>
      <c r="Q1613" s="3"/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</row>
    <row r="1614" spans="1:159" x14ac:dyDescent="0.2">
      <c r="A1614" s="93"/>
      <c r="B1614" s="4"/>
      <c r="C1614" s="7"/>
      <c r="D1614" s="6"/>
      <c r="E1614" s="7"/>
      <c r="F1614" s="24"/>
      <c r="G1614" s="9"/>
      <c r="H1614" s="7"/>
      <c r="I1614" s="7"/>
      <c r="J1614" s="7"/>
      <c r="K1614" s="7"/>
      <c r="L1614" s="25"/>
      <c r="M1614" s="11"/>
      <c r="N1614" s="7"/>
      <c r="O1614" s="7"/>
      <c r="P1614" s="26"/>
      <c r="Q1614" s="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</row>
    <row r="1615" spans="1:159" x14ac:dyDescent="0.2">
      <c r="A1615" s="93"/>
      <c r="B1615" s="4"/>
      <c r="C1615" s="7"/>
      <c r="D1615" s="6"/>
      <c r="E1615" s="7"/>
      <c r="F1615" s="24"/>
      <c r="G1615" s="9"/>
      <c r="H1615" s="7"/>
      <c r="I1615" s="7"/>
      <c r="J1615" s="7"/>
      <c r="K1615" s="7"/>
      <c r="L1615" s="25"/>
      <c r="M1615" s="11"/>
      <c r="N1615" s="7"/>
      <c r="O1615" s="7"/>
      <c r="P1615" s="26"/>
      <c r="Q1615" s="3"/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</row>
    <row r="1616" spans="1:159" x14ac:dyDescent="0.2">
      <c r="A1616" s="93"/>
      <c r="B1616" s="4"/>
      <c r="C1616" s="7"/>
      <c r="D1616" s="6"/>
      <c r="E1616" s="7"/>
      <c r="F1616" s="24"/>
      <c r="G1616" s="9"/>
      <c r="H1616" s="7"/>
      <c r="I1616" s="7"/>
      <c r="J1616" s="7"/>
      <c r="K1616" s="7"/>
      <c r="L1616" s="25"/>
      <c r="M1616" s="11"/>
      <c r="N1616" s="7"/>
      <c r="O1616" s="7"/>
      <c r="P1616" s="26"/>
      <c r="Q1616" s="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</row>
    <row r="1617" spans="1:159" x14ac:dyDescent="0.2">
      <c r="A1617" s="93"/>
      <c r="B1617" s="4"/>
      <c r="C1617" s="7"/>
      <c r="D1617" s="6"/>
      <c r="E1617" s="7"/>
      <c r="F1617" s="24"/>
      <c r="G1617" s="9"/>
      <c r="H1617" s="7"/>
      <c r="I1617" s="7"/>
      <c r="J1617" s="7"/>
      <c r="K1617" s="7"/>
      <c r="L1617" s="25"/>
      <c r="M1617" s="11"/>
      <c r="N1617" s="7"/>
      <c r="O1617" s="7"/>
      <c r="P1617" s="26"/>
      <c r="Q1617" s="3"/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</row>
    <row r="1618" spans="1:159" x14ac:dyDescent="0.2">
      <c r="A1618" s="93"/>
      <c r="B1618" s="4"/>
      <c r="C1618" s="7"/>
      <c r="D1618" s="6"/>
      <c r="E1618" s="7"/>
      <c r="F1618" s="24"/>
      <c r="G1618" s="9"/>
      <c r="H1618" s="7"/>
      <c r="I1618" s="7"/>
      <c r="J1618" s="7"/>
      <c r="K1618" s="7"/>
      <c r="L1618" s="25"/>
      <c r="M1618" s="11"/>
      <c r="N1618" s="7"/>
      <c r="O1618" s="7"/>
      <c r="P1618" s="26"/>
      <c r="Q1618" s="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</row>
    <row r="1619" spans="1:159" x14ac:dyDescent="0.2">
      <c r="A1619" s="93"/>
      <c r="B1619" s="4"/>
      <c r="C1619" s="7"/>
      <c r="D1619" s="6"/>
      <c r="E1619" s="7"/>
      <c r="F1619" s="24"/>
      <c r="G1619" s="9"/>
      <c r="H1619" s="7"/>
      <c r="I1619" s="7"/>
      <c r="J1619" s="7"/>
      <c r="K1619" s="7"/>
      <c r="L1619" s="25"/>
      <c r="M1619" s="11"/>
      <c r="N1619" s="7"/>
      <c r="O1619" s="7"/>
      <c r="P1619" s="26"/>
      <c r="Q1619" s="3"/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</row>
    <row r="1620" spans="1:159" x14ac:dyDescent="0.2">
      <c r="A1620" s="93"/>
      <c r="B1620" s="4"/>
      <c r="C1620" s="7"/>
      <c r="D1620" s="6"/>
      <c r="E1620" s="7"/>
      <c r="F1620" s="24"/>
      <c r="G1620" s="9"/>
      <c r="H1620" s="7"/>
      <c r="I1620" s="7"/>
      <c r="J1620" s="7"/>
      <c r="K1620" s="7"/>
      <c r="L1620" s="25"/>
      <c r="M1620" s="11"/>
      <c r="N1620" s="7"/>
      <c r="O1620" s="7"/>
      <c r="P1620" s="26"/>
      <c r="Q1620" s="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</row>
    <row r="1621" spans="1:159" x14ac:dyDescent="0.2">
      <c r="A1621" s="93"/>
      <c r="B1621" s="4"/>
      <c r="C1621" s="7"/>
      <c r="D1621" s="6"/>
      <c r="E1621" s="7"/>
      <c r="F1621" s="24"/>
      <c r="G1621" s="9"/>
      <c r="H1621" s="7"/>
      <c r="I1621" s="7"/>
      <c r="J1621" s="7"/>
      <c r="K1621" s="7"/>
      <c r="L1621" s="25"/>
      <c r="M1621" s="11"/>
      <c r="N1621" s="7"/>
      <c r="O1621" s="7"/>
      <c r="P1621" s="26"/>
      <c r="Q1621" s="3"/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</row>
    <row r="1622" spans="1:159" x14ac:dyDescent="0.2">
      <c r="A1622" s="93"/>
      <c r="B1622" s="4"/>
      <c r="C1622" s="7"/>
      <c r="D1622" s="6"/>
      <c r="E1622" s="7"/>
      <c r="F1622" s="24"/>
      <c r="G1622" s="9"/>
      <c r="H1622" s="7"/>
      <c r="I1622" s="7"/>
      <c r="J1622" s="7"/>
      <c r="K1622" s="7"/>
      <c r="L1622" s="25"/>
      <c r="M1622" s="11"/>
      <c r="N1622" s="7"/>
      <c r="O1622" s="7"/>
      <c r="P1622" s="26"/>
      <c r="Q1622" s="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</row>
    <row r="1623" spans="1:159" x14ac:dyDescent="0.2">
      <c r="A1623" s="93"/>
      <c r="B1623" s="4"/>
      <c r="C1623" s="7"/>
      <c r="D1623" s="6"/>
      <c r="E1623" s="7"/>
      <c r="F1623" s="24"/>
      <c r="G1623" s="9"/>
      <c r="H1623" s="7"/>
      <c r="I1623" s="7"/>
      <c r="J1623" s="7"/>
      <c r="K1623" s="7"/>
      <c r="L1623" s="25"/>
      <c r="M1623" s="11"/>
      <c r="N1623" s="7"/>
      <c r="O1623" s="7"/>
      <c r="P1623" s="26"/>
      <c r="Q1623" s="3"/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</row>
    <row r="1624" spans="1:159" x14ac:dyDescent="0.2">
      <c r="A1624" s="93"/>
      <c r="B1624" s="4"/>
      <c r="C1624" s="7"/>
      <c r="D1624" s="6"/>
      <c r="E1624" s="7"/>
      <c r="F1624" s="24"/>
      <c r="G1624" s="9"/>
      <c r="H1624" s="7"/>
      <c r="I1624" s="7"/>
      <c r="J1624" s="7"/>
      <c r="K1624" s="7"/>
      <c r="L1624" s="25"/>
      <c r="M1624" s="11"/>
      <c r="N1624" s="7"/>
      <c r="O1624" s="7"/>
      <c r="P1624" s="26"/>
      <c r="Q1624" s="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</row>
    <row r="1625" spans="1:159" x14ac:dyDescent="0.2">
      <c r="A1625" s="93"/>
      <c r="B1625" s="4"/>
      <c r="C1625" s="7"/>
      <c r="D1625" s="6"/>
      <c r="E1625" s="7"/>
      <c r="F1625" s="24"/>
      <c r="G1625" s="9"/>
      <c r="H1625" s="7"/>
      <c r="I1625" s="7"/>
      <c r="J1625" s="7"/>
      <c r="K1625" s="7"/>
      <c r="L1625" s="25"/>
      <c r="M1625" s="11"/>
      <c r="N1625" s="7"/>
      <c r="O1625" s="7"/>
      <c r="P1625" s="26"/>
      <c r="Q1625" s="3"/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</row>
    <row r="1626" spans="1:159" x14ac:dyDescent="0.2">
      <c r="A1626" s="93"/>
      <c r="B1626" s="4"/>
      <c r="C1626" s="7"/>
      <c r="D1626" s="6"/>
      <c r="E1626" s="7"/>
      <c r="F1626" s="24"/>
      <c r="G1626" s="9"/>
      <c r="H1626" s="7"/>
      <c r="I1626" s="7"/>
      <c r="J1626" s="7"/>
      <c r="K1626" s="7"/>
      <c r="L1626" s="25"/>
      <c r="M1626" s="11"/>
      <c r="N1626" s="7"/>
      <c r="O1626" s="7"/>
      <c r="P1626" s="26"/>
      <c r="Q1626" s="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</row>
    <row r="1627" spans="1:159" x14ac:dyDescent="0.2">
      <c r="A1627" s="93"/>
      <c r="B1627" s="4"/>
      <c r="C1627" s="7"/>
      <c r="D1627" s="6"/>
      <c r="E1627" s="7"/>
      <c r="F1627" s="24"/>
      <c r="G1627" s="9"/>
      <c r="H1627" s="7"/>
      <c r="I1627" s="7"/>
      <c r="J1627" s="7"/>
      <c r="K1627" s="7"/>
      <c r="L1627" s="25"/>
      <c r="M1627" s="11"/>
      <c r="N1627" s="7"/>
      <c r="O1627" s="7"/>
      <c r="P1627" s="26"/>
      <c r="Q1627" s="3"/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</row>
    <row r="1628" spans="1:159" x14ac:dyDescent="0.2">
      <c r="A1628" s="93"/>
      <c r="B1628" s="4"/>
      <c r="C1628" s="7"/>
      <c r="D1628" s="6"/>
      <c r="E1628" s="7"/>
      <c r="F1628" s="24"/>
      <c r="G1628" s="9"/>
      <c r="H1628" s="7"/>
      <c r="I1628" s="7"/>
      <c r="J1628" s="7"/>
      <c r="K1628" s="7"/>
      <c r="L1628" s="25"/>
      <c r="M1628" s="11"/>
      <c r="N1628" s="7"/>
      <c r="O1628" s="7"/>
      <c r="P1628" s="26"/>
      <c r="Q1628" s="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</row>
    <row r="1629" spans="1:159" x14ac:dyDescent="0.2">
      <c r="A1629" s="93"/>
      <c r="B1629" s="4"/>
      <c r="C1629" s="7"/>
      <c r="D1629" s="6"/>
      <c r="E1629" s="7"/>
      <c r="F1629" s="24"/>
      <c r="G1629" s="9"/>
      <c r="H1629" s="7"/>
      <c r="I1629" s="7"/>
      <c r="J1629" s="7"/>
      <c r="K1629" s="7"/>
      <c r="L1629" s="25"/>
      <c r="M1629" s="11"/>
      <c r="N1629" s="7"/>
      <c r="O1629" s="7"/>
      <c r="P1629" s="26"/>
      <c r="Q1629" s="3"/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</row>
    <row r="1630" spans="1:159" x14ac:dyDescent="0.2">
      <c r="A1630" s="93"/>
      <c r="B1630" s="4"/>
      <c r="C1630" s="7"/>
      <c r="D1630" s="6"/>
      <c r="E1630" s="7"/>
      <c r="F1630" s="24"/>
      <c r="G1630" s="9"/>
      <c r="H1630" s="7"/>
      <c r="I1630" s="7"/>
      <c r="J1630" s="7"/>
      <c r="K1630" s="7"/>
      <c r="L1630" s="25"/>
      <c r="M1630" s="11"/>
      <c r="N1630" s="7"/>
      <c r="O1630" s="7"/>
      <c r="P1630" s="26"/>
      <c r="Q1630" s="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</row>
    <row r="1631" spans="1:159" x14ac:dyDescent="0.2">
      <c r="A1631" s="93"/>
      <c r="B1631" s="4"/>
      <c r="C1631" s="7"/>
      <c r="D1631" s="6"/>
      <c r="E1631" s="7"/>
      <c r="F1631" s="24"/>
      <c r="G1631" s="9"/>
      <c r="H1631" s="7"/>
      <c r="I1631" s="7"/>
      <c r="J1631" s="7"/>
      <c r="K1631" s="7"/>
      <c r="L1631" s="25"/>
      <c r="M1631" s="11"/>
      <c r="N1631" s="7"/>
      <c r="O1631" s="7"/>
      <c r="P1631" s="26"/>
      <c r="Q1631" s="3"/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</row>
    <row r="1632" spans="1:159" x14ac:dyDescent="0.2">
      <c r="A1632" s="93"/>
      <c r="B1632" s="4"/>
      <c r="C1632" s="7"/>
      <c r="D1632" s="6"/>
      <c r="E1632" s="7"/>
      <c r="F1632" s="24"/>
      <c r="G1632" s="9"/>
      <c r="H1632" s="7"/>
      <c r="I1632" s="7"/>
      <c r="J1632" s="7"/>
      <c r="K1632" s="7"/>
      <c r="L1632" s="25"/>
      <c r="M1632" s="11"/>
      <c r="N1632" s="7"/>
      <c r="O1632" s="7"/>
      <c r="P1632" s="26"/>
      <c r="Q1632" s="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</row>
    <row r="1633" spans="1:159" x14ac:dyDescent="0.2">
      <c r="A1633" s="93"/>
      <c r="B1633" s="4"/>
      <c r="C1633" s="7"/>
      <c r="D1633" s="6"/>
      <c r="E1633" s="7"/>
      <c r="F1633" s="24"/>
      <c r="G1633" s="9"/>
      <c r="H1633" s="7"/>
      <c r="I1633" s="7"/>
      <c r="J1633" s="7"/>
      <c r="K1633" s="7"/>
      <c r="L1633" s="25"/>
      <c r="M1633" s="11"/>
      <c r="N1633" s="7"/>
      <c r="O1633" s="7"/>
      <c r="P1633" s="26"/>
      <c r="Q1633" s="3"/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</row>
    <row r="1634" spans="1:159" x14ac:dyDescent="0.2">
      <c r="A1634" s="93"/>
      <c r="B1634" s="4"/>
      <c r="C1634" s="7"/>
      <c r="D1634" s="6"/>
      <c r="E1634" s="7"/>
      <c r="F1634" s="24"/>
      <c r="G1634" s="9"/>
      <c r="H1634" s="7"/>
      <c r="I1634" s="7"/>
      <c r="J1634" s="7"/>
      <c r="K1634" s="7"/>
      <c r="L1634" s="25"/>
      <c r="M1634" s="11"/>
      <c r="N1634" s="7"/>
      <c r="O1634" s="7"/>
      <c r="P1634" s="26"/>
      <c r="Q1634" s="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</row>
    <row r="1635" spans="1:159" x14ac:dyDescent="0.2">
      <c r="A1635" s="93"/>
      <c r="B1635" s="4"/>
      <c r="C1635" s="7"/>
      <c r="D1635" s="6"/>
      <c r="E1635" s="7"/>
      <c r="F1635" s="24"/>
      <c r="G1635" s="9"/>
      <c r="H1635" s="7"/>
      <c r="I1635" s="7"/>
      <c r="J1635" s="7"/>
      <c r="K1635" s="7"/>
      <c r="L1635" s="25"/>
      <c r="M1635" s="11"/>
      <c r="N1635" s="7"/>
      <c r="O1635" s="7"/>
      <c r="P1635" s="26"/>
      <c r="Q1635" s="3"/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</row>
    <row r="1636" spans="1:159" x14ac:dyDescent="0.2">
      <c r="A1636" s="93"/>
      <c r="B1636" s="4"/>
      <c r="C1636" s="7"/>
      <c r="D1636" s="6"/>
      <c r="E1636" s="7"/>
      <c r="F1636" s="24"/>
      <c r="G1636" s="9"/>
      <c r="H1636" s="7"/>
      <c r="I1636" s="7"/>
      <c r="J1636" s="7"/>
      <c r="K1636" s="7"/>
      <c r="L1636" s="25"/>
      <c r="M1636" s="11"/>
      <c r="N1636" s="7"/>
      <c r="O1636" s="7"/>
      <c r="P1636" s="26"/>
      <c r="Q1636" s="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</row>
    <row r="1637" spans="1:159" x14ac:dyDescent="0.2">
      <c r="A1637" s="93"/>
      <c r="B1637" s="4"/>
      <c r="C1637" s="7"/>
      <c r="D1637" s="6"/>
      <c r="E1637" s="7"/>
      <c r="F1637" s="24"/>
      <c r="G1637" s="9"/>
      <c r="H1637" s="7"/>
      <c r="I1637" s="7"/>
      <c r="J1637" s="7"/>
      <c r="K1637" s="7"/>
      <c r="L1637" s="25"/>
      <c r="M1637" s="11"/>
      <c r="N1637" s="7"/>
      <c r="O1637" s="7"/>
      <c r="P1637" s="26"/>
      <c r="Q1637" s="3"/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</row>
    <row r="1638" spans="1:159" x14ac:dyDescent="0.2">
      <c r="A1638" s="93"/>
      <c r="B1638" s="4"/>
      <c r="C1638" s="7"/>
      <c r="D1638" s="6"/>
      <c r="E1638" s="7"/>
      <c r="F1638" s="24"/>
      <c r="G1638" s="9"/>
      <c r="H1638" s="7"/>
      <c r="I1638" s="7"/>
      <c r="J1638" s="7"/>
      <c r="K1638" s="7"/>
      <c r="L1638" s="25"/>
      <c r="M1638" s="11"/>
      <c r="N1638" s="7"/>
      <c r="O1638" s="7"/>
      <c r="P1638" s="26"/>
      <c r="Q1638" s="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</row>
    <row r="1639" spans="1:159" x14ac:dyDescent="0.2">
      <c r="A1639" s="93"/>
      <c r="B1639" s="4"/>
      <c r="C1639" s="7"/>
      <c r="D1639" s="6"/>
      <c r="E1639" s="7"/>
      <c r="F1639" s="24"/>
      <c r="G1639" s="9"/>
      <c r="H1639" s="7"/>
      <c r="I1639" s="7"/>
      <c r="J1639" s="7"/>
      <c r="K1639" s="7"/>
      <c r="L1639" s="25"/>
      <c r="M1639" s="11"/>
      <c r="N1639" s="7"/>
      <c r="O1639" s="7"/>
      <c r="P1639" s="26"/>
      <c r="Q1639" s="3"/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</row>
    <row r="1640" spans="1:159" x14ac:dyDescent="0.2">
      <c r="A1640" s="93"/>
      <c r="B1640" s="4"/>
      <c r="C1640" s="7"/>
      <c r="D1640" s="6"/>
      <c r="E1640" s="7"/>
      <c r="F1640" s="24"/>
      <c r="G1640" s="9"/>
      <c r="H1640" s="7"/>
      <c r="I1640" s="7"/>
      <c r="J1640" s="7"/>
      <c r="K1640" s="7"/>
      <c r="L1640" s="25"/>
      <c r="M1640" s="11"/>
      <c r="N1640" s="7"/>
      <c r="O1640" s="7"/>
      <c r="P1640" s="26"/>
      <c r="Q1640" s="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</row>
    <row r="1641" spans="1:159" x14ac:dyDescent="0.2">
      <c r="A1641" s="93"/>
      <c r="B1641" s="4"/>
      <c r="C1641" s="7"/>
      <c r="D1641" s="6"/>
      <c r="E1641" s="7"/>
      <c r="F1641" s="24"/>
      <c r="G1641" s="9"/>
      <c r="H1641" s="7"/>
      <c r="I1641" s="7"/>
      <c r="J1641" s="7"/>
      <c r="K1641" s="7"/>
      <c r="L1641" s="25"/>
      <c r="M1641" s="11"/>
      <c r="N1641" s="7"/>
      <c r="O1641" s="7"/>
      <c r="P1641" s="26"/>
      <c r="Q1641" s="3"/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</row>
    <row r="1642" spans="1:159" x14ac:dyDescent="0.2">
      <c r="A1642" s="93"/>
      <c r="B1642" s="4"/>
      <c r="C1642" s="7"/>
      <c r="D1642" s="6"/>
      <c r="E1642" s="7"/>
      <c r="F1642" s="24"/>
      <c r="G1642" s="9"/>
      <c r="H1642" s="7"/>
      <c r="I1642" s="7"/>
      <c r="J1642" s="7"/>
      <c r="K1642" s="7"/>
      <c r="L1642" s="25"/>
      <c r="M1642" s="11"/>
      <c r="N1642" s="7"/>
      <c r="O1642" s="7"/>
      <c r="P1642" s="26"/>
      <c r="Q1642" s="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</row>
    <row r="1643" spans="1:159" x14ac:dyDescent="0.2">
      <c r="A1643" s="93"/>
      <c r="B1643" s="4"/>
      <c r="C1643" s="7"/>
      <c r="D1643" s="6"/>
      <c r="E1643" s="7"/>
      <c r="F1643" s="24"/>
      <c r="G1643" s="9"/>
      <c r="H1643" s="7"/>
      <c r="I1643" s="7"/>
      <c r="J1643" s="7"/>
      <c r="K1643" s="7"/>
      <c r="L1643" s="25"/>
      <c r="M1643" s="11"/>
      <c r="N1643" s="7"/>
      <c r="O1643" s="7"/>
      <c r="P1643" s="26"/>
      <c r="Q1643" s="3"/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</row>
    <row r="1644" spans="1:159" x14ac:dyDescent="0.2">
      <c r="A1644" s="93"/>
      <c r="B1644" s="4"/>
      <c r="C1644" s="7"/>
      <c r="D1644" s="6"/>
      <c r="E1644" s="7"/>
      <c r="F1644" s="24"/>
      <c r="G1644" s="9"/>
      <c r="H1644" s="7"/>
      <c r="I1644" s="7"/>
      <c r="J1644" s="7"/>
      <c r="K1644" s="7"/>
      <c r="L1644" s="25"/>
      <c r="M1644" s="11"/>
      <c r="N1644" s="7"/>
      <c r="O1644" s="7"/>
      <c r="P1644" s="26"/>
      <c r="Q1644" s="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</row>
    <row r="1645" spans="1:159" x14ac:dyDescent="0.2">
      <c r="A1645" s="93"/>
      <c r="B1645" s="4"/>
      <c r="C1645" s="7"/>
      <c r="D1645" s="6"/>
      <c r="E1645" s="7"/>
      <c r="F1645" s="24"/>
      <c r="G1645" s="9"/>
      <c r="H1645" s="7"/>
      <c r="I1645" s="7"/>
      <c r="J1645" s="7"/>
      <c r="K1645" s="7"/>
      <c r="L1645" s="25"/>
      <c r="M1645" s="11"/>
      <c r="N1645" s="7"/>
      <c r="O1645" s="7"/>
      <c r="P1645" s="26"/>
      <c r="Q1645" s="3"/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</row>
    <row r="1646" spans="1:159" x14ac:dyDescent="0.2">
      <c r="A1646" s="93"/>
      <c r="B1646" s="4"/>
      <c r="C1646" s="7"/>
      <c r="D1646" s="6"/>
      <c r="E1646" s="7"/>
      <c r="F1646" s="24"/>
      <c r="G1646" s="9"/>
      <c r="H1646" s="7"/>
      <c r="I1646" s="7"/>
      <c r="J1646" s="7"/>
      <c r="K1646" s="7"/>
      <c r="L1646" s="25"/>
      <c r="M1646" s="11"/>
      <c r="N1646" s="7"/>
      <c r="O1646" s="7"/>
      <c r="P1646" s="26"/>
      <c r="Q1646" s="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</row>
    <row r="1647" spans="1:159" x14ac:dyDescent="0.2">
      <c r="A1647" s="93"/>
      <c r="B1647" s="4"/>
      <c r="C1647" s="7"/>
      <c r="D1647" s="6"/>
      <c r="E1647" s="7"/>
      <c r="F1647" s="24"/>
      <c r="G1647" s="9"/>
      <c r="H1647" s="7"/>
      <c r="I1647" s="7"/>
      <c r="J1647" s="7"/>
      <c r="K1647" s="7"/>
      <c r="L1647" s="25"/>
      <c r="M1647" s="11"/>
      <c r="N1647" s="7"/>
      <c r="O1647" s="7"/>
      <c r="P1647" s="26"/>
      <c r="Q1647" s="3"/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</row>
    <row r="1648" spans="1:159" x14ac:dyDescent="0.2">
      <c r="A1648" s="93"/>
      <c r="B1648" s="4"/>
      <c r="C1648" s="7"/>
      <c r="D1648" s="6"/>
      <c r="E1648" s="7"/>
      <c r="F1648" s="24"/>
      <c r="G1648" s="9"/>
      <c r="H1648" s="7"/>
      <c r="I1648" s="7"/>
      <c r="J1648" s="7"/>
      <c r="K1648" s="7"/>
      <c r="L1648" s="25"/>
      <c r="M1648" s="11"/>
      <c r="N1648" s="7"/>
      <c r="O1648" s="7"/>
      <c r="P1648" s="26"/>
      <c r="Q1648" s="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</row>
    <row r="1649" spans="1:159" x14ac:dyDescent="0.2">
      <c r="A1649" s="93"/>
      <c r="B1649" s="4"/>
      <c r="C1649" s="7"/>
      <c r="D1649" s="6"/>
      <c r="E1649" s="7"/>
      <c r="F1649" s="24"/>
      <c r="G1649" s="9"/>
      <c r="H1649" s="7"/>
      <c r="I1649" s="7"/>
      <c r="J1649" s="7"/>
      <c r="K1649" s="7"/>
      <c r="L1649" s="25"/>
      <c r="M1649" s="11"/>
      <c r="N1649" s="7"/>
      <c r="O1649" s="7"/>
      <c r="P1649" s="26"/>
      <c r="Q1649" s="3"/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</row>
    <row r="1650" spans="1:159" x14ac:dyDescent="0.2">
      <c r="A1650" s="93"/>
      <c r="B1650" s="4"/>
      <c r="C1650" s="7"/>
      <c r="D1650" s="6"/>
      <c r="E1650" s="7"/>
      <c r="F1650" s="24"/>
      <c r="G1650" s="9"/>
      <c r="H1650" s="7"/>
      <c r="I1650" s="7"/>
      <c r="J1650" s="7"/>
      <c r="K1650" s="7"/>
      <c r="L1650" s="25"/>
      <c r="M1650" s="11"/>
      <c r="N1650" s="7"/>
      <c r="O1650" s="7"/>
      <c r="P1650" s="26"/>
      <c r="Q1650" s="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</row>
    <row r="1651" spans="1:159" x14ac:dyDescent="0.2">
      <c r="A1651" s="93"/>
      <c r="B1651" s="4"/>
      <c r="C1651" s="7"/>
      <c r="D1651" s="6"/>
      <c r="E1651" s="7"/>
      <c r="F1651" s="24"/>
      <c r="G1651" s="9"/>
      <c r="H1651" s="7"/>
      <c r="I1651" s="7"/>
      <c r="J1651" s="7"/>
      <c r="K1651" s="7"/>
      <c r="L1651" s="25"/>
      <c r="M1651" s="11"/>
      <c r="N1651" s="7"/>
      <c r="O1651" s="7"/>
      <c r="P1651" s="26"/>
      <c r="Q1651" s="3"/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</row>
    <row r="1652" spans="1:159" x14ac:dyDescent="0.2">
      <c r="A1652" s="93"/>
      <c r="B1652" s="4"/>
      <c r="C1652" s="7"/>
      <c r="D1652" s="6"/>
      <c r="E1652" s="7"/>
      <c r="F1652" s="24"/>
      <c r="G1652" s="9"/>
      <c r="H1652" s="7"/>
      <c r="I1652" s="7"/>
      <c r="J1652" s="7"/>
      <c r="K1652" s="7"/>
      <c r="L1652" s="25"/>
      <c r="M1652" s="11"/>
      <c r="N1652" s="7"/>
      <c r="O1652" s="7"/>
      <c r="P1652" s="26"/>
      <c r="Q1652" s="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</row>
    <row r="1653" spans="1:159" x14ac:dyDescent="0.2">
      <c r="A1653" s="93"/>
      <c r="B1653" s="4"/>
      <c r="C1653" s="7"/>
      <c r="D1653" s="6"/>
      <c r="E1653" s="7"/>
      <c r="F1653" s="24"/>
      <c r="G1653" s="9"/>
      <c r="H1653" s="7"/>
      <c r="I1653" s="7"/>
      <c r="J1653" s="7"/>
      <c r="K1653" s="7"/>
      <c r="L1653" s="25"/>
      <c r="M1653" s="11"/>
      <c r="N1653" s="7"/>
      <c r="O1653" s="7"/>
      <c r="P1653" s="26"/>
      <c r="Q1653" s="3"/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</row>
    <row r="1654" spans="1:159" x14ac:dyDescent="0.2">
      <c r="A1654" s="93"/>
      <c r="B1654" s="4"/>
      <c r="C1654" s="7"/>
      <c r="D1654" s="6"/>
      <c r="E1654" s="7"/>
      <c r="F1654" s="24"/>
      <c r="G1654" s="9"/>
      <c r="H1654" s="7"/>
      <c r="I1654" s="7"/>
      <c r="J1654" s="7"/>
      <c r="K1654" s="7"/>
      <c r="L1654" s="25"/>
      <c r="M1654" s="11"/>
      <c r="N1654" s="7"/>
      <c r="O1654" s="7"/>
      <c r="P1654" s="26"/>
      <c r="Q1654" s="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</row>
    <row r="1655" spans="1:159" x14ac:dyDescent="0.2">
      <c r="A1655" s="93"/>
      <c r="B1655" s="4"/>
      <c r="C1655" s="7"/>
      <c r="D1655" s="6"/>
      <c r="E1655" s="7"/>
      <c r="F1655" s="24"/>
      <c r="G1655" s="9"/>
      <c r="H1655" s="7"/>
      <c r="I1655" s="7"/>
      <c r="J1655" s="7"/>
      <c r="K1655" s="7"/>
      <c r="L1655" s="25"/>
      <c r="M1655" s="11"/>
      <c r="N1655" s="7"/>
      <c r="O1655" s="7"/>
      <c r="P1655" s="26"/>
      <c r="Q1655" s="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</row>
    <row r="1656" spans="1:159" x14ac:dyDescent="0.2">
      <c r="A1656" s="93"/>
      <c r="B1656" s="4"/>
      <c r="C1656" s="7"/>
      <c r="D1656" s="6"/>
      <c r="E1656" s="7"/>
      <c r="F1656" s="24"/>
      <c r="G1656" s="9"/>
      <c r="H1656" s="7"/>
      <c r="I1656" s="7"/>
      <c r="J1656" s="7"/>
      <c r="K1656" s="7"/>
      <c r="L1656" s="25"/>
      <c r="M1656" s="11"/>
      <c r="N1656" s="7"/>
      <c r="O1656" s="7"/>
      <c r="P1656" s="26"/>
      <c r="Q1656" s="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</row>
    <row r="1657" spans="1:159" x14ac:dyDescent="0.2">
      <c r="A1657" s="93"/>
      <c r="B1657" s="4"/>
      <c r="C1657" s="7"/>
      <c r="D1657" s="6"/>
      <c r="E1657" s="7"/>
      <c r="F1657" s="24"/>
      <c r="G1657" s="9"/>
      <c r="H1657" s="7"/>
      <c r="I1657" s="7"/>
      <c r="J1657" s="7"/>
      <c r="K1657" s="7"/>
      <c r="L1657" s="25"/>
      <c r="M1657" s="11"/>
      <c r="N1657" s="7"/>
      <c r="O1657" s="7"/>
      <c r="P1657" s="26"/>
      <c r="Q1657" s="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</row>
    <row r="1658" spans="1:159" x14ac:dyDescent="0.2">
      <c r="A1658" s="93"/>
      <c r="B1658" s="4"/>
      <c r="C1658" s="7"/>
      <c r="D1658" s="6"/>
      <c r="E1658" s="7"/>
      <c r="F1658" s="24"/>
      <c r="G1658" s="9"/>
      <c r="H1658" s="7"/>
      <c r="I1658" s="7"/>
      <c r="J1658" s="7"/>
      <c r="K1658" s="7"/>
      <c r="L1658" s="25"/>
      <c r="M1658" s="11"/>
      <c r="N1658" s="7"/>
      <c r="O1658" s="7"/>
      <c r="P1658" s="26"/>
      <c r="Q1658" s="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</row>
    <row r="1659" spans="1:159" x14ac:dyDescent="0.2">
      <c r="A1659" s="93"/>
      <c r="B1659" s="4"/>
      <c r="C1659" s="7"/>
      <c r="D1659" s="6"/>
      <c r="E1659" s="7"/>
      <c r="F1659" s="24"/>
      <c r="G1659" s="9"/>
      <c r="H1659" s="7"/>
      <c r="I1659" s="7"/>
      <c r="J1659" s="7"/>
      <c r="K1659" s="7"/>
      <c r="L1659" s="25"/>
      <c r="M1659" s="11"/>
      <c r="N1659" s="7"/>
      <c r="O1659" s="7"/>
      <c r="P1659" s="26"/>
      <c r="Q1659" s="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</row>
    <row r="1660" spans="1:159" x14ac:dyDescent="0.2">
      <c r="A1660" s="93"/>
      <c r="B1660" s="4"/>
      <c r="C1660" s="7"/>
      <c r="D1660" s="6"/>
      <c r="E1660" s="7"/>
      <c r="F1660" s="24"/>
      <c r="G1660" s="9"/>
      <c r="H1660" s="7"/>
      <c r="I1660" s="7"/>
      <c r="J1660" s="7"/>
      <c r="K1660" s="7"/>
      <c r="L1660" s="25"/>
      <c r="M1660" s="11"/>
      <c r="N1660" s="7"/>
      <c r="O1660" s="7"/>
      <c r="P1660" s="26"/>
      <c r="Q1660" s="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</row>
    <row r="1661" spans="1:159" x14ac:dyDescent="0.2">
      <c r="A1661" s="93"/>
      <c r="B1661" s="4"/>
      <c r="C1661" s="7"/>
      <c r="D1661" s="6"/>
      <c r="E1661" s="7"/>
      <c r="F1661" s="24"/>
      <c r="G1661" s="9"/>
      <c r="H1661" s="7"/>
      <c r="I1661" s="7"/>
      <c r="J1661" s="7"/>
      <c r="K1661" s="7"/>
      <c r="L1661" s="25"/>
      <c r="M1661" s="11"/>
      <c r="N1661" s="7"/>
      <c r="O1661" s="7"/>
      <c r="P1661" s="26"/>
      <c r="Q1661" s="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</row>
    <row r="1662" spans="1:159" x14ac:dyDescent="0.2">
      <c r="A1662" s="93"/>
      <c r="B1662" s="4"/>
      <c r="C1662" s="7"/>
      <c r="D1662" s="6"/>
      <c r="E1662" s="7"/>
      <c r="F1662" s="24"/>
      <c r="G1662" s="9"/>
      <c r="H1662" s="7"/>
      <c r="I1662" s="7"/>
      <c r="J1662" s="7"/>
      <c r="K1662" s="7"/>
      <c r="L1662" s="25"/>
      <c r="M1662" s="11"/>
      <c r="N1662" s="7"/>
      <c r="O1662" s="7"/>
      <c r="P1662" s="26"/>
      <c r="Q1662" s="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</row>
    <row r="1663" spans="1:159" x14ac:dyDescent="0.2">
      <c r="A1663" s="93"/>
      <c r="B1663" s="4"/>
      <c r="C1663" s="7"/>
      <c r="D1663" s="6"/>
      <c r="E1663" s="7"/>
      <c r="F1663" s="24"/>
      <c r="G1663" s="9"/>
      <c r="H1663" s="7"/>
      <c r="I1663" s="7"/>
      <c r="J1663" s="7"/>
      <c r="K1663" s="7"/>
      <c r="L1663" s="25"/>
      <c r="M1663" s="11"/>
      <c r="N1663" s="7"/>
      <c r="O1663" s="7"/>
      <c r="P1663" s="26"/>
      <c r="Q1663" s="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</row>
    <row r="1664" spans="1:159" x14ac:dyDescent="0.2">
      <c r="A1664" s="93"/>
      <c r="B1664" s="4"/>
      <c r="C1664" s="7"/>
      <c r="D1664" s="6"/>
      <c r="E1664" s="7"/>
      <c r="F1664" s="24"/>
      <c r="G1664" s="9"/>
      <c r="H1664" s="7"/>
      <c r="I1664" s="7"/>
      <c r="J1664" s="7"/>
      <c r="K1664" s="7"/>
      <c r="L1664" s="25"/>
      <c r="M1664" s="11"/>
      <c r="N1664" s="7"/>
      <c r="O1664" s="7"/>
      <c r="P1664" s="26"/>
      <c r="Q1664" s="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</row>
    <row r="1665" spans="1:159" x14ac:dyDescent="0.2">
      <c r="A1665" s="93"/>
      <c r="B1665" s="4"/>
      <c r="C1665" s="7"/>
      <c r="D1665" s="6"/>
      <c r="E1665" s="7"/>
      <c r="F1665" s="24"/>
      <c r="G1665" s="9"/>
      <c r="H1665" s="7"/>
      <c r="I1665" s="7"/>
      <c r="J1665" s="7"/>
      <c r="K1665" s="7"/>
      <c r="L1665" s="25"/>
      <c r="M1665" s="11"/>
      <c r="N1665" s="7"/>
      <c r="O1665" s="7"/>
      <c r="P1665" s="26"/>
      <c r="Q1665" s="3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</row>
    <row r="1666" spans="1:159" x14ac:dyDescent="0.2">
      <c r="A1666" s="93"/>
      <c r="B1666" s="4"/>
      <c r="C1666" s="7"/>
      <c r="D1666" s="6"/>
      <c r="E1666" s="7"/>
      <c r="F1666" s="24"/>
      <c r="G1666" s="9"/>
      <c r="H1666" s="7"/>
      <c r="I1666" s="7"/>
      <c r="J1666" s="7"/>
      <c r="K1666" s="7"/>
      <c r="L1666" s="25"/>
      <c r="M1666" s="11"/>
      <c r="N1666" s="7"/>
      <c r="O1666" s="7"/>
      <c r="P1666" s="26"/>
      <c r="Q1666" s="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</row>
    <row r="1667" spans="1:159" x14ac:dyDescent="0.2">
      <c r="A1667" s="93"/>
      <c r="B1667" s="4"/>
      <c r="C1667" s="7"/>
      <c r="D1667" s="6"/>
      <c r="E1667" s="7"/>
      <c r="F1667" s="24"/>
      <c r="G1667" s="9"/>
      <c r="H1667" s="7"/>
      <c r="I1667" s="7"/>
      <c r="J1667" s="7"/>
      <c r="K1667" s="7"/>
      <c r="L1667" s="25"/>
      <c r="M1667" s="11"/>
      <c r="N1667" s="7"/>
      <c r="O1667" s="7"/>
      <c r="P1667" s="26"/>
      <c r="Q1667" s="3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</row>
    <row r="1668" spans="1:159" x14ac:dyDescent="0.2">
      <c r="A1668" s="93"/>
      <c r="B1668" s="4"/>
      <c r="C1668" s="7"/>
      <c r="D1668" s="6"/>
      <c r="E1668" s="7"/>
      <c r="F1668" s="24"/>
      <c r="G1668" s="9"/>
      <c r="H1668" s="7"/>
      <c r="I1668" s="7"/>
      <c r="J1668" s="7"/>
      <c r="K1668" s="7"/>
      <c r="L1668" s="25"/>
      <c r="M1668" s="11"/>
      <c r="N1668" s="7"/>
      <c r="O1668" s="7"/>
      <c r="P1668" s="26"/>
      <c r="Q1668" s="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</row>
    <row r="1669" spans="1:159" x14ac:dyDescent="0.2">
      <c r="A1669" s="93"/>
      <c r="B1669" s="4"/>
      <c r="C1669" s="7"/>
      <c r="D1669" s="6"/>
      <c r="E1669" s="7"/>
      <c r="F1669" s="24"/>
      <c r="G1669" s="9"/>
      <c r="H1669" s="7"/>
      <c r="I1669" s="7"/>
      <c r="J1669" s="7"/>
      <c r="K1669" s="7"/>
      <c r="L1669" s="25"/>
      <c r="M1669" s="11"/>
      <c r="N1669" s="7"/>
      <c r="O1669" s="7"/>
      <c r="P1669" s="26"/>
      <c r="Q1669" s="3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</row>
    <row r="1670" spans="1:159" x14ac:dyDescent="0.2">
      <c r="A1670" s="93"/>
      <c r="B1670" s="4"/>
      <c r="C1670" s="7"/>
      <c r="D1670" s="6"/>
      <c r="E1670" s="7"/>
      <c r="F1670" s="24"/>
      <c r="G1670" s="9"/>
      <c r="H1670" s="7"/>
      <c r="I1670" s="7"/>
      <c r="J1670" s="7"/>
      <c r="K1670" s="7"/>
      <c r="L1670" s="25"/>
      <c r="M1670" s="11"/>
      <c r="N1670" s="7"/>
      <c r="O1670" s="7"/>
      <c r="P1670" s="26"/>
      <c r="Q1670" s="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</row>
    <row r="1671" spans="1:159" x14ac:dyDescent="0.2">
      <c r="A1671" s="93"/>
      <c r="B1671" s="4"/>
      <c r="C1671" s="7"/>
      <c r="D1671" s="6"/>
      <c r="E1671" s="7"/>
      <c r="F1671" s="24"/>
      <c r="G1671" s="9"/>
      <c r="H1671" s="7"/>
      <c r="I1671" s="7"/>
      <c r="J1671" s="7"/>
      <c r="K1671" s="7"/>
      <c r="L1671" s="25"/>
      <c r="M1671" s="11"/>
      <c r="N1671" s="7"/>
      <c r="O1671" s="7"/>
      <c r="P1671" s="26"/>
      <c r="Q1671" s="3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</row>
    <row r="1672" spans="1:159" x14ac:dyDescent="0.2">
      <c r="A1672" s="93"/>
      <c r="B1672" s="4"/>
      <c r="C1672" s="7"/>
      <c r="D1672" s="6"/>
      <c r="E1672" s="7"/>
      <c r="F1672" s="24"/>
      <c r="G1672" s="9"/>
      <c r="H1672" s="7"/>
      <c r="I1672" s="7"/>
      <c r="J1672" s="7"/>
      <c r="K1672" s="7"/>
      <c r="L1672" s="25"/>
      <c r="M1672" s="11"/>
      <c r="N1672" s="7"/>
      <c r="O1672" s="7"/>
      <c r="P1672" s="26"/>
      <c r="Q1672" s="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</row>
    <row r="1673" spans="1:159" x14ac:dyDescent="0.2">
      <c r="A1673" s="93"/>
      <c r="B1673" s="4"/>
      <c r="C1673" s="7"/>
      <c r="D1673" s="6"/>
      <c r="E1673" s="7"/>
      <c r="F1673" s="24"/>
      <c r="G1673" s="9"/>
      <c r="H1673" s="7"/>
      <c r="I1673" s="7"/>
      <c r="J1673" s="7"/>
      <c r="K1673" s="7"/>
      <c r="L1673" s="25"/>
      <c r="M1673" s="11"/>
      <c r="N1673" s="7"/>
      <c r="O1673" s="7"/>
      <c r="P1673" s="26"/>
      <c r="Q1673" s="3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</row>
    <row r="1674" spans="1:159" x14ac:dyDescent="0.2">
      <c r="A1674" s="93"/>
      <c r="B1674" s="4"/>
      <c r="C1674" s="7"/>
      <c r="D1674" s="6"/>
      <c r="E1674" s="7"/>
      <c r="F1674" s="24"/>
      <c r="G1674" s="9"/>
      <c r="H1674" s="7"/>
      <c r="I1674" s="7"/>
      <c r="J1674" s="7"/>
      <c r="K1674" s="7"/>
      <c r="L1674" s="25"/>
      <c r="M1674" s="11"/>
      <c r="N1674" s="7"/>
      <c r="O1674" s="7"/>
      <c r="P1674" s="26"/>
      <c r="Q1674" s="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</row>
    <row r="1675" spans="1:159" x14ac:dyDescent="0.2">
      <c r="A1675" s="93"/>
      <c r="B1675" s="4"/>
      <c r="C1675" s="7"/>
      <c r="D1675" s="6"/>
      <c r="E1675" s="7"/>
      <c r="F1675" s="24"/>
      <c r="G1675" s="9"/>
      <c r="H1675" s="7"/>
      <c r="I1675" s="7"/>
      <c r="J1675" s="7"/>
      <c r="K1675" s="7"/>
      <c r="L1675" s="25"/>
      <c r="M1675" s="11"/>
      <c r="N1675" s="7"/>
      <c r="O1675" s="7"/>
      <c r="P1675" s="26"/>
      <c r="Q1675" s="3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</row>
    <row r="1676" spans="1:159" x14ac:dyDescent="0.2">
      <c r="A1676" s="93"/>
      <c r="B1676" s="4"/>
      <c r="C1676" s="7"/>
      <c r="D1676" s="6"/>
      <c r="E1676" s="7"/>
      <c r="F1676" s="24"/>
      <c r="G1676" s="9"/>
      <c r="H1676" s="7"/>
      <c r="I1676" s="7"/>
      <c r="J1676" s="7"/>
      <c r="K1676" s="7"/>
      <c r="L1676" s="25"/>
      <c r="M1676" s="11"/>
      <c r="N1676" s="7"/>
      <c r="O1676" s="7"/>
      <c r="P1676" s="26"/>
      <c r="Q1676" s="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</row>
    <row r="1677" spans="1:159" x14ac:dyDescent="0.2">
      <c r="A1677" s="93"/>
      <c r="B1677" s="4"/>
      <c r="C1677" s="7"/>
      <c r="D1677" s="6"/>
      <c r="E1677" s="7"/>
      <c r="F1677" s="24"/>
      <c r="G1677" s="9"/>
      <c r="H1677" s="7"/>
      <c r="I1677" s="7"/>
      <c r="J1677" s="7"/>
      <c r="K1677" s="7"/>
      <c r="L1677" s="25"/>
      <c r="M1677" s="11"/>
      <c r="N1677" s="7"/>
      <c r="O1677" s="7"/>
      <c r="P1677" s="26"/>
      <c r="Q1677" s="3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</row>
    <row r="1678" spans="1:159" x14ac:dyDescent="0.2">
      <c r="A1678" s="93"/>
      <c r="B1678" s="4"/>
      <c r="C1678" s="7"/>
      <c r="D1678" s="6"/>
      <c r="E1678" s="7"/>
      <c r="F1678" s="24"/>
      <c r="G1678" s="9"/>
      <c r="H1678" s="7"/>
      <c r="I1678" s="7"/>
      <c r="J1678" s="7"/>
      <c r="K1678" s="7"/>
      <c r="L1678" s="25"/>
      <c r="M1678" s="11"/>
      <c r="N1678" s="7"/>
      <c r="O1678" s="7"/>
      <c r="P1678" s="26"/>
      <c r="Q1678" s="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</row>
    <row r="1679" spans="1:159" x14ac:dyDescent="0.2">
      <c r="A1679" s="93"/>
      <c r="B1679" s="4"/>
      <c r="C1679" s="7"/>
      <c r="D1679" s="6"/>
      <c r="E1679" s="7"/>
      <c r="F1679" s="24"/>
      <c r="G1679" s="9"/>
      <c r="H1679" s="7"/>
      <c r="I1679" s="7"/>
      <c r="J1679" s="7"/>
      <c r="K1679" s="7"/>
      <c r="L1679" s="25"/>
      <c r="M1679" s="11"/>
      <c r="N1679" s="7"/>
      <c r="O1679" s="7"/>
      <c r="P1679" s="26"/>
      <c r="Q1679" s="3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</row>
    <row r="1680" spans="1:159" x14ac:dyDescent="0.2">
      <c r="A1680" s="93"/>
      <c r="B1680" s="4"/>
      <c r="C1680" s="7"/>
      <c r="D1680" s="6"/>
      <c r="E1680" s="7"/>
      <c r="F1680" s="24"/>
      <c r="G1680" s="9"/>
      <c r="H1680" s="7"/>
      <c r="I1680" s="7"/>
      <c r="J1680" s="7"/>
      <c r="K1680" s="7"/>
      <c r="L1680" s="25"/>
      <c r="M1680" s="11"/>
      <c r="N1680" s="7"/>
      <c r="O1680" s="7"/>
      <c r="P1680" s="26"/>
      <c r="Q1680" s="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</row>
    <row r="1681" spans="1:159" x14ac:dyDescent="0.2">
      <c r="A1681" s="93"/>
      <c r="B1681" s="4"/>
      <c r="C1681" s="7"/>
      <c r="D1681" s="6"/>
      <c r="E1681" s="7"/>
      <c r="F1681" s="24"/>
      <c r="G1681" s="9"/>
      <c r="H1681" s="7"/>
      <c r="I1681" s="7"/>
      <c r="J1681" s="7"/>
      <c r="K1681" s="7"/>
      <c r="L1681" s="25"/>
      <c r="M1681" s="11"/>
      <c r="N1681" s="7"/>
      <c r="O1681" s="7"/>
      <c r="P1681" s="26"/>
      <c r="Q1681" s="3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</row>
    <row r="1682" spans="1:159" x14ac:dyDescent="0.2">
      <c r="A1682" s="93"/>
      <c r="B1682" s="4"/>
      <c r="C1682" s="7"/>
      <c r="D1682" s="6"/>
      <c r="E1682" s="7"/>
      <c r="F1682" s="24"/>
      <c r="G1682" s="9"/>
      <c r="H1682" s="7"/>
      <c r="I1682" s="7"/>
      <c r="J1682" s="7"/>
      <c r="K1682" s="7"/>
      <c r="L1682" s="25"/>
      <c r="M1682" s="11"/>
      <c r="N1682" s="7"/>
      <c r="O1682" s="7"/>
      <c r="P1682" s="26"/>
      <c r="Q1682" s="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</row>
    <row r="1683" spans="1:159" x14ac:dyDescent="0.2">
      <c r="A1683" s="93"/>
      <c r="B1683" s="4"/>
      <c r="C1683" s="7"/>
      <c r="D1683" s="6"/>
      <c r="E1683" s="7"/>
      <c r="F1683" s="24"/>
      <c r="G1683" s="9"/>
      <c r="H1683" s="7"/>
      <c r="I1683" s="7"/>
      <c r="J1683" s="7"/>
      <c r="K1683" s="7"/>
      <c r="L1683" s="25"/>
      <c r="M1683" s="11"/>
      <c r="N1683" s="7"/>
      <c r="O1683" s="7"/>
      <c r="P1683" s="26"/>
      <c r="Q1683" s="3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</row>
    <row r="1684" spans="1:159" x14ac:dyDescent="0.2">
      <c r="A1684" s="93"/>
      <c r="B1684" s="4"/>
      <c r="C1684" s="7"/>
      <c r="D1684" s="6"/>
      <c r="E1684" s="7"/>
      <c r="F1684" s="24"/>
      <c r="G1684" s="9"/>
      <c r="H1684" s="7"/>
      <c r="I1684" s="7"/>
      <c r="J1684" s="7"/>
      <c r="K1684" s="7"/>
      <c r="L1684" s="25"/>
      <c r="M1684" s="11"/>
      <c r="N1684" s="7"/>
      <c r="O1684" s="7"/>
      <c r="P1684" s="26"/>
      <c r="Q1684" s="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</row>
    <row r="1685" spans="1:159" x14ac:dyDescent="0.2">
      <c r="A1685" s="93"/>
      <c r="B1685" s="4"/>
      <c r="C1685" s="7"/>
      <c r="D1685" s="6"/>
      <c r="E1685" s="7"/>
      <c r="F1685" s="24"/>
      <c r="G1685" s="9"/>
      <c r="H1685" s="7"/>
      <c r="I1685" s="7"/>
      <c r="J1685" s="7"/>
      <c r="K1685" s="7"/>
      <c r="L1685" s="25"/>
      <c r="M1685" s="11"/>
      <c r="N1685" s="7"/>
      <c r="O1685" s="7"/>
      <c r="P1685" s="26"/>
      <c r="Q1685" s="3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</row>
    <row r="1686" spans="1:159" x14ac:dyDescent="0.2">
      <c r="A1686" s="93"/>
      <c r="B1686" s="4"/>
      <c r="C1686" s="7"/>
      <c r="D1686" s="6"/>
      <c r="E1686" s="7"/>
      <c r="F1686" s="24"/>
      <c r="G1686" s="9"/>
      <c r="H1686" s="7"/>
      <c r="I1686" s="7"/>
      <c r="J1686" s="7"/>
      <c r="K1686" s="7"/>
      <c r="L1686" s="25"/>
      <c r="M1686" s="11"/>
      <c r="N1686" s="7"/>
      <c r="O1686" s="7"/>
      <c r="P1686" s="26"/>
      <c r="Q1686" s="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</row>
    <row r="1687" spans="1:159" x14ac:dyDescent="0.2">
      <c r="A1687" s="93"/>
      <c r="B1687" s="4"/>
      <c r="C1687" s="7"/>
      <c r="D1687" s="6"/>
      <c r="E1687" s="7"/>
      <c r="F1687" s="24"/>
      <c r="G1687" s="9"/>
      <c r="H1687" s="7"/>
      <c r="I1687" s="7"/>
      <c r="J1687" s="7"/>
      <c r="K1687" s="7"/>
      <c r="L1687" s="25"/>
      <c r="M1687" s="11"/>
      <c r="N1687" s="7"/>
      <c r="O1687" s="7"/>
      <c r="P1687" s="26"/>
      <c r="Q1687" s="3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</row>
    <row r="1688" spans="1:159" x14ac:dyDescent="0.2">
      <c r="A1688" s="93"/>
      <c r="B1688" s="4"/>
      <c r="C1688" s="7"/>
      <c r="D1688" s="6"/>
      <c r="E1688" s="7"/>
      <c r="F1688" s="24"/>
      <c r="G1688" s="9"/>
      <c r="H1688" s="7"/>
      <c r="I1688" s="7"/>
      <c r="J1688" s="7"/>
      <c r="K1688" s="7"/>
      <c r="L1688" s="25"/>
      <c r="M1688" s="11"/>
      <c r="N1688" s="7"/>
      <c r="O1688" s="7"/>
      <c r="P1688" s="26"/>
      <c r="Q1688" s="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</row>
    <row r="1689" spans="1:159" x14ac:dyDescent="0.2">
      <c r="A1689" s="93"/>
      <c r="B1689" s="4"/>
      <c r="C1689" s="7"/>
      <c r="D1689" s="6"/>
      <c r="E1689" s="7"/>
      <c r="F1689" s="24"/>
      <c r="G1689" s="9"/>
      <c r="H1689" s="7"/>
      <c r="I1689" s="7"/>
      <c r="J1689" s="7"/>
      <c r="K1689" s="7"/>
      <c r="L1689" s="25"/>
      <c r="M1689" s="11"/>
      <c r="N1689" s="7"/>
      <c r="O1689" s="7"/>
      <c r="P1689" s="26"/>
      <c r="Q1689" s="3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</row>
    <row r="1690" spans="1:159" x14ac:dyDescent="0.2">
      <c r="A1690" s="93"/>
      <c r="B1690" s="4"/>
      <c r="C1690" s="7"/>
      <c r="D1690" s="6"/>
      <c r="E1690" s="7"/>
      <c r="F1690" s="24"/>
      <c r="G1690" s="9"/>
      <c r="H1690" s="7"/>
      <c r="I1690" s="7"/>
      <c r="J1690" s="7"/>
      <c r="K1690" s="7"/>
      <c r="L1690" s="25"/>
      <c r="M1690" s="11"/>
      <c r="N1690" s="7"/>
      <c r="O1690" s="7"/>
      <c r="P1690" s="26"/>
      <c r="Q1690" s="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</row>
    <row r="1691" spans="1:159" x14ac:dyDescent="0.2">
      <c r="A1691" s="93"/>
      <c r="B1691" s="4"/>
      <c r="C1691" s="7"/>
      <c r="D1691" s="6"/>
      <c r="E1691" s="7"/>
      <c r="F1691" s="24"/>
      <c r="G1691" s="9"/>
      <c r="H1691" s="7"/>
      <c r="I1691" s="7"/>
      <c r="J1691" s="7"/>
      <c r="K1691" s="7"/>
      <c r="L1691" s="25"/>
      <c r="M1691" s="11"/>
      <c r="N1691" s="7"/>
      <c r="O1691" s="7"/>
      <c r="P1691" s="26"/>
      <c r="Q1691" s="3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</row>
    <row r="1692" spans="1:159" x14ac:dyDescent="0.2">
      <c r="A1692" s="93"/>
      <c r="B1692" s="4"/>
      <c r="C1692" s="7"/>
      <c r="D1692" s="6"/>
      <c r="E1692" s="7"/>
      <c r="F1692" s="24"/>
      <c r="G1692" s="9"/>
      <c r="H1692" s="7"/>
      <c r="I1692" s="7"/>
      <c r="J1692" s="7"/>
      <c r="K1692" s="7"/>
      <c r="L1692" s="25"/>
      <c r="M1692" s="11"/>
      <c r="N1692" s="7"/>
      <c r="O1692" s="7"/>
      <c r="P1692" s="26"/>
      <c r="Q1692" s="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</row>
    <row r="1693" spans="1:159" x14ac:dyDescent="0.2">
      <c r="A1693" s="93"/>
      <c r="B1693" s="4"/>
      <c r="C1693" s="7"/>
      <c r="D1693" s="6"/>
      <c r="E1693" s="7"/>
      <c r="F1693" s="24"/>
      <c r="G1693" s="9"/>
      <c r="H1693" s="7"/>
      <c r="I1693" s="7"/>
      <c r="J1693" s="7"/>
      <c r="K1693" s="7"/>
      <c r="L1693" s="25"/>
      <c r="M1693" s="11"/>
      <c r="N1693" s="7"/>
      <c r="O1693" s="7"/>
      <c r="P1693" s="26"/>
      <c r="Q1693" s="3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</row>
    <row r="1694" spans="1:159" x14ac:dyDescent="0.2">
      <c r="A1694" s="93"/>
      <c r="B1694" s="4"/>
      <c r="C1694" s="7"/>
      <c r="D1694" s="6"/>
      <c r="E1694" s="7"/>
      <c r="F1694" s="24"/>
      <c r="G1694" s="9"/>
      <c r="H1694" s="7"/>
      <c r="I1694" s="7"/>
      <c r="J1694" s="7"/>
      <c r="K1694" s="7"/>
      <c r="L1694" s="25"/>
      <c r="M1694" s="11"/>
      <c r="N1694" s="7"/>
      <c r="O1694" s="7"/>
      <c r="P1694" s="26"/>
      <c r="Q1694" s="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</row>
    <row r="1695" spans="1:159" x14ac:dyDescent="0.2">
      <c r="A1695" s="93"/>
      <c r="B1695" s="4"/>
      <c r="C1695" s="7"/>
      <c r="D1695" s="6"/>
      <c r="E1695" s="7"/>
      <c r="F1695" s="24"/>
      <c r="G1695" s="9"/>
      <c r="H1695" s="7"/>
      <c r="I1695" s="7"/>
      <c r="J1695" s="7"/>
      <c r="K1695" s="7"/>
      <c r="L1695" s="25"/>
      <c r="M1695" s="11"/>
      <c r="N1695" s="7"/>
      <c r="O1695" s="7"/>
      <c r="P1695" s="26"/>
      <c r="Q1695" s="3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</row>
    <row r="1696" spans="1:159" x14ac:dyDescent="0.2">
      <c r="A1696" s="93"/>
      <c r="B1696" s="4"/>
      <c r="C1696" s="7"/>
      <c r="D1696" s="6"/>
      <c r="E1696" s="7"/>
      <c r="F1696" s="24"/>
      <c r="G1696" s="9"/>
      <c r="H1696" s="7"/>
      <c r="I1696" s="7"/>
      <c r="J1696" s="7"/>
      <c r="K1696" s="7"/>
      <c r="L1696" s="25"/>
      <c r="M1696" s="11"/>
      <c r="N1696" s="7"/>
      <c r="O1696" s="7"/>
      <c r="P1696" s="26"/>
      <c r="Q1696" s="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</row>
    <row r="1697" spans="1:159" x14ac:dyDescent="0.2">
      <c r="A1697" s="93"/>
      <c r="B1697" s="4"/>
      <c r="C1697" s="7"/>
      <c r="D1697" s="6"/>
      <c r="E1697" s="7"/>
      <c r="F1697" s="24"/>
      <c r="G1697" s="9"/>
      <c r="H1697" s="7"/>
      <c r="I1697" s="7"/>
      <c r="J1697" s="7"/>
      <c r="K1697" s="7"/>
      <c r="L1697" s="25"/>
      <c r="M1697" s="11"/>
      <c r="N1697" s="7"/>
      <c r="O1697" s="7"/>
      <c r="P1697" s="26"/>
      <c r="Q1697" s="3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</row>
    <row r="1698" spans="1:159" x14ac:dyDescent="0.2">
      <c r="A1698" s="93"/>
      <c r="B1698" s="4"/>
      <c r="C1698" s="7"/>
      <c r="D1698" s="6"/>
      <c r="E1698" s="7"/>
      <c r="F1698" s="24"/>
      <c r="G1698" s="9"/>
      <c r="H1698" s="7"/>
      <c r="I1698" s="7"/>
      <c r="J1698" s="7"/>
      <c r="K1698" s="7"/>
      <c r="L1698" s="25"/>
      <c r="M1698" s="11"/>
      <c r="N1698" s="7"/>
      <c r="O1698" s="7"/>
      <c r="P1698" s="26"/>
      <c r="Q1698" s="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</row>
    <row r="1699" spans="1:159" x14ac:dyDescent="0.2">
      <c r="A1699" s="93"/>
      <c r="B1699" s="4"/>
      <c r="C1699" s="7"/>
      <c r="D1699" s="6"/>
      <c r="E1699" s="7"/>
      <c r="F1699" s="24"/>
      <c r="G1699" s="9"/>
      <c r="H1699" s="7"/>
      <c r="I1699" s="7"/>
      <c r="J1699" s="7"/>
      <c r="K1699" s="7"/>
      <c r="L1699" s="25"/>
      <c r="M1699" s="11"/>
      <c r="N1699" s="7"/>
      <c r="O1699" s="7"/>
      <c r="P1699" s="26"/>
      <c r="Q1699" s="3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</row>
    <row r="1700" spans="1:159" x14ac:dyDescent="0.2">
      <c r="A1700" s="93"/>
      <c r="B1700" s="4"/>
      <c r="C1700" s="7"/>
      <c r="D1700" s="6"/>
      <c r="E1700" s="7"/>
      <c r="F1700" s="24"/>
      <c r="G1700" s="9"/>
      <c r="H1700" s="7"/>
      <c r="I1700" s="7"/>
      <c r="J1700" s="7"/>
      <c r="K1700" s="7"/>
      <c r="L1700" s="25"/>
      <c r="M1700" s="11"/>
      <c r="N1700" s="7"/>
      <c r="O1700" s="7"/>
      <c r="P1700" s="26"/>
      <c r="Q1700" s="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</row>
    <row r="1701" spans="1:159" x14ac:dyDescent="0.2">
      <c r="A1701" s="93"/>
      <c r="B1701" s="4"/>
      <c r="C1701" s="7"/>
      <c r="D1701" s="6"/>
      <c r="E1701" s="7"/>
      <c r="F1701" s="24"/>
      <c r="G1701" s="9"/>
      <c r="H1701" s="7"/>
      <c r="I1701" s="7"/>
      <c r="J1701" s="7"/>
      <c r="K1701" s="7"/>
      <c r="L1701" s="25"/>
      <c r="M1701" s="11"/>
      <c r="N1701" s="7"/>
      <c r="O1701" s="7"/>
      <c r="P1701" s="26"/>
      <c r="Q1701" s="3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</row>
    <row r="1702" spans="1:159" x14ac:dyDescent="0.2">
      <c r="A1702" s="93"/>
      <c r="B1702" s="4"/>
      <c r="C1702" s="7"/>
      <c r="D1702" s="6"/>
      <c r="E1702" s="7"/>
      <c r="F1702" s="24"/>
      <c r="G1702" s="9"/>
      <c r="H1702" s="7"/>
      <c r="I1702" s="7"/>
      <c r="J1702" s="7"/>
      <c r="K1702" s="7"/>
      <c r="L1702" s="25"/>
      <c r="M1702" s="11"/>
      <c r="N1702" s="7"/>
      <c r="O1702" s="7"/>
      <c r="P1702" s="26"/>
      <c r="Q1702" s="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</row>
    <row r="1703" spans="1:159" x14ac:dyDescent="0.2">
      <c r="A1703" s="93"/>
      <c r="B1703" s="4"/>
      <c r="C1703" s="7"/>
      <c r="D1703" s="6"/>
      <c r="E1703" s="7"/>
      <c r="F1703" s="24"/>
      <c r="G1703" s="9"/>
      <c r="H1703" s="7"/>
      <c r="I1703" s="7"/>
      <c r="J1703" s="7"/>
      <c r="K1703" s="7"/>
      <c r="L1703" s="25"/>
      <c r="M1703" s="11"/>
      <c r="N1703" s="7"/>
      <c r="O1703" s="7"/>
      <c r="P1703" s="26"/>
      <c r="Q1703" s="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</row>
    <row r="1704" spans="1:159" x14ac:dyDescent="0.2">
      <c r="A1704" s="93"/>
      <c r="B1704" s="4"/>
      <c r="C1704" s="7"/>
      <c r="D1704" s="6"/>
      <c r="E1704" s="7"/>
      <c r="F1704" s="24"/>
      <c r="G1704" s="9"/>
      <c r="H1704" s="7"/>
      <c r="I1704" s="7"/>
      <c r="J1704" s="7"/>
      <c r="K1704" s="7"/>
      <c r="L1704" s="25"/>
      <c r="M1704" s="11"/>
      <c r="N1704" s="7"/>
      <c r="O1704" s="7"/>
      <c r="P1704" s="26"/>
      <c r="Q1704" s="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</row>
    <row r="1705" spans="1:159" x14ac:dyDescent="0.2">
      <c r="A1705" s="93"/>
      <c r="B1705" s="4"/>
      <c r="C1705" s="7"/>
      <c r="D1705" s="6"/>
      <c r="E1705" s="7"/>
      <c r="F1705" s="24"/>
      <c r="G1705" s="9"/>
      <c r="H1705" s="7"/>
      <c r="I1705" s="7"/>
      <c r="J1705" s="7"/>
      <c r="K1705" s="7"/>
      <c r="L1705" s="25"/>
      <c r="M1705" s="11"/>
      <c r="N1705" s="7"/>
      <c r="O1705" s="7"/>
      <c r="P1705" s="26"/>
      <c r="Q1705" s="3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</row>
    <row r="1706" spans="1:159" x14ac:dyDescent="0.2">
      <c r="A1706" s="93"/>
      <c r="B1706" s="4"/>
      <c r="C1706" s="7"/>
      <c r="D1706" s="6"/>
      <c r="E1706" s="7"/>
      <c r="F1706" s="24"/>
      <c r="G1706" s="9"/>
      <c r="H1706" s="7"/>
      <c r="I1706" s="7"/>
      <c r="J1706" s="7"/>
      <c r="K1706" s="7"/>
      <c r="L1706" s="25"/>
      <c r="M1706" s="11"/>
      <c r="N1706" s="7"/>
      <c r="O1706" s="7"/>
      <c r="P1706" s="26"/>
      <c r="Q1706" s="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</row>
    <row r="1707" spans="1:159" x14ac:dyDescent="0.2">
      <c r="A1707" s="93"/>
      <c r="B1707" s="4"/>
      <c r="C1707" s="7"/>
      <c r="D1707" s="6"/>
      <c r="E1707" s="7"/>
      <c r="F1707" s="24"/>
      <c r="G1707" s="9"/>
      <c r="H1707" s="7"/>
      <c r="I1707" s="7"/>
      <c r="J1707" s="7"/>
      <c r="K1707" s="7"/>
      <c r="L1707" s="25"/>
      <c r="M1707" s="11"/>
      <c r="N1707" s="7"/>
      <c r="O1707" s="7"/>
      <c r="P1707" s="26"/>
      <c r="Q1707" s="3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</row>
    <row r="1708" spans="1:159" x14ac:dyDescent="0.2">
      <c r="A1708" s="93"/>
      <c r="B1708" s="4"/>
      <c r="C1708" s="7"/>
      <c r="D1708" s="6"/>
      <c r="E1708" s="7"/>
      <c r="F1708" s="24"/>
      <c r="G1708" s="9"/>
      <c r="H1708" s="7"/>
      <c r="I1708" s="7"/>
      <c r="J1708" s="7"/>
      <c r="K1708" s="7"/>
      <c r="L1708" s="25"/>
      <c r="M1708" s="11"/>
      <c r="N1708" s="7"/>
      <c r="O1708" s="7"/>
      <c r="P1708" s="26"/>
      <c r="Q1708" s="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</row>
    <row r="1709" spans="1:159" x14ac:dyDescent="0.2">
      <c r="A1709" s="93"/>
      <c r="B1709" s="4"/>
      <c r="C1709" s="7"/>
      <c r="D1709" s="6"/>
      <c r="E1709" s="7"/>
      <c r="F1709" s="24"/>
      <c r="G1709" s="9"/>
      <c r="H1709" s="7"/>
      <c r="I1709" s="7"/>
      <c r="J1709" s="7"/>
      <c r="K1709" s="7"/>
      <c r="L1709" s="25"/>
      <c r="M1709" s="11"/>
      <c r="N1709" s="7"/>
      <c r="O1709" s="7"/>
      <c r="P1709" s="26"/>
      <c r="Q1709" s="3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</row>
    <row r="1710" spans="1:159" x14ac:dyDescent="0.2">
      <c r="A1710" s="93"/>
      <c r="B1710" s="4"/>
      <c r="C1710" s="7"/>
      <c r="D1710" s="6"/>
      <c r="E1710" s="7"/>
      <c r="F1710" s="24"/>
      <c r="G1710" s="9"/>
      <c r="H1710" s="7"/>
      <c r="I1710" s="7"/>
      <c r="J1710" s="7"/>
      <c r="K1710" s="7"/>
      <c r="L1710" s="25"/>
      <c r="M1710" s="11"/>
      <c r="N1710" s="7"/>
      <c r="O1710" s="7"/>
      <c r="P1710" s="26"/>
      <c r="Q1710" s="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</row>
    <row r="1711" spans="1:159" x14ac:dyDescent="0.2">
      <c r="A1711" s="93"/>
      <c r="B1711" s="4"/>
      <c r="C1711" s="7"/>
      <c r="D1711" s="6"/>
      <c r="E1711" s="7"/>
      <c r="F1711" s="24"/>
      <c r="G1711" s="9"/>
      <c r="H1711" s="7"/>
      <c r="I1711" s="7"/>
      <c r="J1711" s="7"/>
      <c r="K1711" s="7"/>
      <c r="L1711" s="25"/>
      <c r="M1711" s="11"/>
      <c r="N1711" s="7"/>
      <c r="O1711" s="7"/>
      <c r="P1711" s="26"/>
      <c r="Q1711" s="3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</row>
    <row r="1712" spans="1:159" x14ac:dyDescent="0.2">
      <c r="A1712" s="93"/>
      <c r="B1712" s="4"/>
      <c r="C1712" s="7"/>
      <c r="D1712" s="6"/>
      <c r="E1712" s="7"/>
      <c r="F1712" s="24"/>
      <c r="G1712" s="9"/>
      <c r="H1712" s="7"/>
      <c r="I1712" s="7"/>
      <c r="J1712" s="7"/>
      <c r="K1712" s="7"/>
      <c r="L1712" s="25"/>
      <c r="M1712" s="11"/>
      <c r="N1712" s="7"/>
      <c r="O1712" s="7"/>
      <c r="P1712" s="26"/>
      <c r="Q1712" s="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</row>
    <row r="1713" spans="1:159" x14ac:dyDescent="0.2">
      <c r="A1713" s="93"/>
      <c r="B1713" s="4"/>
      <c r="C1713" s="7"/>
      <c r="D1713" s="6"/>
      <c r="E1713" s="7"/>
      <c r="F1713" s="24"/>
      <c r="G1713" s="9"/>
      <c r="H1713" s="7"/>
      <c r="I1713" s="7"/>
      <c r="J1713" s="7"/>
      <c r="K1713" s="7"/>
      <c r="L1713" s="25"/>
      <c r="M1713" s="11"/>
      <c r="N1713" s="7"/>
      <c r="O1713" s="7"/>
      <c r="P1713" s="26"/>
      <c r="Q1713" s="3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</row>
    <row r="1714" spans="1:159" x14ac:dyDescent="0.2">
      <c r="A1714" s="93"/>
      <c r="B1714" s="4"/>
      <c r="C1714" s="7"/>
      <c r="D1714" s="6"/>
      <c r="E1714" s="7"/>
      <c r="F1714" s="24"/>
      <c r="G1714" s="9"/>
      <c r="H1714" s="7"/>
      <c r="I1714" s="7"/>
      <c r="J1714" s="7"/>
      <c r="K1714" s="7"/>
      <c r="L1714" s="25"/>
      <c r="M1714" s="11"/>
      <c r="N1714" s="7"/>
      <c r="O1714" s="7"/>
      <c r="P1714" s="26"/>
      <c r="Q1714" s="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</row>
    <row r="1715" spans="1:159" x14ac:dyDescent="0.2">
      <c r="A1715" s="93"/>
      <c r="B1715" s="4"/>
      <c r="C1715" s="7"/>
      <c r="D1715" s="6"/>
      <c r="E1715" s="7"/>
      <c r="F1715" s="24"/>
      <c r="G1715" s="9"/>
      <c r="H1715" s="7"/>
      <c r="I1715" s="7"/>
      <c r="J1715" s="7"/>
      <c r="K1715" s="7"/>
      <c r="L1715" s="25"/>
      <c r="M1715" s="11"/>
      <c r="N1715" s="7"/>
      <c r="O1715" s="7"/>
      <c r="P1715" s="26"/>
      <c r="Q1715" s="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</row>
    <row r="1716" spans="1:159" x14ac:dyDescent="0.2">
      <c r="A1716" s="93"/>
      <c r="B1716" s="4"/>
      <c r="C1716" s="7"/>
      <c r="D1716" s="6"/>
      <c r="E1716" s="7"/>
      <c r="F1716" s="24"/>
      <c r="G1716" s="9"/>
      <c r="H1716" s="7"/>
      <c r="I1716" s="7"/>
      <c r="J1716" s="7"/>
      <c r="K1716" s="7"/>
      <c r="L1716" s="25"/>
      <c r="M1716" s="11"/>
      <c r="N1716" s="7"/>
      <c r="O1716" s="7"/>
      <c r="P1716" s="26"/>
      <c r="Q1716" s="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</row>
    <row r="1717" spans="1:159" x14ac:dyDescent="0.2">
      <c r="A1717" s="93"/>
      <c r="B1717" s="4"/>
      <c r="C1717" s="7"/>
      <c r="D1717" s="6"/>
      <c r="E1717" s="7"/>
      <c r="F1717" s="24"/>
      <c r="G1717" s="9"/>
      <c r="H1717" s="7"/>
      <c r="I1717" s="7"/>
      <c r="J1717" s="7"/>
      <c r="K1717" s="7"/>
      <c r="L1717" s="25"/>
      <c r="M1717" s="11"/>
      <c r="N1717" s="7"/>
      <c r="O1717" s="7"/>
      <c r="P1717" s="26"/>
      <c r="Q1717" s="3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</row>
    <row r="1718" spans="1:159" x14ac:dyDescent="0.2">
      <c r="A1718" s="93"/>
      <c r="B1718" s="4"/>
      <c r="C1718" s="7"/>
      <c r="D1718" s="6"/>
      <c r="E1718" s="7"/>
      <c r="F1718" s="24"/>
      <c r="G1718" s="9"/>
      <c r="H1718" s="7"/>
      <c r="I1718" s="7"/>
      <c r="J1718" s="7"/>
      <c r="K1718" s="7"/>
      <c r="L1718" s="25"/>
      <c r="M1718" s="11"/>
      <c r="N1718" s="7"/>
      <c r="O1718" s="7"/>
      <c r="P1718" s="26"/>
      <c r="Q1718" s="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</row>
    <row r="1719" spans="1:159" x14ac:dyDescent="0.2">
      <c r="A1719" s="93"/>
      <c r="B1719" s="4"/>
      <c r="C1719" s="7"/>
      <c r="D1719" s="6"/>
      <c r="E1719" s="7"/>
      <c r="F1719" s="24"/>
      <c r="G1719" s="9"/>
      <c r="H1719" s="7"/>
      <c r="I1719" s="7"/>
      <c r="J1719" s="7"/>
      <c r="K1719" s="7"/>
      <c r="L1719" s="25"/>
      <c r="M1719" s="11"/>
      <c r="N1719" s="7"/>
      <c r="O1719" s="7"/>
      <c r="P1719" s="26"/>
      <c r="Q1719" s="3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</row>
    <row r="1720" spans="1:159" x14ac:dyDescent="0.2">
      <c r="A1720" s="93"/>
      <c r="B1720" s="4"/>
      <c r="C1720" s="7"/>
      <c r="D1720" s="6"/>
      <c r="E1720" s="7"/>
      <c r="F1720" s="24"/>
      <c r="G1720" s="9"/>
      <c r="H1720" s="7"/>
      <c r="I1720" s="7"/>
      <c r="J1720" s="7"/>
      <c r="K1720" s="7"/>
      <c r="L1720" s="25"/>
      <c r="M1720" s="11"/>
      <c r="N1720" s="7"/>
      <c r="O1720" s="7"/>
      <c r="P1720" s="26"/>
      <c r="Q1720" s="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</row>
    <row r="1721" spans="1:159" x14ac:dyDescent="0.2">
      <c r="A1721" s="93"/>
      <c r="B1721" s="4"/>
      <c r="C1721" s="7"/>
      <c r="D1721" s="6"/>
      <c r="E1721" s="7"/>
      <c r="F1721" s="24"/>
      <c r="G1721" s="9"/>
      <c r="H1721" s="7"/>
      <c r="I1721" s="7"/>
      <c r="J1721" s="7"/>
      <c r="K1721" s="7"/>
      <c r="L1721" s="25"/>
      <c r="M1721" s="11"/>
      <c r="N1721" s="7"/>
      <c r="O1721" s="7"/>
      <c r="P1721" s="26"/>
      <c r="Q1721" s="3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</row>
    <row r="1722" spans="1:159" x14ac:dyDescent="0.2">
      <c r="A1722" s="93"/>
      <c r="B1722" s="4"/>
      <c r="C1722" s="7"/>
      <c r="D1722" s="6"/>
      <c r="E1722" s="7"/>
      <c r="F1722" s="24"/>
      <c r="G1722" s="9"/>
      <c r="H1722" s="7"/>
      <c r="I1722" s="7"/>
      <c r="J1722" s="7"/>
      <c r="K1722" s="7"/>
      <c r="L1722" s="25"/>
      <c r="M1722" s="11"/>
      <c r="N1722" s="7"/>
      <c r="O1722" s="7"/>
      <c r="P1722" s="26"/>
      <c r="Q1722" s="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</row>
    <row r="1723" spans="1:159" x14ac:dyDescent="0.2">
      <c r="A1723" s="93"/>
      <c r="B1723" s="4"/>
      <c r="C1723" s="7"/>
      <c r="D1723" s="6"/>
      <c r="E1723" s="7"/>
      <c r="F1723" s="24"/>
      <c r="G1723" s="9"/>
      <c r="H1723" s="7"/>
      <c r="I1723" s="7"/>
      <c r="J1723" s="7"/>
      <c r="K1723" s="7"/>
      <c r="L1723" s="25"/>
      <c r="M1723" s="11"/>
      <c r="N1723" s="7"/>
      <c r="O1723" s="7"/>
      <c r="P1723" s="26"/>
      <c r="Q1723" s="3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</row>
    <row r="1724" spans="1:159" x14ac:dyDescent="0.2">
      <c r="A1724" s="93"/>
      <c r="B1724" s="4"/>
      <c r="C1724" s="7"/>
      <c r="D1724" s="6"/>
      <c r="E1724" s="7"/>
      <c r="F1724" s="24"/>
      <c r="G1724" s="9"/>
      <c r="H1724" s="7"/>
      <c r="I1724" s="7"/>
      <c r="J1724" s="7"/>
      <c r="K1724" s="7"/>
      <c r="L1724" s="25"/>
      <c r="M1724" s="11"/>
      <c r="N1724" s="7"/>
      <c r="O1724" s="7"/>
      <c r="P1724" s="26"/>
      <c r="Q1724" s="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</row>
    <row r="1725" spans="1:159" x14ac:dyDescent="0.2">
      <c r="A1725" s="93"/>
      <c r="B1725" s="4"/>
      <c r="C1725" s="7"/>
      <c r="D1725" s="6"/>
      <c r="E1725" s="7"/>
      <c r="F1725" s="24"/>
      <c r="G1725" s="9"/>
      <c r="H1725" s="7"/>
      <c r="I1725" s="7"/>
      <c r="J1725" s="7"/>
      <c r="K1725" s="7"/>
      <c r="L1725" s="25"/>
      <c r="M1725" s="11"/>
      <c r="N1725" s="7"/>
      <c r="O1725" s="7"/>
      <c r="P1725" s="26"/>
      <c r="Q1725" s="3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</row>
    <row r="1726" spans="1:159" x14ac:dyDescent="0.2">
      <c r="A1726" s="93"/>
      <c r="B1726" s="4"/>
      <c r="C1726" s="7"/>
      <c r="D1726" s="6"/>
      <c r="E1726" s="7"/>
      <c r="F1726" s="24"/>
      <c r="G1726" s="9"/>
      <c r="H1726" s="7"/>
      <c r="I1726" s="7"/>
      <c r="J1726" s="7"/>
      <c r="K1726" s="7"/>
      <c r="L1726" s="25"/>
      <c r="M1726" s="11"/>
      <c r="N1726" s="7"/>
      <c r="O1726" s="7"/>
      <c r="P1726" s="26"/>
      <c r="Q1726" s="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</row>
    <row r="1727" spans="1:159" x14ac:dyDescent="0.2">
      <c r="A1727" s="93"/>
      <c r="B1727" s="4"/>
      <c r="C1727" s="7"/>
      <c r="D1727" s="6"/>
      <c r="E1727" s="7"/>
      <c r="F1727" s="24"/>
      <c r="G1727" s="9"/>
      <c r="H1727" s="7"/>
      <c r="I1727" s="7"/>
      <c r="J1727" s="7"/>
      <c r="K1727" s="7"/>
      <c r="L1727" s="25"/>
      <c r="M1727" s="11"/>
      <c r="N1727" s="7"/>
      <c r="O1727" s="7"/>
      <c r="P1727" s="26"/>
      <c r="Q1727" s="3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</row>
    <row r="1728" spans="1:159" x14ac:dyDescent="0.2">
      <c r="A1728" s="93"/>
      <c r="B1728" s="4"/>
      <c r="C1728" s="7"/>
      <c r="D1728" s="6"/>
      <c r="E1728" s="7"/>
      <c r="F1728" s="24"/>
      <c r="G1728" s="9"/>
      <c r="H1728" s="7"/>
      <c r="I1728" s="7"/>
      <c r="J1728" s="7"/>
      <c r="K1728" s="7"/>
      <c r="L1728" s="25"/>
      <c r="M1728" s="11"/>
      <c r="N1728" s="7"/>
      <c r="O1728" s="7"/>
      <c r="P1728" s="26"/>
      <c r="Q1728" s="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</row>
    <row r="1729" spans="1:159" x14ac:dyDescent="0.2">
      <c r="A1729" s="93"/>
      <c r="B1729" s="4"/>
      <c r="C1729" s="7"/>
      <c r="D1729" s="6"/>
      <c r="E1729" s="7"/>
      <c r="F1729" s="24"/>
      <c r="G1729" s="9"/>
      <c r="H1729" s="7"/>
      <c r="I1729" s="7"/>
      <c r="J1729" s="7"/>
      <c r="K1729" s="7"/>
      <c r="L1729" s="25"/>
      <c r="M1729" s="11"/>
      <c r="N1729" s="7"/>
      <c r="O1729" s="7"/>
      <c r="P1729" s="26"/>
      <c r="Q1729" s="3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</row>
    <row r="1730" spans="1:159" x14ac:dyDescent="0.2">
      <c r="A1730" s="93"/>
      <c r="B1730" s="4"/>
      <c r="C1730" s="7"/>
      <c r="D1730" s="6"/>
      <c r="E1730" s="7"/>
      <c r="F1730" s="24"/>
      <c r="G1730" s="9"/>
      <c r="H1730" s="7"/>
      <c r="I1730" s="7"/>
      <c r="J1730" s="7"/>
      <c r="K1730" s="7"/>
      <c r="L1730" s="25"/>
      <c r="M1730" s="11"/>
      <c r="N1730" s="7"/>
      <c r="O1730" s="7"/>
      <c r="P1730" s="26"/>
      <c r="Q1730" s="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</row>
    <row r="1731" spans="1:159" x14ac:dyDescent="0.2">
      <c r="A1731" s="93"/>
      <c r="B1731" s="4"/>
      <c r="C1731" s="7"/>
      <c r="D1731" s="6"/>
      <c r="E1731" s="7"/>
      <c r="F1731" s="24"/>
      <c r="G1731" s="9"/>
      <c r="H1731" s="7"/>
      <c r="I1731" s="7"/>
      <c r="J1731" s="7"/>
      <c r="K1731" s="7"/>
      <c r="L1731" s="25"/>
      <c r="M1731" s="11"/>
      <c r="N1731" s="7"/>
      <c r="O1731" s="7"/>
      <c r="P1731" s="26"/>
      <c r="Q1731" s="3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</row>
    <row r="1732" spans="1:159" x14ac:dyDescent="0.2">
      <c r="A1732" s="93"/>
      <c r="B1732" s="4"/>
      <c r="C1732" s="7"/>
      <c r="D1732" s="6"/>
      <c r="E1732" s="7"/>
      <c r="F1732" s="24"/>
      <c r="G1732" s="9"/>
      <c r="H1732" s="7"/>
      <c r="I1732" s="7"/>
      <c r="J1732" s="7"/>
      <c r="K1732" s="7"/>
      <c r="L1732" s="25"/>
      <c r="M1732" s="11"/>
      <c r="N1732" s="7"/>
      <c r="O1732" s="7"/>
      <c r="P1732" s="26"/>
      <c r="Q1732" s="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</row>
    <row r="1733" spans="1:159" x14ac:dyDescent="0.2">
      <c r="A1733" s="93"/>
      <c r="B1733" s="4"/>
      <c r="C1733" s="7"/>
      <c r="D1733" s="6"/>
      <c r="E1733" s="7"/>
      <c r="F1733" s="24"/>
      <c r="G1733" s="9"/>
      <c r="H1733" s="7"/>
      <c r="I1733" s="7"/>
      <c r="J1733" s="7"/>
      <c r="K1733" s="7"/>
      <c r="L1733" s="25"/>
      <c r="M1733" s="11"/>
      <c r="N1733" s="7"/>
      <c r="O1733" s="7"/>
      <c r="P1733" s="26"/>
      <c r="Q1733" s="3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</row>
    <row r="1734" spans="1:159" x14ac:dyDescent="0.2">
      <c r="A1734" s="93"/>
      <c r="B1734" s="4"/>
      <c r="C1734" s="7"/>
      <c r="D1734" s="6"/>
      <c r="E1734" s="7"/>
      <c r="F1734" s="24"/>
      <c r="G1734" s="9"/>
      <c r="H1734" s="7"/>
      <c r="I1734" s="7"/>
      <c r="J1734" s="7"/>
      <c r="K1734" s="7"/>
      <c r="L1734" s="25"/>
      <c r="M1734" s="11"/>
      <c r="N1734" s="7"/>
      <c r="O1734" s="7"/>
      <c r="P1734" s="26"/>
      <c r="Q1734" s="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</row>
    <row r="1735" spans="1:159" x14ac:dyDescent="0.2">
      <c r="A1735" s="93"/>
      <c r="B1735" s="4"/>
      <c r="C1735" s="7"/>
      <c r="D1735" s="6"/>
      <c r="E1735" s="7"/>
      <c r="F1735" s="24"/>
      <c r="G1735" s="9"/>
      <c r="H1735" s="7"/>
      <c r="I1735" s="7"/>
      <c r="J1735" s="7"/>
      <c r="K1735" s="7"/>
      <c r="L1735" s="25"/>
      <c r="M1735" s="11"/>
      <c r="N1735" s="7"/>
      <c r="O1735" s="7"/>
      <c r="P1735" s="26"/>
      <c r="Q1735" s="3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</row>
    <row r="1736" spans="1:159" x14ac:dyDescent="0.2">
      <c r="A1736" s="93"/>
      <c r="B1736" s="4"/>
      <c r="C1736" s="7"/>
      <c r="D1736" s="6"/>
      <c r="E1736" s="7"/>
      <c r="F1736" s="24"/>
      <c r="G1736" s="9"/>
      <c r="H1736" s="7"/>
      <c r="I1736" s="7"/>
      <c r="J1736" s="7"/>
      <c r="K1736" s="7"/>
      <c r="L1736" s="25"/>
      <c r="M1736" s="11"/>
      <c r="N1736" s="7"/>
      <c r="O1736" s="7"/>
      <c r="P1736" s="26"/>
      <c r="Q1736" s="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</row>
    <row r="1737" spans="1:159" x14ac:dyDescent="0.2">
      <c r="A1737" s="93"/>
      <c r="B1737" s="4"/>
      <c r="C1737" s="7"/>
      <c r="D1737" s="6"/>
      <c r="E1737" s="7"/>
      <c r="F1737" s="24"/>
      <c r="G1737" s="9"/>
      <c r="H1737" s="7"/>
      <c r="I1737" s="7"/>
      <c r="J1737" s="7"/>
      <c r="K1737" s="7"/>
      <c r="L1737" s="25"/>
      <c r="M1737" s="11"/>
      <c r="N1737" s="7"/>
      <c r="O1737" s="7"/>
      <c r="P1737" s="26"/>
      <c r="Q1737" s="3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</row>
    <row r="1738" spans="1:159" x14ac:dyDescent="0.2">
      <c r="A1738" s="93"/>
      <c r="B1738" s="4"/>
      <c r="C1738" s="7"/>
      <c r="D1738" s="6"/>
      <c r="E1738" s="7"/>
      <c r="F1738" s="24"/>
      <c r="G1738" s="9"/>
      <c r="H1738" s="7"/>
      <c r="I1738" s="7"/>
      <c r="J1738" s="7"/>
      <c r="K1738" s="7"/>
      <c r="L1738" s="25"/>
      <c r="M1738" s="11"/>
      <c r="N1738" s="7"/>
      <c r="O1738" s="7"/>
      <c r="P1738" s="26"/>
      <c r="Q1738" s="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</row>
    <row r="1739" spans="1:159" x14ac:dyDescent="0.2">
      <c r="A1739" s="93"/>
      <c r="B1739" s="4"/>
      <c r="C1739" s="7"/>
      <c r="D1739" s="6"/>
      <c r="E1739" s="7"/>
      <c r="F1739" s="24"/>
      <c r="G1739" s="9"/>
      <c r="H1739" s="7"/>
      <c r="I1739" s="7"/>
      <c r="J1739" s="7"/>
      <c r="K1739" s="7"/>
      <c r="L1739" s="25"/>
      <c r="M1739" s="11"/>
      <c r="N1739" s="7"/>
      <c r="O1739" s="7"/>
      <c r="P1739" s="26"/>
      <c r="Q1739" s="3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</row>
    <row r="1740" spans="1:159" x14ac:dyDescent="0.2">
      <c r="A1740" s="93"/>
      <c r="B1740" s="4"/>
      <c r="C1740" s="7"/>
      <c r="D1740" s="6"/>
      <c r="E1740" s="7"/>
      <c r="F1740" s="24"/>
      <c r="G1740" s="9"/>
      <c r="H1740" s="7"/>
      <c r="I1740" s="7"/>
      <c r="J1740" s="7"/>
      <c r="K1740" s="7"/>
      <c r="L1740" s="25"/>
      <c r="M1740" s="11"/>
      <c r="N1740" s="7"/>
      <c r="O1740" s="7"/>
      <c r="P1740" s="26"/>
      <c r="Q1740" s="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</row>
    <row r="1741" spans="1:159" x14ac:dyDescent="0.2">
      <c r="A1741" s="93"/>
      <c r="B1741" s="4"/>
      <c r="C1741" s="7"/>
      <c r="D1741" s="6"/>
      <c r="E1741" s="7"/>
      <c r="F1741" s="24"/>
      <c r="G1741" s="9"/>
      <c r="H1741" s="7"/>
      <c r="I1741" s="7"/>
      <c r="J1741" s="7"/>
      <c r="K1741" s="7"/>
      <c r="L1741" s="25"/>
      <c r="M1741" s="11"/>
      <c r="N1741" s="7"/>
      <c r="O1741" s="7"/>
      <c r="P1741" s="26"/>
      <c r="Q1741" s="3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</row>
    <row r="1742" spans="1:159" x14ac:dyDescent="0.2">
      <c r="A1742" s="93"/>
      <c r="B1742" s="4"/>
      <c r="C1742" s="7"/>
      <c r="D1742" s="6"/>
      <c r="E1742" s="7"/>
      <c r="F1742" s="24"/>
      <c r="G1742" s="9"/>
      <c r="H1742" s="7"/>
      <c r="I1742" s="7"/>
      <c r="J1742" s="7"/>
      <c r="K1742" s="7"/>
      <c r="L1742" s="25"/>
      <c r="M1742" s="11"/>
      <c r="N1742" s="7"/>
      <c r="O1742" s="7"/>
      <c r="P1742" s="26"/>
      <c r="Q1742" s="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</row>
    <row r="1743" spans="1:159" x14ac:dyDescent="0.2">
      <c r="A1743" s="93"/>
      <c r="B1743" s="4"/>
      <c r="C1743" s="7"/>
      <c r="D1743" s="6"/>
      <c r="E1743" s="7"/>
      <c r="F1743" s="24"/>
      <c r="G1743" s="9"/>
      <c r="H1743" s="7"/>
      <c r="I1743" s="7"/>
      <c r="J1743" s="7"/>
      <c r="K1743" s="7"/>
      <c r="L1743" s="25"/>
      <c r="M1743" s="11"/>
      <c r="N1743" s="7"/>
      <c r="O1743" s="7"/>
      <c r="P1743" s="26"/>
      <c r="Q1743" s="3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</row>
    <row r="1744" spans="1:159" x14ac:dyDescent="0.2">
      <c r="A1744" s="93"/>
      <c r="B1744" s="4"/>
      <c r="C1744" s="7"/>
      <c r="D1744" s="6"/>
      <c r="E1744" s="7"/>
      <c r="F1744" s="24"/>
      <c r="G1744" s="9"/>
      <c r="H1744" s="7"/>
      <c r="I1744" s="7"/>
      <c r="J1744" s="7"/>
      <c r="K1744" s="7"/>
      <c r="L1744" s="25"/>
      <c r="M1744" s="11"/>
      <c r="N1744" s="7"/>
      <c r="O1744" s="7"/>
      <c r="P1744" s="26"/>
      <c r="Q1744" s="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</row>
    <row r="1745" spans="1:159" x14ac:dyDescent="0.2">
      <c r="A1745" s="93"/>
      <c r="B1745" s="4"/>
      <c r="C1745" s="7"/>
      <c r="D1745" s="6"/>
      <c r="E1745" s="7"/>
      <c r="F1745" s="24"/>
      <c r="G1745" s="9"/>
      <c r="H1745" s="7"/>
      <c r="I1745" s="7"/>
      <c r="J1745" s="7"/>
      <c r="K1745" s="7"/>
      <c r="L1745" s="25"/>
      <c r="M1745" s="11"/>
      <c r="N1745" s="7"/>
      <c r="O1745" s="7"/>
      <c r="P1745" s="26"/>
      <c r="Q1745" s="3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</row>
    <row r="1746" spans="1:159" x14ac:dyDescent="0.2">
      <c r="A1746" s="93"/>
      <c r="B1746" s="4"/>
      <c r="C1746" s="7"/>
      <c r="D1746" s="6"/>
      <c r="E1746" s="7"/>
      <c r="F1746" s="24"/>
      <c r="G1746" s="9"/>
      <c r="H1746" s="7"/>
      <c r="I1746" s="7"/>
      <c r="J1746" s="7"/>
      <c r="K1746" s="7"/>
      <c r="L1746" s="25"/>
      <c r="M1746" s="11"/>
      <c r="N1746" s="7"/>
      <c r="O1746" s="7"/>
      <c r="P1746" s="26"/>
      <c r="Q1746" s="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</row>
    <row r="1747" spans="1:159" x14ac:dyDescent="0.2">
      <c r="A1747" s="93"/>
      <c r="B1747" s="4"/>
      <c r="C1747" s="7"/>
      <c r="D1747" s="6"/>
      <c r="E1747" s="7"/>
      <c r="F1747" s="24"/>
      <c r="G1747" s="9"/>
      <c r="H1747" s="7"/>
      <c r="I1747" s="7"/>
      <c r="J1747" s="7"/>
      <c r="K1747" s="7"/>
      <c r="L1747" s="25"/>
      <c r="M1747" s="11"/>
      <c r="N1747" s="7"/>
      <c r="O1747" s="7"/>
      <c r="P1747" s="26"/>
      <c r="Q1747" s="3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</row>
    <row r="1748" spans="1:159" x14ac:dyDescent="0.2">
      <c r="A1748" s="93"/>
      <c r="B1748" s="4"/>
      <c r="C1748" s="7"/>
      <c r="D1748" s="6"/>
      <c r="E1748" s="7"/>
      <c r="F1748" s="24"/>
      <c r="G1748" s="9"/>
      <c r="H1748" s="7"/>
      <c r="I1748" s="7"/>
      <c r="J1748" s="7"/>
      <c r="K1748" s="7"/>
      <c r="L1748" s="25"/>
      <c r="M1748" s="11"/>
      <c r="N1748" s="7"/>
      <c r="O1748" s="7"/>
      <c r="P1748" s="26"/>
      <c r="Q1748" s="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</row>
    <row r="1749" spans="1:159" x14ac:dyDescent="0.2">
      <c r="A1749" s="93"/>
      <c r="B1749" s="4"/>
      <c r="C1749" s="7"/>
      <c r="D1749" s="6"/>
      <c r="E1749" s="7"/>
      <c r="F1749" s="24"/>
      <c r="G1749" s="9"/>
      <c r="H1749" s="7"/>
      <c r="I1749" s="7"/>
      <c r="J1749" s="7"/>
      <c r="K1749" s="7"/>
      <c r="L1749" s="25"/>
      <c r="M1749" s="11"/>
      <c r="N1749" s="7"/>
      <c r="O1749" s="7"/>
      <c r="P1749" s="26"/>
      <c r="Q1749" s="3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</row>
    <row r="1750" spans="1:159" x14ac:dyDescent="0.2">
      <c r="A1750" s="93"/>
      <c r="B1750" s="4"/>
      <c r="C1750" s="7"/>
      <c r="D1750" s="6"/>
      <c r="E1750" s="7"/>
      <c r="F1750" s="24"/>
      <c r="G1750" s="9"/>
      <c r="H1750" s="7"/>
      <c r="I1750" s="7"/>
      <c r="J1750" s="7"/>
      <c r="K1750" s="7"/>
      <c r="L1750" s="25"/>
      <c r="M1750" s="11"/>
      <c r="N1750" s="7"/>
      <c r="O1750" s="7"/>
      <c r="P1750" s="26"/>
      <c r="Q1750" s="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</row>
    <row r="1751" spans="1:159" x14ac:dyDescent="0.2">
      <c r="A1751" s="93"/>
      <c r="B1751" s="4"/>
      <c r="C1751" s="7"/>
      <c r="D1751" s="6"/>
      <c r="E1751" s="7"/>
      <c r="F1751" s="24"/>
      <c r="G1751" s="9"/>
      <c r="H1751" s="7"/>
      <c r="I1751" s="7"/>
      <c r="J1751" s="7"/>
      <c r="K1751" s="7"/>
      <c r="L1751" s="25"/>
      <c r="M1751" s="11"/>
      <c r="N1751" s="7"/>
      <c r="O1751" s="7"/>
      <c r="P1751" s="26"/>
      <c r="Q1751" s="3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</row>
    <row r="1752" spans="1:159" x14ac:dyDescent="0.2">
      <c r="A1752" s="93"/>
      <c r="B1752" s="4"/>
      <c r="C1752" s="7"/>
      <c r="D1752" s="6"/>
      <c r="E1752" s="7"/>
      <c r="F1752" s="24"/>
      <c r="G1752" s="9"/>
      <c r="H1752" s="7"/>
      <c r="I1752" s="7"/>
      <c r="J1752" s="7"/>
      <c r="K1752" s="7"/>
      <c r="L1752" s="25"/>
      <c r="M1752" s="11"/>
      <c r="N1752" s="7"/>
      <c r="O1752" s="7"/>
      <c r="P1752" s="26"/>
      <c r="Q1752" s="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</row>
    <row r="1753" spans="1:159" x14ac:dyDescent="0.2">
      <c r="A1753" s="93"/>
      <c r="B1753" s="4"/>
      <c r="C1753" s="7"/>
      <c r="D1753" s="6"/>
      <c r="E1753" s="7"/>
      <c r="F1753" s="24"/>
      <c r="G1753" s="9"/>
      <c r="H1753" s="7"/>
      <c r="I1753" s="7"/>
      <c r="J1753" s="7"/>
      <c r="K1753" s="7"/>
      <c r="L1753" s="25"/>
      <c r="M1753" s="11"/>
      <c r="N1753" s="7"/>
      <c r="O1753" s="7"/>
      <c r="P1753" s="26"/>
      <c r="Q1753" s="3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</row>
    <row r="1754" spans="1:159" x14ac:dyDescent="0.2">
      <c r="A1754" s="93"/>
      <c r="B1754" s="4"/>
      <c r="C1754" s="7"/>
      <c r="D1754" s="6"/>
      <c r="E1754" s="7"/>
      <c r="F1754" s="24"/>
      <c r="G1754" s="9"/>
      <c r="H1754" s="7"/>
      <c r="I1754" s="7"/>
      <c r="J1754" s="7"/>
      <c r="K1754" s="7"/>
      <c r="L1754" s="25"/>
      <c r="M1754" s="11"/>
      <c r="N1754" s="7"/>
      <c r="O1754" s="7"/>
      <c r="P1754" s="26"/>
      <c r="Q1754" s="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</row>
    <row r="1755" spans="1:159" x14ac:dyDescent="0.2">
      <c r="A1755" s="93"/>
      <c r="B1755" s="4"/>
      <c r="C1755" s="7"/>
      <c r="D1755" s="6"/>
      <c r="E1755" s="7"/>
      <c r="F1755" s="24"/>
      <c r="G1755" s="9"/>
      <c r="H1755" s="7"/>
      <c r="I1755" s="7"/>
      <c r="J1755" s="7"/>
      <c r="K1755" s="7"/>
      <c r="L1755" s="25"/>
      <c r="M1755" s="11"/>
      <c r="N1755" s="7"/>
      <c r="O1755" s="7"/>
      <c r="P1755" s="26"/>
      <c r="Q1755" s="3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</row>
    <row r="1756" spans="1:159" x14ac:dyDescent="0.2">
      <c r="A1756" s="93"/>
      <c r="B1756" s="4"/>
      <c r="C1756" s="7"/>
      <c r="D1756" s="6"/>
      <c r="E1756" s="7"/>
      <c r="F1756" s="24"/>
      <c r="G1756" s="9"/>
      <c r="H1756" s="7"/>
      <c r="I1756" s="7"/>
      <c r="J1756" s="7"/>
      <c r="K1756" s="7"/>
      <c r="L1756" s="25"/>
      <c r="M1756" s="11"/>
      <c r="N1756" s="7"/>
      <c r="O1756" s="7"/>
      <c r="P1756" s="26"/>
      <c r="Q1756" s="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</row>
    <row r="1757" spans="1:159" x14ac:dyDescent="0.2">
      <c r="A1757" s="93"/>
      <c r="B1757" s="4"/>
      <c r="C1757" s="7"/>
      <c r="D1757" s="6"/>
      <c r="E1757" s="7"/>
      <c r="F1757" s="24"/>
      <c r="G1757" s="9"/>
      <c r="H1757" s="7"/>
      <c r="I1757" s="7"/>
      <c r="J1757" s="7"/>
      <c r="K1757" s="7"/>
      <c r="L1757" s="25"/>
      <c r="M1757" s="11"/>
      <c r="N1757" s="7"/>
      <c r="O1757" s="7"/>
      <c r="P1757" s="26"/>
      <c r="Q1757" s="3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</row>
    <row r="1758" spans="1:159" x14ac:dyDescent="0.2">
      <c r="A1758" s="93"/>
      <c r="B1758" s="4"/>
      <c r="C1758" s="7"/>
      <c r="D1758" s="6"/>
      <c r="E1758" s="7"/>
      <c r="F1758" s="24"/>
      <c r="G1758" s="9"/>
      <c r="H1758" s="7"/>
      <c r="I1758" s="7"/>
      <c r="J1758" s="7"/>
      <c r="K1758" s="7"/>
      <c r="L1758" s="25"/>
      <c r="M1758" s="11"/>
      <c r="N1758" s="7"/>
      <c r="O1758" s="7"/>
      <c r="P1758" s="26"/>
      <c r="Q1758" s="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</row>
    <row r="1759" spans="1:159" x14ac:dyDescent="0.2">
      <c r="A1759" s="93"/>
      <c r="B1759" s="4"/>
      <c r="C1759" s="7"/>
      <c r="D1759" s="6"/>
      <c r="E1759" s="7"/>
      <c r="F1759" s="24"/>
      <c r="G1759" s="9"/>
      <c r="H1759" s="7"/>
      <c r="I1759" s="7"/>
      <c r="J1759" s="7"/>
      <c r="K1759" s="7"/>
      <c r="L1759" s="25"/>
      <c r="M1759" s="11"/>
      <c r="N1759" s="7"/>
      <c r="O1759" s="7"/>
      <c r="P1759" s="26"/>
      <c r="Q1759" s="3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</row>
    <row r="1760" spans="1:159" x14ac:dyDescent="0.2">
      <c r="A1760" s="93"/>
      <c r="B1760" s="4"/>
      <c r="C1760" s="7"/>
      <c r="D1760" s="6"/>
      <c r="E1760" s="7"/>
      <c r="F1760" s="24"/>
      <c r="G1760" s="9"/>
      <c r="H1760" s="7"/>
      <c r="I1760" s="7"/>
      <c r="J1760" s="7"/>
      <c r="K1760" s="7"/>
      <c r="L1760" s="25"/>
      <c r="M1760" s="11"/>
      <c r="N1760" s="7"/>
      <c r="O1760" s="7"/>
      <c r="P1760" s="26"/>
      <c r="Q1760" s="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</row>
    <row r="1761" spans="1:159" x14ac:dyDescent="0.2">
      <c r="A1761" s="93"/>
      <c r="B1761" s="4"/>
      <c r="C1761" s="7"/>
      <c r="D1761" s="6"/>
      <c r="E1761" s="7"/>
      <c r="F1761" s="24"/>
      <c r="G1761" s="9"/>
      <c r="H1761" s="7"/>
      <c r="I1761" s="7"/>
      <c r="J1761" s="7"/>
      <c r="K1761" s="7"/>
      <c r="L1761" s="25"/>
      <c r="M1761" s="11"/>
      <c r="N1761" s="7"/>
      <c r="O1761" s="7"/>
      <c r="P1761" s="26"/>
      <c r="Q1761" s="3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</row>
    <row r="1762" spans="1:159" x14ac:dyDescent="0.2">
      <c r="A1762" s="93"/>
      <c r="B1762" s="4"/>
      <c r="C1762" s="7"/>
      <c r="D1762" s="6"/>
      <c r="E1762" s="7"/>
      <c r="F1762" s="24"/>
      <c r="G1762" s="9"/>
      <c r="H1762" s="7"/>
      <c r="I1762" s="7"/>
      <c r="J1762" s="7"/>
      <c r="K1762" s="7"/>
      <c r="L1762" s="25"/>
      <c r="M1762" s="11"/>
      <c r="N1762" s="7"/>
      <c r="O1762" s="7"/>
      <c r="P1762" s="26"/>
      <c r="Q1762" s="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</row>
    <row r="1763" spans="1:159" x14ac:dyDescent="0.2">
      <c r="A1763" s="93"/>
      <c r="B1763" s="4"/>
      <c r="C1763" s="7"/>
      <c r="D1763" s="6"/>
      <c r="E1763" s="7"/>
      <c r="F1763" s="24"/>
      <c r="G1763" s="9"/>
      <c r="H1763" s="7"/>
      <c r="I1763" s="7"/>
      <c r="J1763" s="7"/>
      <c r="K1763" s="7"/>
      <c r="L1763" s="25"/>
      <c r="M1763" s="11"/>
      <c r="N1763" s="7"/>
      <c r="O1763" s="7"/>
      <c r="P1763" s="26"/>
      <c r="Q1763" s="3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</row>
    <row r="1764" spans="1:159" x14ac:dyDescent="0.2">
      <c r="A1764" s="93"/>
      <c r="B1764" s="4"/>
      <c r="C1764" s="7"/>
      <c r="D1764" s="6"/>
      <c r="E1764" s="7"/>
      <c r="F1764" s="24"/>
      <c r="G1764" s="9"/>
      <c r="H1764" s="7"/>
      <c r="I1764" s="7"/>
      <c r="J1764" s="7"/>
      <c r="K1764" s="7"/>
      <c r="L1764" s="25"/>
      <c r="M1764" s="11"/>
      <c r="N1764" s="7"/>
      <c r="O1764" s="7"/>
      <c r="P1764" s="26"/>
      <c r="Q1764" s="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</row>
    <row r="1765" spans="1:159" x14ac:dyDescent="0.2">
      <c r="A1765" s="93"/>
      <c r="B1765" s="4"/>
      <c r="C1765" s="7"/>
      <c r="D1765" s="6"/>
      <c r="E1765" s="7"/>
      <c r="F1765" s="24"/>
      <c r="G1765" s="9"/>
      <c r="H1765" s="7"/>
      <c r="I1765" s="7"/>
      <c r="J1765" s="7"/>
      <c r="K1765" s="7"/>
      <c r="L1765" s="25"/>
      <c r="M1765" s="11"/>
      <c r="N1765" s="7"/>
      <c r="O1765" s="7"/>
      <c r="P1765" s="26"/>
      <c r="Q1765" s="3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</row>
    <row r="1766" spans="1:159" x14ac:dyDescent="0.2">
      <c r="A1766" s="93"/>
      <c r="B1766" s="4"/>
      <c r="C1766" s="7"/>
      <c r="D1766" s="6"/>
      <c r="E1766" s="7"/>
      <c r="F1766" s="24"/>
      <c r="G1766" s="9"/>
      <c r="H1766" s="7"/>
      <c r="I1766" s="7"/>
      <c r="J1766" s="7"/>
      <c r="K1766" s="7"/>
      <c r="L1766" s="25"/>
      <c r="M1766" s="11"/>
      <c r="N1766" s="7"/>
      <c r="O1766" s="7"/>
      <c r="P1766" s="26"/>
      <c r="Q1766" s="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</row>
    <row r="1767" spans="1:159" x14ac:dyDescent="0.2">
      <c r="A1767" s="93"/>
      <c r="B1767" s="4"/>
      <c r="C1767" s="7"/>
      <c r="D1767" s="6"/>
      <c r="E1767" s="7"/>
      <c r="F1767" s="24"/>
      <c r="G1767" s="9"/>
      <c r="H1767" s="7"/>
      <c r="I1767" s="7"/>
      <c r="J1767" s="7"/>
      <c r="K1767" s="7"/>
      <c r="L1767" s="25"/>
      <c r="M1767" s="11"/>
      <c r="N1767" s="7"/>
      <c r="O1767" s="7"/>
      <c r="P1767" s="26"/>
      <c r="Q1767" s="3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</row>
    <row r="1768" spans="1:159" x14ac:dyDescent="0.2">
      <c r="A1768" s="93"/>
      <c r="B1768" s="4"/>
      <c r="C1768" s="7"/>
      <c r="D1768" s="6"/>
      <c r="E1768" s="7"/>
      <c r="F1768" s="24"/>
      <c r="G1768" s="9"/>
      <c r="H1768" s="7"/>
      <c r="I1768" s="7"/>
      <c r="J1768" s="7"/>
      <c r="K1768" s="7"/>
      <c r="L1768" s="25"/>
      <c r="M1768" s="11"/>
      <c r="N1768" s="7"/>
      <c r="O1768" s="7"/>
      <c r="P1768" s="26"/>
      <c r="Q1768" s="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</row>
    <row r="1769" spans="1:159" x14ac:dyDescent="0.2">
      <c r="A1769" s="93"/>
      <c r="B1769" s="4"/>
      <c r="C1769" s="7"/>
      <c r="D1769" s="6"/>
      <c r="E1769" s="7"/>
      <c r="F1769" s="24"/>
      <c r="G1769" s="9"/>
      <c r="H1769" s="7"/>
      <c r="I1769" s="7"/>
      <c r="J1769" s="7"/>
      <c r="K1769" s="7"/>
      <c r="L1769" s="25"/>
      <c r="M1769" s="11"/>
      <c r="N1769" s="7"/>
      <c r="O1769" s="7"/>
      <c r="P1769" s="26"/>
      <c r="Q1769" s="3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</row>
    <row r="1770" spans="1:159" x14ac:dyDescent="0.2">
      <c r="A1770" s="93"/>
      <c r="B1770" s="4"/>
      <c r="C1770" s="7"/>
      <c r="D1770" s="6"/>
      <c r="E1770" s="7"/>
      <c r="F1770" s="24"/>
      <c r="G1770" s="9"/>
      <c r="H1770" s="7"/>
      <c r="I1770" s="7"/>
      <c r="J1770" s="7"/>
      <c r="K1770" s="7"/>
      <c r="L1770" s="25"/>
      <c r="M1770" s="11"/>
      <c r="N1770" s="7"/>
      <c r="O1770" s="7"/>
      <c r="P1770" s="26"/>
      <c r="Q1770" s="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</row>
    <row r="1771" spans="1:159" x14ac:dyDescent="0.2">
      <c r="A1771" s="93"/>
      <c r="B1771" s="4"/>
      <c r="C1771" s="7"/>
      <c r="D1771" s="6"/>
      <c r="E1771" s="7"/>
      <c r="F1771" s="24"/>
      <c r="G1771" s="9"/>
      <c r="H1771" s="7"/>
      <c r="I1771" s="7"/>
      <c r="J1771" s="7"/>
      <c r="K1771" s="7"/>
      <c r="L1771" s="25"/>
      <c r="M1771" s="11"/>
      <c r="N1771" s="7"/>
      <c r="O1771" s="7"/>
      <c r="P1771" s="26"/>
      <c r="Q1771" s="3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</row>
    <row r="1772" spans="1:159" x14ac:dyDescent="0.2">
      <c r="A1772" s="93"/>
      <c r="B1772" s="4"/>
      <c r="C1772" s="7"/>
      <c r="D1772" s="6"/>
      <c r="E1772" s="7"/>
      <c r="F1772" s="24"/>
      <c r="G1772" s="9"/>
      <c r="H1772" s="7"/>
      <c r="I1772" s="7"/>
      <c r="J1772" s="7"/>
      <c r="K1772" s="7"/>
      <c r="L1772" s="25"/>
      <c r="M1772" s="11"/>
      <c r="N1772" s="7"/>
      <c r="O1772" s="7"/>
      <c r="P1772" s="26"/>
      <c r="Q1772" s="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</row>
    <row r="1773" spans="1:159" x14ac:dyDescent="0.2">
      <c r="A1773" s="93"/>
      <c r="B1773" s="4"/>
      <c r="C1773" s="7"/>
      <c r="D1773" s="6"/>
      <c r="E1773" s="7"/>
      <c r="F1773" s="24"/>
      <c r="G1773" s="9"/>
      <c r="H1773" s="7"/>
      <c r="I1773" s="7"/>
      <c r="J1773" s="7"/>
      <c r="K1773" s="7"/>
      <c r="L1773" s="25"/>
      <c r="M1773" s="11"/>
      <c r="N1773" s="7"/>
      <c r="O1773" s="7"/>
      <c r="P1773" s="26"/>
      <c r="Q1773" s="3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</row>
    <row r="1774" spans="1:159" x14ac:dyDescent="0.2">
      <c r="A1774" s="93"/>
      <c r="B1774" s="4"/>
      <c r="C1774" s="7"/>
      <c r="D1774" s="6"/>
      <c r="E1774" s="7"/>
      <c r="F1774" s="24"/>
      <c r="G1774" s="9"/>
      <c r="H1774" s="7"/>
      <c r="I1774" s="7"/>
      <c r="J1774" s="7"/>
      <c r="K1774" s="7"/>
      <c r="L1774" s="25"/>
      <c r="M1774" s="11"/>
      <c r="N1774" s="7"/>
      <c r="O1774" s="7"/>
      <c r="P1774" s="26"/>
      <c r="Q1774" s="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</row>
    <row r="1775" spans="1:159" x14ac:dyDescent="0.2">
      <c r="A1775" s="93"/>
      <c r="B1775" s="4"/>
      <c r="C1775" s="7"/>
      <c r="D1775" s="6"/>
      <c r="E1775" s="7"/>
      <c r="F1775" s="24"/>
      <c r="G1775" s="9"/>
      <c r="H1775" s="7"/>
      <c r="I1775" s="7"/>
      <c r="J1775" s="7"/>
      <c r="K1775" s="7"/>
      <c r="L1775" s="25"/>
      <c r="M1775" s="11"/>
      <c r="N1775" s="7"/>
      <c r="O1775" s="7"/>
      <c r="P1775" s="26"/>
      <c r="Q1775" s="3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</row>
    <row r="1776" spans="1:159" x14ac:dyDescent="0.2">
      <c r="A1776" s="93"/>
      <c r="B1776" s="4"/>
      <c r="C1776" s="7"/>
      <c r="D1776" s="6"/>
      <c r="E1776" s="7"/>
      <c r="F1776" s="24"/>
      <c r="G1776" s="9"/>
      <c r="H1776" s="7"/>
      <c r="I1776" s="7"/>
      <c r="J1776" s="7"/>
      <c r="K1776" s="7"/>
      <c r="L1776" s="25"/>
      <c r="M1776" s="11"/>
      <c r="N1776" s="7"/>
      <c r="O1776" s="7"/>
      <c r="P1776" s="26"/>
      <c r="Q1776" s="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</row>
    <row r="1777" spans="1:159" x14ac:dyDescent="0.2">
      <c r="A1777" s="93"/>
      <c r="B1777" s="4"/>
      <c r="C1777" s="7"/>
      <c r="D1777" s="6"/>
      <c r="E1777" s="7"/>
      <c r="F1777" s="24"/>
      <c r="G1777" s="9"/>
      <c r="H1777" s="7"/>
      <c r="I1777" s="7"/>
      <c r="J1777" s="7"/>
      <c r="K1777" s="7"/>
      <c r="L1777" s="25"/>
      <c r="M1777" s="11"/>
      <c r="N1777" s="7"/>
      <c r="O1777" s="7"/>
      <c r="P1777" s="26"/>
      <c r="Q1777" s="3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</row>
    <row r="1778" spans="1:159" x14ac:dyDescent="0.2">
      <c r="A1778" s="93"/>
      <c r="B1778" s="4"/>
      <c r="C1778" s="7"/>
      <c r="D1778" s="6"/>
      <c r="E1778" s="7"/>
      <c r="F1778" s="24"/>
      <c r="G1778" s="9"/>
      <c r="H1778" s="7"/>
      <c r="I1778" s="7"/>
      <c r="J1778" s="7"/>
      <c r="K1778" s="7"/>
      <c r="L1778" s="25"/>
      <c r="M1778" s="11"/>
      <c r="N1778" s="7"/>
      <c r="O1778" s="7"/>
      <c r="P1778" s="26"/>
      <c r="Q1778" s="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</row>
    <row r="1779" spans="1:159" x14ac:dyDescent="0.2">
      <c r="A1779" s="93"/>
      <c r="B1779" s="4"/>
      <c r="C1779" s="7"/>
      <c r="D1779" s="6"/>
      <c r="E1779" s="7"/>
      <c r="F1779" s="24"/>
      <c r="G1779" s="9"/>
      <c r="H1779" s="7"/>
      <c r="I1779" s="7"/>
      <c r="J1779" s="7"/>
      <c r="K1779" s="7"/>
      <c r="L1779" s="25"/>
      <c r="M1779" s="11"/>
      <c r="N1779" s="7"/>
      <c r="O1779" s="7"/>
      <c r="P1779" s="26"/>
      <c r="Q1779" s="3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</row>
    <row r="1780" spans="1:159" x14ac:dyDescent="0.2">
      <c r="A1780" s="93"/>
      <c r="B1780" s="4"/>
      <c r="C1780" s="7"/>
      <c r="D1780" s="6"/>
      <c r="E1780" s="7"/>
      <c r="F1780" s="24"/>
      <c r="G1780" s="9"/>
      <c r="H1780" s="7"/>
      <c r="I1780" s="7"/>
      <c r="J1780" s="7"/>
      <c r="K1780" s="7"/>
      <c r="L1780" s="25"/>
      <c r="M1780" s="11"/>
      <c r="N1780" s="7"/>
      <c r="O1780" s="7"/>
      <c r="P1780" s="26"/>
      <c r="Q1780" s="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</row>
    <row r="1781" spans="1:159" x14ac:dyDescent="0.2">
      <c r="A1781" s="93"/>
      <c r="B1781" s="4"/>
      <c r="C1781" s="7"/>
      <c r="D1781" s="6"/>
      <c r="E1781" s="7"/>
      <c r="F1781" s="24"/>
      <c r="G1781" s="9"/>
      <c r="H1781" s="7"/>
      <c r="I1781" s="7"/>
      <c r="J1781" s="7"/>
      <c r="K1781" s="7"/>
      <c r="L1781" s="25"/>
      <c r="M1781" s="11"/>
      <c r="N1781" s="7"/>
      <c r="O1781" s="7"/>
      <c r="P1781" s="26"/>
      <c r="Q1781" s="3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</row>
    <row r="1782" spans="1:159" x14ac:dyDescent="0.2">
      <c r="A1782" s="93"/>
      <c r="B1782" s="4"/>
      <c r="C1782" s="7"/>
      <c r="D1782" s="6"/>
      <c r="E1782" s="7"/>
      <c r="F1782" s="24"/>
      <c r="G1782" s="9"/>
      <c r="H1782" s="7"/>
      <c r="I1782" s="7"/>
      <c r="J1782" s="7"/>
      <c r="K1782" s="7"/>
      <c r="L1782" s="25"/>
      <c r="M1782" s="11"/>
      <c r="N1782" s="7"/>
      <c r="O1782" s="7"/>
      <c r="P1782" s="26"/>
      <c r="Q1782" s="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</row>
    <row r="1783" spans="1:159" x14ac:dyDescent="0.2">
      <c r="A1783" s="93"/>
      <c r="B1783" s="4"/>
      <c r="C1783" s="7"/>
      <c r="D1783" s="6"/>
      <c r="E1783" s="7"/>
      <c r="F1783" s="24"/>
      <c r="G1783" s="9"/>
      <c r="H1783" s="7"/>
      <c r="I1783" s="7"/>
      <c r="J1783" s="7"/>
      <c r="K1783" s="7"/>
      <c r="L1783" s="25"/>
      <c r="M1783" s="11"/>
      <c r="N1783" s="7"/>
      <c r="O1783" s="7"/>
      <c r="P1783" s="26"/>
      <c r="Q1783" s="3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</row>
    <row r="1784" spans="1:159" x14ac:dyDescent="0.2">
      <c r="A1784" s="93"/>
      <c r="B1784" s="4"/>
      <c r="C1784" s="7"/>
      <c r="D1784" s="6"/>
      <c r="E1784" s="7"/>
      <c r="F1784" s="24"/>
      <c r="G1784" s="9"/>
      <c r="H1784" s="7"/>
      <c r="I1784" s="7"/>
      <c r="J1784" s="7"/>
      <c r="K1784" s="7"/>
      <c r="L1784" s="25"/>
      <c r="M1784" s="11"/>
      <c r="N1784" s="7"/>
      <c r="O1784" s="7"/>
      <c r="P1784" s="26"/>
      <c r="Q1784" s="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</row>
    <row r="1785" spans="1:159" x14ac:dyDescent="0.2">
      <c r="A1785" s="93"/>
      <c r="B1785" s="4"/>
      <c r="C1785" s="7"/>
      <c r="D1785" s="6"/>
      <c r="E1785" s="7"/>
      <c r="F1785" s="24"/>
      <c r="G1785" s="9"/>
      <c r="H1785" s="7"/>
      <c r="I1785" s="7"/>
      <c r="J1785" s="7"/>
      <c r="K1785" s="7"/>
      <c r="L1785" s="25"/>
      <c r="M1785" s="11"/>
      <c r="N1785" s="7"/>
      <c r="O1785" s="7"/>
      <c r="P1785" s="26"/>
      <c r="Q1785" s="3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</row>
    <row r="1786" spans="1:159" x14ac:dyDescent="0.2">
      <c r="A1786" s="93"/>
      <c r="B1786" s="4"/>
      <c r="C1786" s="7"/>
      <c r="D1786" s="6"/>
      <c r="E1786" s="7"/>
      <c r="F1786" s="24"/>
      <c r="G1786" s="9"/>
      <c r="H1786" s="7"/>
      <c r="I1786" s="7"/>
      <c r="J1786" s="7"/>
      <c r="K1786" s="7"/>
      <c r="L1786" s="25"/>
      <c r="M1786" s="11"/>
      <c r="N1786" s="7"/>
      <c r="O1786" s="7"/>
      <c r="P1786" s="26"/>
      <c r="Q1786" s="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</row>
    <row r="1787" spans="1:159" x14ac:dyDescent="0.2">
      <c r="A1787" s="93"/>
      <c r="B1787" s="4"/>
      <c r="C1787" s="7"/>
      <c r="D1787" s="6"/>
      <c r="E1787" s="7"/>
      <c r="F1787" s="24"/>
      <c r="G1787" s="9"/>
      <c r="H1787" s="7"/>
      <c r="I1787" s="7"/>
      <c r="J1787" s="7"/>
      <c r="K1787" s="7"/>
      <c r="L1787" s="25"/>
      <c r="M1787" s="11"/>
      <c r="N1787" s="7"/>
      <c r="O1787" s="7"/>
      <c r="P1787" s="26"/>
      <c r="Q1787" s="3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</row>
    <row r="1788" spans="1:159" x14ac:dyDescent="0.2">
      <c r="A1788" s="93"/>
      <c r="B1788" s="4"/>
      <c r="C1788" s="7"/>
      <c r="D1788" s="6"/>
      <c r="E1788" s="7"/>
      <c r="F1788" s="24"/>
      <c r="G1788" s="9"/>
      <c r="H1788" s="7"/>
      <c r="I1788" s="7"/>
      <c r="J1788" s="7"/>
      <c r="K1788" s="7"/>
      <c r="L1788" s="25"/>
      <c r="M1788" s="11"/>
      <c r="N1788" s="7"/>
      <c r="O1788" s="7"/>
      <c r="P1788" s="26"/>
      <c r="Q1788" s="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</row>
    <row r="1789" spans="1:159" x14ac:dyDescent="0.2">
      <c r="A1789" s="93"/>
      <c r="B1789" s="4"/>
      <c r="C1789" s="7"/>
      <c r="D1789" s="6"/>
      <c r="E1789" s="7"/>
      <c r="F1789" s="24"/>
      <c r="G1789" s="9"/>
      <c r="H1789" s="7"/>
      <c r="I1789" s="7"/>
      <c r="J1789" s="7"/>
      <c r="K1789" s="7"/>
      <c r="L1789" s="25"/>
      <c r="M1789" s="11"/>
      <c r="N1789" s="7"/>
      <c r="O1789" s="7"/>
      <c r="P1789" s="26"/>
      <c r="Q1789" s="3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</row>
    <row r="1790" spans="1:159" x14ac:dyDescent="0.2">
      <c r="A1790" s="93"/>
      <c r="B1790" s="4"/>
      <c r="C1790" s="7"/>
      <c r="D1790" s="6"/>
      <c r="E1790" s="7"/>
      <c r="F1790" s="24"/>
      <c r="G1790" s="9"/>
      <c r="H1790" s="7"/>
      <c r="I1790" s="7"/>
      <c r="J1790" s="7"/>
      <c r="K1790" s="7"/>
      <c r="L1790" s="25"/>
      <c r="M1790" s="11"/>
      <c r="N1790" s="7"/>
      <c r="O1790" s="7"/>
      <c r="P1790" s="26"/>
      <c r="Q1790" s="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</row>
    <row r="1791" spans="1:159" x14ac:dyDescent="0.2">
      <c r="A1791" s="93"/>
      <c r="B1791" s="4"/>
      <c r="C1791" s="7"/>
      <c r="D1791" s="6"/>
      <c r="E1791" s="7"/>
      <c r="F1791" s="24"/>
      <c r="G1791" s="9"/>
      <c r="H1791" s="7"/>
      <c r="I1791" s="7"/>
      <c r="J1791" s="7"/>
      <c r="K1791" s="7"/>
      <c r="L1791" s="25"/>
      <c r="M1791" s="11"/>
      <c r="N1791" s="7"/>
      <c r="O1791" s="7"/>
      <c r="P1791" s="26"/>
      <c r="Q1791" s="3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</row>
    <row r="1792" spans="1:159" x14ac:dyDescent="0.2">
      <c r="A1792" s="93"/>
      <c r="B1792" s="4"/>
      <c r="C1792" s="7"/>
      <c r="D1792" s="6"/>
      <c r="E1792" s="7"/>
      <c r="F1792" s="24"/>
      <c r="G1792" s="9"/>
      <c r="H1792" s="7"/>
      <c r="I1792" s="7"/>
      <c r="J1792" s="7"/>
      <c r="K1792" s="7"/>
      <c r="L1792" s="25"/>
      <c r="M1792" s="11"/>
      <c r="N1792" s="7"/>
      <c r="O1792" s="7"/>
      <c r="P1792" s="26"/>
      <c r="Q1792" s="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</row>
    <row r="1793" spans="1:159" x14ac:dyDescent="0.2">
      <c r="A1793" s="93"/>
      <c r="B1793" s="4"/>
      <c r="C1793" s="7"/>
      <c r="D1793" s="6"/>
      <c r="E1793" s="7"/>
      <c r="F1793" s="24"/>
      <c r="G1793" s="9"/>
      <c r="H1793" s="7"/>
      <c r="I1793" s="7"/>
      <c r="J1793" s="7"/>
      <c r="K1793" s="7"/>
      <c r="L1793" s="25"/>
      <c r="M1793" s="11"/>
      <c r="N1793" s="7"/>
      <c r="O1793" s="7"/>
      <c r="P1793" s="26"/>
      <c r="Q1793" s="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</row>
    <row r="1794" spans="1:159" x14ac:dyDescent="0.2">
      <c r="A1794" s="93"/>
      <c r="B1794" s="4"/>
      <c r="C1794" s="7"/>
      <c r="D1794" s="6"/>
      <c r="E1794" s="7"/>
      <c r="F1794" s="24"/>
      <c r="G1794" s="9"/>
      <c r="H1794" s="7"/>
      <c r="I1794" s="7"/>
      <c r="J1794" s="7"/>
      <c r="K1794" s="7"/>
      <c r="L1794" s="25"/>
      <c r="M1794" s="11"/>
      <c r="N1794" s="7"/>
      <c r="O1794" s="7"/>
      <c r="P1794" s="26"/>
      <c r="Q1794" s="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</row>
    <row r="1795" spans="1:159" x14ac:dyDescent="0.2">
      <c r="A1795" s="93"/>
      <c r="B1795" s="4"/>
      <c r="C1795" s="7"/>
      <c r="D1795" s="6"/>
      <c r="E1795" s="7"/>
      <c r="F1795" s="24"/>
      <c r="G1795" s="9"/>
      <c r="H1795" s="7"/>
      <c r="I1795" s="7"/>
      <c r="J1795" s="7"/>
      <c r="K1795" s="7"/>
      <c r="L1795" s="25"/>
      <c r="M1795" s="11"/>
      <c r="N1795" s="7"/>
      <c r="O1795" s="7"/>
      <c r="P1795" s="26"/>
      <c r="Q1795" s="3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</row>
    <row r="1796" spans="1:159" x14ac:dyDescent="0.2">
      <c r="A1796" s="93"/>
      <c r="B1796" s="4"/>
      <c r="C1796" s="7"/>
      <c r="D1796" s="6"/>
      <c r="E1796" s="7"/>
      <c r="F1796" s="24"/>
      <c r="G1796" s="9"/>
      <c r="H1796" s="7"/>
      <c r="I1796" s="7"/>
      <c r="J1796" s="7"/>
      <c r="K1796" s="7"/>
      <c r="L1796" s="25"/>
      <c r="M1796" s="11"/>
      <c r="N1796" s="7"/>
      <c r="O1796" s="7"/>
      <c r="P1796" s="26"/>
      <c r="Q1796" s="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</row>
    <row r="1797" spans="1:159" x14ac:dyDescent="0.2">
      <c r="A1797" s="93"/>
      <c r="B1797" s="4"/>
      <c r="C1797" s="7"/>
      <c r="D1797" s="6"/>
      <c r="E1797" s="7"/>
      <c r="F1797" s="24"/>
      <c r="G1797" s="9"/>
      <c r="H1797" s="7"/>
      <c r="I1797" s="7"/>
      <c r="J1797" s="7"/>
      <c r="K1797" s="7"/>
      <c r="L1797" s="25"/>
      <c r="M1797" s="11"/>
      <c r="N1797" s="7"/>
      <c r="O1797" s="7"/>
      <c r="P1797" s="26"/>
      <c r="Q1797" s="3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</row>
    <row r="1798" spans="1:159" x14ac:dyDescent="0.2">
      <c r="A1798" s="93"/>
      <c r="B1798" s="4"/>
      <c r="C1798" s="7"/>
      <c r="D1798" s="6"/>
      <c r="E1798" s="7"/>
      <c r="F1798" s="24"/>
      <c r="G1798" s="9"/>
      <c r="H1798" s="7"/>
      <c r="I1798" s="7"/>
      <c r="J1798" s="7"/>
      <c r="K1798" s="7"/>
      <c r="L1798" s="25"/>
      <c r="M1798" s="11"/>
      <c r="N1798" s="7"/>
      <c r="O1798" s="7"/>
      <c r="P1798" s="26"/>
      <c r="Q1798" s="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</row>
    <row r="1799" spans="1:159" x14ac:dyDescent="0.2">
      <c r="A1799" s="93"/>
      <c r="B1799" s="4"/>
      <c r="C1799" s="7"/>
      <c r="D1799" s="6"/>
      <c r="E1799" s="7"/>
      <c r="F1799" s="24"/>
      <c r="G1799" s="9"/>
      <c r="H1799" s="7"/>
      <c r="I1799" s="7"/>
      <c r="J1799" s="7"/>
      <c r="K1799" s="7"/>
      <c r="L1799" s="25"/>
      <c r="M1799" s="11"/>
      <c r="N1799" s="7"/>
      <c r="O1799" s="7"/>
      <c r="P1799" s="26"/>
      <c r="Q1799" s="3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</row>
    <row r="1800" spans="1:159" x14ac:dyDescent="0.2">
      <c r="A1800" s="93"/>
      <c r="B1800" s="4"/>
      <c r="C1800" s="7"/>
      <c r="D1800" s="6"/>
      <c r="E1800" s="7"/>
      <c r="F1800" s="24"/>
      <c r="G1800" s="9"/>
      <c r="H1800" s="7"/>
      <c r="I1800" s="7"/>
      <c r="J1800" s="7"/>
      <c r="K1800" s="7"/>
      <c r="L1800" s="25"/>
      <c r="M1800" s="11"/>
      <c r="N1800" s="7"/>
      <c r="O1800" s="7"/>
      <c r="P1800" s="26"/>
      <c r="Q1800" s="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</row>
    <row r="1801" spans="1:159" x14ac:dyDescent="0.2">
      <c r="A1801" s="93"/>
      <c r="B1801" s="4"/>
      <c r="C1801" s="7"/>
      <c r="D1801" s="6"/>
      <c r="E1801" s="7"/>
      <c r="F1801" s="24"/>
      <c r="G1801" s="9"/>
      <c r="H1801" s="7"/>
      <c r="I1801" s="7"/>
      <c r="J1801" s="7"/>
      <c r="K1801" s="7"/>
      <c r="L1801" s="25"/>
      <c r="M1801" s="11"/>
      <c r="N1801" s="7"/>
      <c r="O1801" s="7"/>
      <c r="P1801" s="26"/>
      <c r="Q1801" s="3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</row>
    <row r="1802" spans="1:159" x14ac:dyDescent="0.2">
      <c r="A1802" s="93"/>
      <c r="B1802" s="4"/>
      <c r="C1802" s="7"/>
      <c r="D1802" s="6"/>
      <c r="E1802" s="7"/>
      <c r="F1802" s="24"/>
      <c r="G1802" s="9"/>
      <c r="H1802" s="7"/>
      <c r="I1802" s="7"/>
      <c r="J1802" s="7"/>
      <c r="K1802" s="7"/>
      <c r="L1802" s="25"/>
      <c r="M1802" s="11"/>
      <c r="N1802" s="7"/>
      <c r="O1802" s="7"/>
      <c r="P1802" s="26"/>
      <c r="Q1802" s="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</row>
    <row r="1803" spans="1:159" x14ac:dyDescent="0.2">
      <c r="A1803" s="93"/>
      <c r="B1803" s="4"/>
      <c r="C1803" s="7"/>
      <c r="D1803" s="6"/>
      <c r="E1803" s="7"/>
      <c r="F1803" s="24"/>
      <c r="G1803" s="9"/>
      <c r="H1803" s="7"/>
      <c r="I1803" s="7"/>
      <c r="J1803" s="7"/>
      <c r="K1803" s="7"/>
      <c r="L1803" s="25"/>
      <c r="M1803" s="11"/>
      <c r="N1803" s="7"/>
      <c r="O1803" s="7"/>
      <c r="P1803" s="26"/>
      <c r="Q1803" s="3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</row>
    <row r="1804" spans="1:159" x14ac:dyDescent="0.2">
      <c r="A1804" s="93"/>
      <c r="B1804" s="4"/>
      <c r="C1804" s="7"/>
      <c r="D1804" s="6"/>
      <c r="E1804" s="7"/>
      <c r="F1804" s="24"/>
      <c r="G1804" s="9"/>
      <c r="H1804" s="7"/>
      <c r="I1804" s="7"/>
      <c r="J1804" s="7"/>
      <c r="K1804" s="7"/>
      <c r="L1804" s="25"/>
      <c r="M1804" s="11"/>
      <c r="N1804" s="7"/>
      <c r="O1804" s="7"/>
      <c r="P1804" s="26"/>
      <c r="Q1804" s="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</row>
    <row r="1805" spans="1:159" x14ac:dyDescent="0.2">
      <c r="A1805" s="93"/>
      <c r="B1805" s="4"/>
      <c r="C1805" s="7"/>
      <c r="D1805" s="6"/>
      <c r="E1805" s="7"/>
      <c r="F1805" s="24"/>
      <c r="G1805" s="9"/>
      <c r="H1805" s="7"/>
      <c r="I1805" s="7"/>
      <c r="J1805" s="7"/>
      <c r="K1805" s="7"/>
      <c r="L1805" s="25"/>
      <c r="M1805" s="11"/>
      <c r="N1805" s="7"/>
      <c r="O1805" s="7"/>
      <c r="P1805" s="26"/>
      <c r="Q1805" s="3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</row>
    <row r="1806" spans="1:159" x14ac:dyDescent="0.2">
      <c r="A1806" s="93"/>
      <c r="B1806" s="4"/>
      <c r="C1806" s="7"/>
      <c r="D1806" s="6"/>
      <c r="E1806" s="7"/>
      <c r="F1806" s="24"/>
      <c r="G1806" s="9"/>
      <c r="H1806" s="7"/>
      <c r="I1806" s="7"/>
      <c r="J1806" s="7"/>
      <c r="K1806" s="7"/>
      <c r="L1806" s="25"/>
      <c r="M1806" s="11"/>
      <c r="N1806" s="7"/>
      <c r="O1806" s="7"/>
      <c r="P1806" s="26"/>
      <c r="Q1806" s="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</row>
    <row r="1807" spans="1:159" x14ac:dyDescent="0.2">
      <c r="A1807" s="93"/>
      <c r="B1807" s="4"/>
      <c r="C1807" s="7"/>
      <c r="D1807" s="6"/>
      <c r="E1807" s="7"/>
      <c r="F1807" s="24"/>
      <c r="G1807" s="9"/>
      <c r="H1807" s="7"/>
      <c r="I1807" s="7"/>
      <c r="J1807" s="7"/>
      <c r="K1807" s="7"/>
      <c r="L1807" s="25"/>
      <c r="M1807" s="11"/>
      <c r="N1807" s="7"/>
      <c r="O1807" s="7"/>
      <c r="P1807" s="26"/>
      <c r="Q1807" s="3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</row>
    <row r="1808" spans="1:159" x14ac:dyDescent="0.2">
      <c r="A1808" s="93"/>
      <c r="B1808" s="4"/>
      <c r="C1808" s="7"/>
      <c r="D1808" s="6"/>
      <c r="E1808" s="7"/>
      <c r="F1808" s="24"/>
      <c r="G1808" s="9"/>
      <c r="H1808" s="7"/>
      <c r="I1808" s="7"/>
      <c r="J1808" s="7"/>
      <c r="K1808" s="7"/>
      <c r="L1808" s="25"/>
      <c r="M1808" s="11"/>
      <c r="N1808" s="7"/>
      <c r="O1808" s="7"/>
      <c r="P1808" s="26"/>
      <c r="Q1808" s="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</row>
    <row r="1809" spans="1:159" x14ac:dyDescent="0.2">
      <c r="A1809" s="93"/>
      <c r="B1809" s="4"/>
      <c r="C1809" s="7"/>
      <c r="D1809" s="6"/>
      <c r="E1809" s="7"/>
      <c r="F1809" s="24"/>
      <c r="G1809" s="9"/>
      <c r="H1809" s="7"/>
      <c r="I1809" s="7"/>
      <c r="J1809" s="7"/>
      <c r="K1809" s="7"/>
      <c r="L1809" s="25"/>
      <c r="M1809" s="11"/>
      <c r="N1809" s="7"/>
      <c r="O1809" s="7"/>
      <c r="P1809" s="26"/>
      <c r="Q1809" s="3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</row>
    <row r="1810" spans="1:159" x14ac:dyDescent="0.2">
      <c r="A1810" s="93"/>
      <c r="B1810" s="4"/>
      <c r="C1810" s="7"/>
      <c r="D1810" s="6"/>
      <c r="E1810" s="7"/>
      <c r="F1810" s="24"/>
      <c r="G1810" s="9"/>
      <c r="H1810" s="7"/>
      <c r="I1810" s="7"/>
      <c r="J1810" s="7"/>
      <c r="K1810" s="7"/>
      <c r="L1810" s="25"/>
      <c r="M1810" s="11"/>
      <c r="N1810" s="7"/>
      <c r="O1810" s="7"/>
      <c r="P1810" s="26"/>
      <c r="Q1810" s="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</row>
    <row r="1811" spans="1:159" x14ac:dyDescent="0.2">
      <c r="A1811" s="93"/>
      <c r="B1811" s="4"/>
      <c r="C1811" s="7"/>
      <c r="D1811" s="6"/>
      <c r="E1811" s="7"/>
      <c r="F1811" s="24"/>
      <c r="G1811" s="9"/>
      <c r="H1811" s="7"/>
      <c r="I1811" s="7"/>
      <c r="J1811" s="7"/>
      <c r="K1811" s="7"/>
      <c r="L1811" s="25"/>
      <c r="M1811" s="11"/>
      <c r="N1811" s="7"/>
      <c r="O1811" s="7"/>
      <c r="P1811" s="26"/>
      <c r="Q1811" s="3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</row>
    <row r="1812" spans="1:159" x14ac:dyDescent="0.2">
      <c r="A1812" s="93"/>
      <c r="B1812" s="4"/>
      <c r="C1812" s="7"/>
      <c r="D1812" s="6"/>
      <c r="E1812" s="7"/>
      <c r="F1812" s="24"/>
      <c r="G1812" s="9"/>
      <c r="H1812" s="7"/>
      <c r="I1812" s="7"/>
      <c r="J1812" s="7"/>
      <c r="K1812" s="7"/>
      <c r="L1812" s="25"/>
      <c r="M1812" s="11"/>
      <c r="N1812" s="7"/>
      <c r="O1812" s="7"/>
      <c r="P1812" s="26"/>
      <c r="Q1812" s="3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</row>
    <row r="1813" spans="1:159" x14ac:dyDescent="0.2">
      <c r="A1813" s="93"/>
      <c r="B1813" s="4"/>
      <c r="C1813" s="7"/>
      <c r="D1813" s="6"/>
      <c r="E1813" s="7"/>
      <c r="F1813" s="24"/>
      <c r="G1813" s="9"/>
      <c r="H1813" s="7"/>
      <c r="I1813" s="7"/>
      <c r="J1813" s="7"/>
      <c r="K1813" s="7"/>
      <c r="L1813" s="25"/>
      <c r="M1813" s="11"/>
      <c r="N1813" s="7"/>
      <c r="O1813" s="7"/>
      <c r="P1813" s="26"/>
      <c r="Q1813" s="3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</row>
    <row r="1814" spans="1:159" x14ac:dyDescent="0.2">
      <c r="A1814" s="93"/>
      <c r="B1814" s="4"/>
      <c r="C1814" s="7"/>
      <c r="D1814" s="6"/>
      <c r="E1814" s="7"/>
      <c r="F1814" s="24"/>
      <c r="G1814" s="9"/>
      <c r="H1814" s="7"/>
      <c r="I1814" s="7"/>
      <c r="J1814" s="7"/>
      <c r="K1814" s="7"/>
      <c r="L1814" s="25"/>
      <c r="M1814" s="11"/>
      <c r="N1814" s="7"/>
      <c r="O1814" s="7"/>
      <c r="P1814" s="26"/>
      <c r="Q1814" s="3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</row>
    <row r="1815" spans="1:159" x14ac:dyDescent="0.2">
      <c r="A1815" s="93"/>
      <c r="B1815" s="4"/>
      <c r="C1815" s="7"/>
      <c r="D1815" s="6"/>
      <c r="E1815" s="7"/>
      <c r="F1815" s="24"/>
      <c r="G1815" s="9"/>
      <c r="H1815" s="7"/>
      <c r="I1815" s="7"/>
      <c r="J1815" s="7"/>
      <c r="K1815" s="7"/>
      <c r="L1815" s="25"/>
      <c r="M1815" s="11"/>
      <c r="N1815" s="7"/>
      <c r="O1815" s="7"/>
      <c r="P1815" s="26"/>
      <c r="Q1815" s="3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</row>
    <row r="1816" spans="1:159" x14ac:dyDescent="0.2">
      <c r="A1816" s="93"/>
      <c r="B1816" s="4"/>
      <c r="C1816" s="7"/>
      <c r="D1816" s="6"/>
      <c r="E1816" s="7"/>
      <c r="F1816" s="24"/>
      <c r="G1816" s="9"/>
      <c r="H1816" s="7"/>
      <c r="I1816" s="7"/>
      <c r="J1816" s="7"/>
      <c r="K1816" s="7"/>
      <c r="L1816" s="25"/>
      <c r="M1816" s="11"/>
      <c r="N1816" s="7"/>
      <c r="O1816" s="7"/>
      <c r="P1816" s="26"/>
      <c r="Q1816" s="3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</row>
    <row r="1817" spans="1:159" x14ac:dyDescent="0.2">
      <c r="A1817" s="93"/>
      <c r="B1817" s="4"/>
      <c r="C1817" s="7"/>
      <c r="D1817" s="6"/>
      <c r="E1817" s="7"/>
      <c r="F1817" s="24"/>
      <c r="G1817" s="9"/>
      <c r="H1817" s="7"/>
      <c r="I1817" s="7"/>
      <c r="J1817" s="7"/>
      <c r="K1817" s="7"/>
      <c r="L1817" s="25"/>
      <c r="M1817" s="11"/>
      <c r="N1817" s="7"/>
      <c r="O1817" s="7"/>
      <c r="P1817" s="26"/>
      <c r="Q1817" s="3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</row>
    <row r="1818" spans="1:159" x14ac:dyDescent="0.2">
      <c r="A1818" s="93"/>
      <c r="B1818" s="4"/>
      <c r="C1818" s="7"/>
      <c r="D1818" s="6"/>
      <c r="E1818" s="7"/>
      <c r="F1818" s="24"/>
      <c r="G1818" s="9"/>
      <c r="H1818" s="7"/>
      <c r="I1818" s="7"/>
      <c r="J1818" s="7"/>
      <c r="K1818" s="7"/>
      <c r="L1818" s="25"/>
      <c r="M1818" s="11"/>
      <c r="N1818" s="7"/>
      <c r="O1818" s="7"/>
      <c r="P1818" s="26"/>
      <c r="Q1818" s="3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</row>
    <row r="1819" spans="1:159" x14ac:dyDescent="0.2">
      <c r="A1819" s="93"/>
      <c r="B1819" s="4"/>
      <c r="C1819" s="7"/>
      <c r="D1819" s="6"/>
      <c r="E1819" s="7"/>
      <c r="F1819" s="24"/>
      <c r="G1819" s="9"/>
      <c r="H1819" s="7"/>
      <c r="I1819" s="7"/>
      <c r="J1819" s="7"/>
      <c r="K1819" s="7"/>
      <c r="L1819" s="25"/>
      <c r="M1819" s="11"/>
      <c r="N1819" s="7"/>
      <c r="O1819" s="7"/>
      <c r="P1819" s="26"/>
      <c r="Q1819" s="3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</row>
    <row r="1820" spans="1:159" x14ac:dyDescent="0.2">
      <c r="A1820" s="93"/>
      <c r="B1820" s="4"/>
      <c r="C1820" s="7"/>
      <c r="D1820" s="6"/>
      <c r="E1820" s="7"/>
      <c r="F1820" s="24"/>
      <c r="G1820" s="9"/>
      <c r="H1820" s="7"/>
      <c r="I1820" s="7"/>
      <c r="J1820" s="7"/>
      <c r="K1820" s="7"/>
      <c r="L1820" s="25"/>
      <c r="M1820" s="11"/>
      <c r="N1820" s="7"/>
      <c r="O1820" s="7"/>
      <c r="P1820" s="26"/>
      <c r="Q1820" s="3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</row>
    <row r="1821" spans="1:159" x14ac:dyDescent="0.2">
      <c r="A1821" s="93"/>
      <c r="B1821" s="4"/>
      <c r="C1821" s="7"/>
      <c r="D1821" s="6"/>
      <c r="E1821" s="7"/>
      <c r="F1821" s="24"/>
      <c r="G1821" s="9"/>
      <c r="H1821" s="7"/>
      <c r="I1821" s="7"/>
      <c r="J1821" s="7"/>
      <c r="K1821" s="7"/>
      <c r="L1821" s="25"/>
      <c r="M1821" s="11"/>
      <c r="N1821" s="7"/>
      <c r="O1821" s="7"/>
      <c r="P1821" s="26"/>
      <c r="Q1821" s="3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</row>
    <row r="1822" spans="1:159" x14ac:dyDescent="0.2">
      <c r="A1822" s="93"/>
      <c r="B1822" s="4"/>
      <c r="C1822" s="7"/>
      <c r="D1822" s="6"/>
      <c r="E1822" s="7"/>
      <c r="F1822" s="24"/>
      <c r="G1822" s="9"/>
      <c r="H1822" s="7"/>
      <c r="I1822" s="7"/>
      <c r="J1822" s="7"/>
      <c r="K1822" s="7"/>
      <c r="L1822" s="25"/>
      <c r="M1822" s="11"/>
      <c r="N1822" s="7"/>
      <c r="O1822" s="7"/>
      <c r="P1822" s="26"/>
      <c r="Q1822" s="3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</row>
    <row r="1823" spans="1:159" x14ac:dyDescent="0.2">
      <c r="A1823" s="93"/>
      <c r="B1823" s="4"/>
      <c r="C1823" s="7"/>
      <c r="D1823" s="6"/>
      <c r="E1823" s="7"/>
      <c r="F1823" s="24"/>
      <c r="G1823" s="9"/>
      <c r="H1823" s="7"/>
      <c r="I1823" s="7"/>
      <c r="J1823" s="7"/>
      <c r="K1823" s="7"/>
      <c r="L1823" s="25"/>
      <c r="M1823" s="11"/>
      <c r="N1823" s="7"/>
      <c r="O1823" s="7"/>
      <c r="P1823" s="26"/>
      <c r="Q1823" s="3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</row>
    <row r="1824" spans="1:159" x14ac:dyDescent="0.2">
      <c r="A1824" s="93"/>
      <c r="B1824" s="4"/>
      <c r="C1824" s="7"/>
      <c r="D1824" s="6"/>
      <c r="E1824" s="7"/>
      <c r="F1824" s="24"/>
      <c r="G1824" s="9"/>
      <c r="H1824" s="7"/>
      <c r="I1824" s="7"/>
      <c r="J1824" s="7"/>
      <c r="K1824" s="7"/>
      <c r="L1824" s="25"/>
      <c r="M1824" s="11"/>
      <c r="N1824" s="7"/>
      <c r="O1824" s="7"/>
      <c r="P1824" s="26"/>
      <c r="Q1824" s="3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</row>
    <row r="1825" spans="1:159" x14ac:dyDescent="0.2">
      <c r="A1825" s="93"/>
      <c r="B1825" s="4"/>
      <c r="C1825" s="7"/>
      <c r="D1825" s="6"/>
      <c r="E1825" s="7"/>
      <c r="F1825" s="24"/>
      <c r="G1825" s="9"/>
      <c r="H1825" s="7"/>
      <c r="I1825" s="7"/>
      <c r="J1825" s="7"/>
      <c r="K1825" s="7"/>
      <c r="L1825" s="25"/>
      <c r="M1825" s="11"/>
      <c r="N1825" s="7"/>
      <c r="O1825" s="7"/>
      <c r="P1825" s="26"/>
      <c r="Q1825" s="3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</row>
    <row r="1826" spans="1:159" x14ac:dyDescent="0.2">
      <c r="A1826" s="93"/>
      <c r="B1826" s="4"/>
      <c r="C1826" s="7"/>
      <c r="D1826" s="6"/>
      <c r="E1826" s="7"/>
      <c r="F1826" s="24"/>
      <c r="G1826" s="9"/>
      <c r="H1826" s="7"/>
      <c r="I1826" s="7"/>
      <c r="J1826" s="7"/>
      <c r="K1826" s="7"/>
      <c r="L1826" s="25"/>
      <c r="M1826" s="11"/>
      <c r="N1826" s="7"/>
      <c r="O1826" s="7"/>
      <c r="P1826" s="26"/>
      <c r="Q1826" s="3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</row>
    <row r="1827" spans="1:159" x14ac:dyDescent="0.2">
      <c r="A1827" s="93"/>
      <c r="B1827" s="4"/>
      <c r="C1827" s="7"/>
      <c r="D1827" s="6"/>
      <c r="E1827" s="7"/>
      <c r="F1827" s="24"/>
      <c r="G1827" s="9"/>
      <c r="H1827" s="7"/>
      <c r="I1827" s="7"/>
      <c r="J1827" s="7"/>
      <c r="K1827" s="7"/>
      <c r="L1827" s="25"/>
      <c r="M1827" s="11"/>
      <c r="N1827" s="7"/>
      <c r="O1827" s="7"/>
      <c r="P1827" s="26"/>
      <c r="Q1827" s="3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</row>
    <row r="1828" spans="1:159" x14ac:dyDescent="0.2">
      <c r="A1828" s="93"/>
      <c r="B1828" s="4"/>
      <c r="C1828" s="7"/>
      <c r="D1828" s="6"/>
      <c r="E1828" s="7"/>
      <c r="F1828" s="24"/>
      <c r="G1828" s="9"/>
      <c r="H1828" s="7"/>
      <c r="I1828" s="7"/>
      <c r="J1828" s="7"/>
      <c r="K1828" s="7"/>
      <c r="L1828" s="25"/>
      <c r="M1828" s="11"/>
      <c r="N1828" s="7"/>
      <c r="O1828" s="7"/>
      <c r="P1828" s="26"/>
      <c r="Q1828" s="3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</row>
    <row r="1829" spans="1:159" x14ac:dyDescent="0.2">
      <c r="A1829" s="93"/>
      <c r="B1829" s="4"/>
      <c r="C1829" s="7"/>
      <c r="D1829" s="6"/>
      <c r="E1829" s="7"/>
      <c r="F1829" s="24"/>
      <c r="G1829" s="9"/>
      <c r="H1829" s="7"/>
      <c r="I1829" s="7"/>
      <c r="J1829" s="7"/>
      <c r="K1829" s="7"/>
      <c r="L1829" s="25"/>
      <c r="M1829" s="11"/>
      <c r="N1829" s="7"/>
      <c r="O1829" s="7"/>
      <c r="P1829" s="26"/>
      <c r="Q1829" s="3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</row>
    <row r="1830" spans="1:159" x14ac:dyDescent="0.2">
      <c r="A1830" s="93"/>
      <c r="B1830" s="4"/>
      <c r="C1830" s="7"/>
      <c r="D1830" s="6"/>
      <c r="E1830" s="7"/>
      <c r="F1830" s="24"/>
      <c r="G1830" s="9"/>
      <c r="H1830" s="7"/>
      <c r="I1830" s="7"/>
      <c r="J1830" s="7"/>
      <c r="K1830" s="7"/>
      <c r="L1830" s="25"/>
      <c r="M1830" s="11"/>
      <c r="N1830" s="7"/>
      <c r="O1830" s="7"/>
      <c r="P1830" s="26"/>
      <c r="Q1830" s="3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</row>
    <row r="1831" spans="1:159" x14ac:dyDescent="0.2">
      <c r="A1831" s="93"/>
      <c r="B1831" s="4"/>
      <c r="C1831" s="7"/>
      <c r="D1831" s="6"/>
      <c r="E1831" s="7"/>
      <c r="F1831" s="24"/>
      <c r="G1831" s="9"/>
      <c r="H1831" s="7"/>
      <c r="I1831" s="7"/>
      <c r="J1831" s="7"/>
      <c r="K1831" s="7"/>
      <c r="L1831" s="25"/>
      <c r="M1831" s="11"/>
      <c r="N1831" s="4"/>
      <c r="O1831" s="4"/>
      <c r="P1831" s="26"/>
      <c r="Q1831" s="3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</row>
    <row r="1832" spans="1:159" x14ac:dyDescent="0.2">
      <c r="A1832" s="93"/>
      <c r="B1832" s="4"/>
      <c r="C1832" s="7"/>
      <c r="D1832" s="6"/>
      <c r="E1832" s="7"/>
      <c r="F1832" s="24"/>
      <c r="G1832" s="9"/>
      <c r="H1832" s="7"/>
      <c r="I1832" s="7"/>
      <c r="J1832" s="7"/>
      <c r="K1832" s="7"/>
      <c r="L1832" s="25"/>
      <c r="M1832" s="11"/>
      <c r="N1832" s="4"/>
      <c r="O1832" s="4"/>
      <c r="P1832" s="26"/>
      <c r="Q1832" s="3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</row>
    <row r="1833" spans="1:159" x14ac:dyDescent="0.2">
      <c r="A1833" s="93"/>
      <c r="B1833" s="4"/>
      <c r="C1833" s="7"/>
      <c r="D1833" s="6"/>
      <c r="E1833" s="7"/>
      <c r="F1833" s="24"/>
      <c r="G1833" s="9"/>
      <c r="H1833" s="7"/>
      <c r="I1833" s="7"/>
      <c r="J1833" s="7"/>
      <c r="K1833" s="7"/>
      <c r="L1833" s="25"/>
      <c r="M1833" s="11"/>
      <c r="N1833" s="4"/>
      <c r="O1833" s="4"/>
      <c r="P1833" s="26"/>
      <c r="Q1833" s="3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</row>
    <row r="1834" spans="1:159" x14ac:dyDescent="0.2">
      <c r="A1834" s="93"/>
      <c r="B1834" s="4"/>
      <c r="C1834" s="7"/>
      <c r="D1834" s="6"/>
      <c r="E1834" s="7"/>
      <c r="F1834" s="24"/>
      <c r="G1834" s="9"/>
      <c r="H1834" s="7"/>
      <c r="I1834" s="7"/>
      <c r="J1834" s="7"/>
      <c r="K1834" s="7"/>
      <c r="L1834" s="25"/>
      <c r="M1834" s="11"/>
      <c r="N1834" s="4"/>
      <c r="O1834" s="4"/>
      <c r="P1834" s="26"/>
      <c r="Q1834" s="3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</row>
    <row r="1835" spans="1:159" x14ac:dyDescent="0.2">
      <c r="A1835" s="93"/>
      <c r="B1835" s="4"/>
      <c r="C1835" s="7"/>
      <c r="D1835" s="6"/>
      <c r="E1835" s="7"/>
      <c r="F1835" s="24"/>
      <c r="G1835" s="9"/>
      <c r="H1835" s="7"/>
      <c r="I1835" s="7"/>
      <c r="J1835" s="7"/>
      <c r="K1835" s="7"/>
      <c r="L1835" s="25"/>
      <c r="M1835" s="11"/>
      <c r="N1835" s="4"/>
      <c r="O1835" s="4"/>
      <c r="P1835" s="26"/>
      <c r="Q1835" s="3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</row>
    <row r="1836" spans="1:159" x14ac:dyDescent="0.2">
      <c r="A1836" s="93"/>
      <c r="B1836" s="4"/>
      <c r="C1836" s="7"/>
      <c r="D1836" s="6"/>
      <c r="E1836" s="7"/>
      <c r="F1836" s="24"/>
      <c r="G1836" s="9"/>
      <c r="H1836" s="7"/>
      <c r="I1836" s="7"/>
      <c r="J1836" s="7"/>
      <c r="K1836" s="7"/>
      <c r="L1836" s="25"/>
      <c r="M1836" s="11"/>
      <c r="N1836" s="4"/>
      <c r="O1836" s="4"/>
      <c r="P1836" s="26"/>
      <c r="Q1836" s="3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</row>
    <row r="1837" spans="1:159" x14ac:dyDescent="0.2">
      <c r="A1837" s="93"/>
      <c r="B1837" s="4"/>
      <c r="C1837" s="7"/>
      <c r="D1837" s="6"/>
      <c r="E1837" s="7"/>
      <c r="F1837" s="24"/>
      <c r="G1837" s="9"/>
      <c r="H1837" s="7"/>
      <c r="I1837" s="7"/>
      <c r="J1837" s="7"/>
      <c r="K1837" s="7"/>
      <c r="L1837" s="25"/>
      <c r="M1837" s="11"/>
      <c r="N1837" s="4"/>
      <c r="O1837" s="4"/>
      <c r="P1837" s="26"/>
      <c r="Q1837" s="3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</row>
    <row r="1838" spans="1:159" x14ac:dyDescent="0.2">
      <c r="A1838" s="93"/>
      <c r="B1838" s="4"/>
      <c r="C1838" s="7"/>
      <c r="D1838" s="6"/>
      <c r="E1838" s="7"/>
      <c r="F1838" s="24"/>
      <c r="G1838" s="9"/>
      <c r="H1838" s="7"/>
      <c r="I1838" s="7"/>
      <c r="J1838" s="7"/>
      <c r="K1838" s="7"/>
      <c r="L1838" s="25"/>
      <c r="M1838" s="11"/>
      <c r="N1838" s="4"/>
      <c r="O1838" s="4"/>
      <c r="P1838" s="26"/>
      <c r="Q1838" s="3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</row>
    <row r="1839" spans="1:159" x14ac:dyDescent="0.2">
      <c r="A1839" s="93"/>
      <c r="B1839" s="4"/>
      <c r="C1839" s="7"/>
      <c r="D1839" s="6"/>
      <c r="E1839" s="7"/>
      <c r="F1839" s="24"/>
      <c r="G1839" s="9"/>
      <c r="H1839" s="7"/>
      <c r="I1839" s="7"/>
      <c r="J1839" s="7"/>
      <c r="K1839" s="7"/>
      <c r="L1839" s="25"/>
      <c r="M1839" s="11"/>
      <c r="N1839" s="4"/>
      <c r="O1839" s="4"/>
      <c r="P1839" s="26"/>
      <c r="Q1839" s="3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</row>
    <row r="1840" spans="1:159" x14ac:dyDescent="0.2">
      <c r="A1840" s="93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</row>
    <row r="1841" spans="1:159" x14ac:dyDescent="0.2">
      <c r="A1841" s="93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</row>
    <row r="1842" spans="1:159" x14ac:dyDescent="0.2">
      <c r="A1842" s="93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</row>
    <row r="1843" spans="1:159" x14ac:dyDescent="0.2">
      <c r="A1843" s="93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</row>
    <row r="1844" spans="1:159" x14ac:dyDescent="0.2">
      <c r="A1844" s="93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</row>
    <row r="1845" spans="1:159" x14ac:dyDescent="0.2">
      <c r="A1845" s="93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</row>
    <row r="1846" spans="1:159" x14ac:dyDescent="0.2">
      <c r="A1846" s="93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</row>
    <row r="1847" spans="1:159" x14ac:dyDescent="0.2">
      <c r="A1847" s="93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</row>
    <row r="1848" spans="1:159" x14ac:dyDescent="0.2">
      <c r="A1848" s="93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</row>
    <row r="1849" spans="1:159" x14ac:dyDescent="0.2">
      <c r="A1849" s="93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</row>
    <row r="1850" spans="1:159" x14ac:dyDescent="0.2">
      <c r="A1850" s="93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</row>
    <row r="1851" spans="1:159" x14ac:dyDescent="0.2">
      <c r="A1851" s="93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</row>
    <row r="1852" spans="1:159" x14ac:dyDescent="0.2">
      <c r="A1852" s="93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</row>
    <row r="1853" spans="1:159" x14ac:dyDescent="0.2">
      <c r="A1853" s="93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</row>
    <row r="1854" spans="1:159" x14ac:dyDescent="0.2">
      <c r="A1854" s="93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</row>
    <row r="1855" spans="1:159" x14ac:dyDescent="0.2">
      <c r="A1855" s="93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</row>
    <row r="1856" spans="1:159" x14ac:dyDescent="0.2">
      <c r="A1856" s="93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</row>
    <row r="1857" spans="1:159" x14ac:dyDescent="0.2">
      <c r="A1857" s="93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</row>
    <row r="1858" spans="1:159" x14ac:dyDescent="0.2">
      <c r="A1858" s="93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</row>
    <row r="1859" spans="1:159" x14ac:dyDescent="0.2">
      <c r="A1859" s="93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</row>
    <row r="1860" spans="1:159" x14ac:dyDescent="0.2">
      <c r="A1860" s="93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</row>
    <row r="1861" spans="1:159" x14ac:dyDescent="0.2">
      <c r="A1861" s="93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</row>
    <row r="1862" spans="1:159" x14ac:dyDescent="0.2">
      <c r="A1862" s="93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</row>
    <row r="1863" spans="1:159" x14ac:dyDescent="0.2">
      <c r="A1863" s="93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</row>
    <row r="1864" spans="1:159" x14ac:dyDescent="0.2">
      <c r="A1864" s="93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</row>
    <row r="1865" spans="1:159" x14ac:dyDescent="0.2">
      <c r="A1865" s="93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</row>
    <row r="1866" spans="1:159" x14ac:dyDescent="0.2">
      <c r="A1866" s="93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</row>
    <row r="1867" spans="1:159" x14ac:dyDescent="0.2">
      <c r="A1867" s="93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</row>
    <row r="1868" spans="1:159" x14ac:dyDescent="0.2">
      <c r="A1868" s="93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</row>
    <row r="1869" spans="1:159" x14ac:dyDescent="0.2">
      <c r="A1869" s="93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</row>
    <row r="1870" spans="1:159" x14ac:dyDescent="0.2">
      <c r="A1870" s="93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</row>
    <row r="1871" spans="1:159" x14ac:dyDescent="0.2">
      <c r="A1871" s="93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</row>
    <row r="1872" spans="1:159" x14ac:dyDescent="0.2">
      <c r="A1872" s="93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</row>
    <row r="1873" spans="1:159" x14ac:dyDescent="0.2">
      <c r="A1873" s="93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</row>
    <row r="1874" spans="1:159" x14ac:dyDescent="0.2">
      <c r="A1874" s="93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</row>
    <row r="1875" spans="1:159" x14ac:dyDescent="0.2">
      <c r="A1875" s="93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</row>
    <row r="1876" spans="1:159" x14ac:dyDescent="0.2">
      <c r="A1876" s="93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</row>
    <row r="1877" spans="1:159" x14ac:dyDescent="0.2">
      <c r="A1877" s="93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</row>
    <row r="1878" spans="1:159" x14ac:dyDescent="0.2">
      <c r="A1878" s="93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</row>
    <row r="1879" spans="1:159" x14ac:dyDescent="0.2">
      <c r="A1879" s="93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</row>
    <row r="1880" spans="1:159" x14ac:dyDescent="0.2">
      <c r="A1880" s="93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</row>
    <row r="1881" spans="1:159" x14ac:dyDescent="0.2">
      <c r="A1881" s="93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</row>
    <row r="1882" spans="1:159" x14ac:dyDescent="0.2">
      <c r="A1882" s="93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</row>
    <row r="1883" spans="1:159" x14ac:dyDescent="0.2">
      <c r="A1883" s="93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</row>
    <row r="1884" spans="1:159" x14ac:dyDescent="0.2">
      <c r="A1884" s="93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</row>
    <row r="1885" spans="1:159" x14ac:dyDescent="0.2">
      <c r="A1885" s="93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</row>
    <row r="1886" spans="1:159" x14ac:dyDescent="0.2">
      <c r="A1886" s="93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</row>
    <row r="1887" spans="1:159" x14ac:dyDescent="0.2">
      <c r="A1887" s="93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</row>
    <row r="1888" spans="1:159" x14ac:dyDescent="0.2">
      <c r="A1888" s="93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</row>
    <row r="1889" spans="1:159" x14ac:dyDescent="0.2">
      <c r="A1889" s="93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</row>
    <row r="1890" spans="1:159" x14ac:dyDescent="0.2">
      <c r="A1890" s="93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</row>
    <row r="1891" spans="1:159" x14ac:dyDescent="0.2">
      <c r="A1891" s="93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</row>
    <row r="1892" spans="1:159" x14ac:dyDescent="0.2">
      <c r="A1892" s="93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</row>
    <row r="1893" spans="1:159" x14ac:dyDescent="0.2">
      <c r="A1893" s="93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</row>
    <row r="1894" spans="1:159" x14ac:dyDescent="0.2">
      <c r="A1894" s="93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</row>
    <row r="1895" spans="1:159" x14ac:dyDescent="0.2">
      <c r="A1895" s="93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</row>
    <row r="1896" spans="1:159" x14ac:dyDescent="0.2">
      <c r="A1896" s="93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</row>
    <row r="1897" spans="1:159" x14ac:dyDescent="0.2">
      <c r="A1897" s="93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</row>
    <row r="1898" spans="1:159" x14ac:dyDescent="0.2">
      <c r="A1898" s="93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</row>
    <row r="1899" spans="1:159" x14ac:dyDescent="0.2">
      <c r="A1899" s="93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</row>
    <row r="1900" spans="1:159" x14ac:dyDescent="0.2">
      <c r="A1900" s="93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</row>
    <row r="1901" spans="1:159" x14ac:dyDescent="0.2">
      <c r="A1901" s="93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</row>
    <row r="1902" spans="1:159" x14ac:dyDescent="0.2">
      <c r="A1902" s="93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</row>
    <row r="1903" spans="1:159" x14ac:dyDescent="0.2">
      <c r="A1903" s="93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</row>
    <row r="1904" spans="1:159" x14ac:dyDescent="0.2">
      <c r="A1904" s="93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</row>
    <row r="1905" spans="1:159" x14ac:dyDescent="0.2">
      <c r="A1905" s="93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</row>
    <row r="1906" spans="1:159" x14ac:dyDescent="0.2">
      <c r="A1906" s="93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</row>
    <row r="1907" spans="1:159" x14ac:dyDescent="0.2">
      <c r="A1907" s="93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</row>
    <row r="1908" spans="1:159" x14ac:dyDescent="0.2">
      <c r="A1908" s="93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</row>
    <row r="1909" spans="1:159" x14ac:dyDescent="0.2">
      <c r="A1909" s="93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</row>
    <row r="1910" spans="1:159" x14ac:dyDescent="0.2">
      <c r="A1910" s="93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</row>
    <row r="1911" spans="1:159" x14ac:dyDescent="0.2">
      <c r="A1911" s="93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</row>
    <row r="1912" spans="1:159" x14ac:dyDescent="0.2">
      <c r="A1912" s="93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</row>
    <row r="1913" spans="1:159" x14ac:dyDescent="0.2">
      <c r="A1913" s="93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</row>
    <row r="1914" spans="1:159" x14ac:dyDescent="0.2">
      <c r="A1914" s="93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</row>
    <row r="1915" spans="1:159" x14ac:dyDescent="0.2">
      <c r="A1915" s="93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</row>
    <row r="1916" spans="1:159" x14ac:dyDescent="0.2">
      <c r="A1916" s="93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</row>
    <row r="1917" spans="1:159" x14ac:dyDescent="0.2">
      <c r="A1917" s="93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</row>
    <row r="1918" spans="1:159" x14ac:dyDescent="0.2">
      <c r="A1918" s="93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</row>
    <row r="1919" spans="1:159" x14ac:dyDescent="0.2">
      <c r="A1919" s="93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</row>
    <row r="1920" spans="1:159" x14ac:dyDescent="0.2">
      <c r="A1920" s="93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</row>
    <row r="1921" spans="1:159" x14ac:dyDescent="0.2">
      <c r="A1921" s="93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</row>
    <row r="1922" spans="1:159" x14ac:dyDescent="0.2">
      <c r="A1922" s="93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</row>
    <row r="1923" spans="1:159" x14ac:dyDescent="0.2">
      <c r="A1923" s="93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</row>
    <row r="1924" spans="1:159" x14ac:dyDescent="0.2">
      <c r="A1924" s="93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</row>
    <row r="1925" spans="1:159" x14ac:dyDescent="0.2">
      <c r="A1925" s="93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</row>
    <row r="1926" spans="1:159" x14ac:dyDescent="0.2">
      <c r="A1926" s="93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</row>
    <row r="1927" spans="1:159" x14ac:dyDescent="0.2">
      <c r="A1927" s="93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</row>
    <row r="1928" spans="1:159" x14ac:dyDescent="0.2">
      <c r="A1928" s="93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</row>
    <row r="1929" spans="1:159" x14ac:dyDescent="0.2">
      <c r="A1929" s="93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</row>
    <row r="1930" spans="1:159" x14ac:dyDescent="0.2">
      <c r="A1930" s="93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</row>
    <row r="1931" spans="1:159" x14ac:dyDescent="0.2">
      <c r="A1931" s="93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</row>
    <row r="1932" spans="1:159" x14ac:dyDescent="0.2">
      <c r="A1932" s="93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</row>
    <row r="1933" spans="1:159" x14ac:dyDescent="0.2">
      <c r="A1933" s="93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</row>
    <row r="1934" spans="1:159" x14ac:dyDescent="0.2">
      <c r="A1934" s="93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</row>
    <row r="1935" spans="1:159" x14ac:dyDescent="0.2">
      <c r="A1935" s="93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</row>
    <row r="1936" spans="1:159" x14ac:dyDescent="0.2">
      <c r="A1936" s="93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</row>
    <row r="1937" spans="1:159" x14ac:dyDescent="0.2">
      <c r="A1937" s="93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</row>
    <row r="1938" spans="1:159" x14ac:dyDescent="0.2">
      <c r="A1938" s="93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</row>
    <row r="1939" spans="1:159" x14ac:dyDescent="0.2">
      <c r="A1939" s="93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</row>
    <row r="1940" spans="1:159" x14ac:dyDescent="0.2">
      <c r="A1940" s="93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</row>
    <row r="1941" spans="1:159" x14ac:dyDescent="0.2">
      <c r="A1941" s="93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</row>
    <row r="1942" spans="1:159" x14ac:dyDescent="0.2">
      <c r="A1942" s="93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</row>
    <row r="1943" spans="1:159" x14ac:dyDescent="0.2">
      <c r="A1943" s="93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</row>
    <row r="1944" spans="1:159" x14ac:dyDescent="0.2">
      <c r="A1944" s="93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</row>
    <row r="1945" spans="1:159" x14ac:dyDescent="0.2">
      <c r="A1945" s="93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</row>
    <row r="1946" spans="1:159" x14ac:dyDescent="0.2">
      <c r="A1946" s="93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</row>
    <row r="1947" spans="1:159" x14ac:dyDescent="0.2">
      <c r="A1947" s="93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</row>
    <row r="1948" spans="1:159" x14ac:dyDescent="0.2">
      <c r="A1948" s="93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</row>
    <row r="1949" spans="1:159" x14ac:dyDescent="0.2">
      <c r="A1949" s="93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</row>
    <row r="1950" spans="1:159" x14ac:dyDescent="0.2">
      <c r="A1950" s="93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</row>
    <row r="1951" spans="1:159" x14ac:dyDescent="0.2">
      <c r="A1951" s="93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</row>
    <row r="1952" spans="1:159" x14ac:dyDescent="0.2">
      <c r="A1952" s="93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</row>
    <row r="1953" spans="1:159" x14ac:dyDescent="0.2">
      <c r="A1953" s="93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</row>
    <row r="1954" spans="1:159" x14ac:dyDescent="0.2">
      <c r="A1954" s="93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</row>
    <row r="1955" spans="1:159" x14ac:dyDescent="0.2">
      <c r="A1955" s="93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</row>
    <row r="1956" spans="1:159" x14ac:dyDescent="0.2">
      <c r="A1956" s="93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</row>
    <row r="1957" spans="1:159" x14ac:dyDescent="0.2">
      <c r="A1957" s="93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</row>
    <row r="1958" spans="1:159" x14ac:dyDescent="0.2">
      <c r="A1958" s="93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</row>
    <row r="1959" spans="1:159" x14ac:dyDescent="0.2">
      <c r="A1959" s="93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</row>
    <row r="1960" spans="1:159" x14ac:dyDescent="0.2">
      <c r="A1960" s="93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</row>
    <row r="1961" spans="1:159" x14ac:dyDescent="0.2">
      <c r="A1961" s="93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</row>
    <row r="1962" spans="1:159" x14ac:dyDescent="0.2">
      <c r="A1962" s="93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</row>
    <row r="1963" spans="1:159" x14ac:dyDescent="0.2">
      <c r="A1963" s="93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</row>
    <row r="1964" spans="1:159" x14ac:dyDescent="0.2">
      <c r="A1964" s="93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</row>
    <row r="1965" spans="1:159" x14ac:dyDescent="0.2">
      <c r="A1965" s="93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</row>
    <row r="1966" spans="1:159" x14ac:dyDescent="0.2">
      <c r="A1966" s="93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</row>
    <row r="1967" spans="1:159" x14ac:dyDescent="0.2">
      <c r="A1967" s="93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</row>
    <row r="1968" spans="1:159" x14ac:dyDescent="0.2">
      <c r="A1968" s="93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</row>
    <row r="1969" spans="1:159" x14ac:dyDescent="0.2">
      <c r="A1969" s="93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</row>
    <row r="1970" spans="1:159" x14ac:dyDescent="0.2">
      <c r="A1970" s="93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</row>
    <row r="1971" spans="1:159" x14ac:dyDescent="0.2">
      <c r="A1971" s="93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</row>
    <row r="1972" spans="1:159" x14ac:dyDescent="0.2">
      <c r="A1972" s="93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</row>
    <row r="1973" spans="1:159" x14ac:dyDescent="0.2">
      <c r="A1973" s="93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</row>
    <row r="1974" spans="1:159" x14ac:dyDescent="0.2">
      <c r="A1974" s="93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</row>
    <row r="1975" spans="1:159" x14ac:dyDescent="0.2">
      <c r="A1975" s="93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</row>
    <row r="1976" spans="1:159" x14ac:dyDescent="0.2">
      <c r="A1976" s="93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</row>
    <row r="1977" spans="1:159" x14ac:dyDescent="0.2">
      <c r="A1977" s="93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</row>
    <row r="1978" spans="1:159" x14ac:dyDescent="0.2">
      <c r="A1978" s="93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</row>
    <row r="1979" spans="1:159" x14ac:dyDescent="0.2">
      <c r="A1979" s="93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</row>
    <row r="1980" spans="1:159" x14ac:dyDescent="0.2">
      <c r="A1980" s="93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</row>
    <row r="1981" spans="1:159" x14ac:dyDescent="0.2">
      <c r="A1981" s="93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</row>
    <row r="1982" spans="1:159" x14ac:dyDescent="0.2">
      <c r="A1982" s="93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</row>
    <row r="1983" spans="1:159" x14ac:dyDescent="0.2">
      <c r="A1983" s="93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</row>
    <row r="1984" spans="1:159" x14ac:dyDescent="0.2">
      <c r="A1984" s="93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</row>
    <row r="1985" spans="1:159" x14ac:dyDescent="0.2">
      <c r="A1985" s="93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</row>
    <row r="1986" spans="1:159" x14ac:dyDescent="0.2">
      <c r="A1986" s="93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</row>
    <row r="1987" spans="1:159" x14ac:dyDescent="0.2">
      <c r="A1987" s="93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</row>
    <row r="1988" spans="1:159" x14ac:dyDescent="0.2">
      <c r="A1988" s="93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</row>
    <row r="1989" spans="1:159" x14ac:dyDescent="0.2">
      <c r="A1989" s="93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</row>
    <row r="1990" spans="1:159" x14ac:dyDescent="0.2">
      <c r="A1990" s="93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</row>
    <row r="1991" spans="1:159" x14ac:dyDescent="0.2">
      <c r="A1991" s="93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</row>
    <row r="1992" spans="1:159" x14ac:dyDescent="0.2">
      <c r="A1992" s="93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</row>
    <row r="1993" spans="1:159" x14ac:dyDescent="0.2">
      <c r="A1993" s="93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</row>
    <row r="1994" spans="1:159" x14ac:dyDescent="0.2">
      <c r="A1994" s="93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</row>
    <row r="1995" spans="1:159" x14ac:dyDescent="0.2">
      <c r="A1995" s="93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</row>
    <row r="1996" spans="1:159" x14ac:dyDescent="0.2">
      <c r="A1996" s="93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</row>
    <row r="1997" spans="1:159" x14ac:dyDescent="0.2">
      <c r="A1997" s="93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</row>
    <row r="1998" spans="1:159" x14ac:dyDescent="0.2">
      <c r="A1998" s="93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</row>
    <row r="1999" spans="1:159" x14ac:dyDescent="0.2">
      <c r="A1999" s="93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</row>
    <row r="2000" spans="1:159" x14ac:dyDescent="0.2">
      <c r="A2000" s="93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</row>
    <row r="2001" spans="1:159" x14ac:dyDescent="0.2">
      <c r="A2001" s="93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</row>
    <row r="2002" spans="1:159" x14ac:dyDescent="0.2">
      <c r="A2002" s="93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</row>
    <row r="2003" spans="1:159" x14ac:dyDescent="0.2">
      <c r="A2003" s="93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</row>
    <row r="2004" spans="1:159" x14ac:dyDescent="0.2">
      <c r="A2004" s="93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</row>
    <row r="2005" spans="1:159" x14ac:dyDescent="0.2">
      <c r="A2005" s="93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</row>
    <row r="2006" spans="1:159" x14ac:dyDescent="0.2">
      <c r="A2006" s="93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</row>
    <row r="2007" spans="1:159" x14ac:dyDescent="0.2">
      <c r="A2007" s="93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</row>
    <row r="2008" spans="1:159" x14ac:dyDescent="0.2">
      <c r="A2008" s="93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</row>
    <row r="2009" spans="1:159" x14ac:dyDescent="0.2">
      <c r="A2009" s="93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</row>
    <row r="2010" spans="1:159" x14ac:dyDescent="0.2">
      <c r="A2010" s="93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</row>
    <row r="2011" spans="1:159" x14ac:dyDescent="0.2">
      <c r="A2011" s="93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</row>
    <row r="2012" spans="1:159" x14ac:dyDescent="0.2">
      <c r="A2012" s="93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</row>
    <row r="2013" spans="1:159" x14ac:dyDescent="0.2">
      <c r="A2013" s="93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</row>
    <row r="2014" spans="1:159" x14ac:dyDescent="0.2">
      <c r="A2014" s="93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</row>
    <row r="2015" spans="1:159" x14ac:dyDescent="0.2">
      <c r="A2015" s="93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</row>
    <row r="2016" spans="1:159" x14ac:dyDescent="0.2">
      <c r="A2016" s="93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</row>
    <row r="2017" spans="1:159" x14ac:dyDescent="0.2">
      <c r="A2017" s="93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</row>
    <row r="2018" spans="1:159" x14ac:dyDescent="0.2">
      <c r="A2018" s="93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</row>
    <row r="2019" spans="1:159" x14ac:dyDescent="0.2">
      <c r="A2019" s="93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</row>
    <row r="2020" spans="1:159" x14ac:dyDescent="0.2">
      <c r="A2020" s="93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</row>
    <row r="2021" spans="1:159" x14ac:dyDescent="0.2">
      <c r="A2021" s="93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</row>
    <row r="2022" spans="1:159" x14ac:dyDescent="0.2">
      <c r="A2022" s="93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</row>
    <row r="2023" spans="1:159" x14ac:dyDescent="0.2">
      <c r="A2023" s="93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</row>
    <row r="2024" spans="1:159" x14ac:dyDescent="0.2">
      <c r="A2024" s="93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</row>
    <row r="2025" spans="1:159" x14ac:dyDescent="0.2">
      <c r="A2025" s="93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</row>
    <row r="2026" spans="1:159" x14ac:dyDescent="0.2">
      <c r="A2026" s="93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</row>
    <row r="2027" spans="1:159" x14ac:dyDescent="0.2">
      <c r="A2027" s="93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</row>
    <row r="2028" spans="1:159" x14ac:dyDescent="0.2">
      <c r="A2028" s="93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</row>
    <row r="2029" spans="1:159" x14ac:dyDescent="0.2">
      <c r="A2029" s="93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</row>
    <row r="2030" spans="1:159" x14ac:dyDescent="0.2">
      <c r="A2030" s="93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</row>
    <row r="2031" spans="1:159" x14ac:dyDescent="0.2">
      <c r="A2031" s="93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</row>
    <row r="2032" spans="1:159" x14ac:dyDescent="0.2">
      <c r="A2032" s="93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</row>
    <row r="2033" spans="1:159" x14ac:dyDescent="0.2">
      <c r="A2033" s="93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</row>
    <row r="2034" spans="1:159" x14ac:dyDescent="0.2">
      <c r="A2034" s="93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</row>
    <row r="2035" spans="1:159" x14ac:dyDescent="0.2">
      <c r="A2035" s="93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</row>
    <row r="2036" spans="1:159" x14ac:dyDescent="0.2">
      <c r="A2036" s="93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</row>
    <row r="2037" spans="1:159" x14ac:dyDescent="0.2">
      <c r="A2037" s="93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</row>
    <row r="2038" spans="1:159" x14ac:dyDescent="0.2">
      <c r="A2038" s="93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</row>
    <row r="2039" spans="1:159" x14ac:dyDescent="0.2">
      <c r="A2039" s="93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</row>
    <row r="2040" spans="1:159" x14ac:dyDescent="0.2">
      <c r="A2040" s="93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</row>
    <row r="2041" spans="1:159" x14ac:dyDescent="0.2">
      <c r="A2041" s="93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</row>
    <row r="2042" spans="1:159" x14ac:dyDescent="0.2">
      <c r="A2042" s="93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</row>
    <row r="2043" spans="1:159" x14ac:dyDescent="0.2">
      <c r="A2043" s="93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</row>
    <row r="2044" spans="1:159" x14ac:dyDescent="0.2">
      <c r="A2044" s="93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</row>
    <row r="2045" spans="1:159" x14ac:dyDescent="0.2">
      <c r="A2045" s="93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</row>
    <row r="2046" spans="1:159" x14ac:dyDescent="0.2">
      <c r="A2046" s="93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</row>
    <row r="2047" spans="1:159" x14ac:dyDescent="0.2">
      <c r="A2047" s="93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</row>
    <row r="2048" spans="1:159" x14ac:dyDescent="0.2">
      <c r="A2048" s="93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</row>
    <row r="2049" spans="1:159" x14ac:dyDescent="0.2">
      <c r="A2049" s="93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</row>
    <row r="2050" spans="1:159" x14ac:dyDescent="0.2">
      <c r="A2050" s="93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</row>
    <row r="2051" spans="1:159" x14ac:dyDescent="0.2">
      <c r="A2051" s="93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</row>
    <row r="2052" spans="1:159" x14ac:dyDescent="0.2">
      <c r="A2052" s="93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</row>
    <row r="2053" spans="1:159" x14ac:dyDescent="0.2">
      <c r="A2053" s="93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</row>
    <row r="2054" spans="1:159" x14ac:dyDescent="0.2">
      <c r="A2054" s="93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</row>
    <row r="2055" spans="1:159" x14ac:dyDescent="0.2">
      <c r="A2055" s="93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</row>
    <row r="2056" spans="1:159" x14ac:dyDescent="0.2">
      <c r="A2056" s="93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</row>
    <row r="2057" spans="1:159" x14ac:dyDescent="0.2">
      <c r="A2057" s="93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</row>
    <row r="2058" spans="1:159" x14ac:dyDescent="0.2">
      <c r="A2058" s="93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</row>
    <row r="2059" spans="1:159" x14ac:dyDescent="0.2">
      <c r="A2059" s="93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</row>
    <row r="2060" spans="1:159" x14ac:dyDescent="0.2">
      <c r="A2060" s="93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</row>
    <row r="2061" spans="1:159" x14ac:dyDescent="0.2">
      <c r="A2061" s="93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</row>
    <row r="2062" spans="1:159" x14ac:dyDescent="0.2">
      <c r="A2062" s="93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</row>
    <row r="2063" spans="1:159" x14ac:dyDescent="0.2">
      <c r="A2063" s="93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</row>
    <row r="2064" spans="1:159" x14ac:dyDescent="0.2">
      <c r="A2064" s="93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</row>
    <row r="2065" spans="1:159" x14ac:dyDescent="0.2">
      <c r="A2065" s="93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</row>
    <row r="2066" spans="1:159" x14ac:dyDescent="0.2">
      <c r="A2066" s="93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</row>
    <row r="2067" spans="1:159" x14ac:dyDescent="0.2">
      <c r="A2067" s="93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</row>
    <row r="2068" spans="1:159" x14ac:dyDescent="0.2">
      <c r="A2068" s="93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</row>
    <row r="2069" spans="1:159" x14ac:dyDescent="0.2">
      <c r="A2069" s="93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</row>
    <row r="2070" spans="1:159" x14ac:dyDescent="0.2">
      <c r="A2070" s="93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</row>
    <row r="2071" spans="1:159" x14ac:dyDescent="0.2">
      <c r="A2071" s="93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</row>
    <row r="2072" spans="1:159" x14ac:dyDescent="0.2">
      <c r="A2072" s="93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</row>
    <row r="2073" spans="1:159" x14ac:dyDescent="0.2">
      <c r="A2073" s="93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</row>
    <row r="2074" spans="1:159" x14ac:dyDescent="0.2">
      <c r="A2074" s="93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</row>
    <row r="2075" spans="1:159" x14ac:dyDescent="0.2">
      <c r="A2075" s="93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</row>
    <row r="2076" spans="1:159" x14ac:dyDescent="0.2">
      <c r="A2076" s="93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</row>
    <row r="2077" spans="1:159" x14ac:dyDescent="0.2">
      <c r="A2077" s="93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</row>
    <row r="2078" spans="1:159" x14ac:dyDescent="0.2">
      <c r="A2078" s="93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</row>
    <row r="2079" spans="1:159" x14ac:dyDescent="0.2">
      <c r="A2079" s="93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</row>
    <row r="2080" spans="1:159" x14ac:dyDescent="0.2">
      <c r="A2080" s="93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</row>
    <row r="2081" spans="1:159" x14ac:dyDescent="0.2">
      <c r="A2081" s="93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</row>
    <row r="2082" spans="1:159" x14ac:dyDescent="0.2">
      <c r="A2082" s="93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</row>
    <row r="2083" spans="1:159" x14ac:dyDescent="0.2">
      <c r="A2083" s="93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</row>
    <row r="2084" spans="1:159" x14ac:dyDescent="0.2">
      <c r="A2084" s="93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</row>
    <row r="2085" spans="1:159" x14ac:dyDescent="0.2">
      <c r="A2085" s="93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</row>
    <row r="2086" spans="1:159" x14ac:dyDescent="0.2">
      <c r="A2086" s="93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</row>
    <row r="2087" spans="1:159" x14ac:dyDescent="0.2">
      <c r="A2087" s="93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</row>
    <row r="2088" spans="1:159" x14ac:dyDescent="0.2">
      <c r="A2088" s="93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</row>
    <row r="2089" spans="1:159" x14ac:dyDescent="0.2">
      <c r="A2089" s="93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</row>
    <row r="2090" spans="1:159" x14ac:dyDescent="0.2">
      <c r="A2090" s="93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</row>
    <row r="2091" spans="1:159" x14ac:dyDescent="0.2">
      <c r="A2091" s="93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</row>
    <row r="2092" spans="1:159" x14ac:dyDescent="0.2">
      <c r="A2092" s="93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</row>
    <row r="2093" spans="1:159" x14ac:dyDescent="0.2">
      <c r="A2093" s="93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</row>
    <row r="2094" spans="1:159" x14ac:dyDescent="0.2">
      <c r="A2094" s="93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</row>
    <row r="2095" spans="1:159" x14ac:dyDescent="0.2">
      <c r="A2095" s="93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</row>
    <row r="2096" spans="1:159" x14ac:dyDescent="0.2">
      <c r="A2096" s="93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</row>
    <row r="2097" spans="1:159" x14ac:dyDescent="0.2">
      <c r="A2097" s="93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</row>
    <row r="2098" spans="1:159" x14ac:dyDescent="0.2">
      <c r="A2098" s="93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</row>
    <row r="2099" spans="1:159" x14ac:dyDescent="0.2">
      <c r="A2099" s="93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</row>
    <row r="2100" spans="1:159" x14ac:dyDescent="0.2">
      <c r="A2100" s="93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</row>
    <row r="2101" spans="1:159" x14ac:dyDescent="0.2">
      <c r="A2101" s="93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</row>
    <row r="2102" spans="1:159" x14ac:dyDescent="0.2">
      <c r="A2102" s="93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</row>
    <row r="2103" spans="1:159" x14ac:dyDescent="0.2">
      <c r="A2103" s="93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</row>
    <row r="2104" spans="1:159" x14ac:dyDescent="0.2">
      <c r="A2104" s="93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</row>
    <row r="2105" spans="1:159" x14ac:dyDescent="0.2">
      <c r="A2105" s="93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</row>
    <row r="2106" spans="1:159" x14ac:dyDescent="0.2">
      <c r="A2106" s="93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</row>
    <row r="2107" spans="1:159" x14ac:dyDescent="0.2">
      <c r="A2107" s="93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</row>
    <row r="2108" spans="1:159" x14ac:dyDescent="0.2">
      <c r="A2108" s="93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</row>
    <row r="2109" spans="1:159" x14ac:dyDescent="0.2">
      <c r="A2109" s="93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</row>
    <row r="2110" spans="1:159" x14ac:dyDescent="0.2">
      <c r="A2110" s="93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</row>
    <row r="2111" spans="1:159" x14ac:dyDescent="0.2">
      <c r="A2111" s="93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</row>
    <row r="2112" spans="1:159" x14ac:dyDescent="0.2">
      <c r="A2112" s="93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</row>
    <row r="2113" spans="1:159" x14ac:dyDescent="0.2">
      <c r="A2113" s="93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</row>
    <row r="2114" spans="1:159" x14ac:dyDescent="0.2">
      <c r="A2114" s="93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</row>
    <row r="2115" spans="1:159" x14ac:dyDescent="0.2">
      <c r="A2115" s="93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</row>
    <row r="2116" spans="1:159" x14ac:dyDescent="0.2">
      <c r="A2116" s="93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</row>
    <row r="2117" spans="1:159" x14ac:dyDescent="0.2">
      <c r="A2117" s="93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</row>
    <row r="2118" spans="1:159" x14ac:dyDescent="0.2">
      <c r="A2118" s="93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</row>
    <row r="2119" spans="1:159" x14ac:dyDescent="0.2">
      <c r="A2119" s="93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</row>
    <row r="2120" spans="1:159" x14ac:dyDescent="0.2">
      <c r="A2120" s="93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</row>
    <row r="2121" spans="1:159" x14ac:dyDescent="0.2">
      <c r="A2121" s="93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</row>
    <row r="2122" spans="1:159" x14ac:dyDescent="0.2">
      <c r="A2122" s="93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</row>
    <row r="2123" spans="1:159" x14ac:dyDescent="0.2">
      <c r="A2123" s="93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</row>
    <row r="2124" spans="1:159" x14ac:dyDescent="0.2">
      <c r="A2124" s="93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</row>
    <row r="2125" spans="1:159" x14ac:dyDescent="0.2">
      <c r="A2125" s="93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</row>
    <row r="2126" spans="1:159" x14ac:dyDescent="0.2">
      <c r="A2126" s="93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</row>
    <row r="2127" spans="1:159" x14ac:dyDescent="0.2">
      <c r="A2127" s="93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</row>
    <row r="2128" spans="1:159" x14ac:dyDescent="0.2">
      <c r="A2128" s="93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</row>
    <row r="2129" spans="1:159" x14ac:dyDescent="0.2">
      <c r="A2129" s="93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</row>
    <row r="2130" spans="1:159" x14ac:dyDescent="0.2">
      <c r="A2130" s="93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</row>
    <row r="2131" spans="1:159" x14ac:dyDescent="0.2">
      <c r="A2131" s="93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</row>
    <row r="2132" spans="1:159" x14ac:dyDescent="0.2">
      <c r="A2132" s="93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</row>
    <row r="2133" spans="1:159" x14ac:dyDescent="0.2">
      <c r="A2133" s="93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</row>
    <row r="2134" spans="1:159" x14ac:dyDescent="0.2">
      <c r="A2134" s="93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</row>
    <row r="2135" spans="1:159" x14ac:dyDescent="0.2">
      <c r="A2135" s="93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</row>
    <row r="2136" spans="1:159" x14ac:dyDescent="0.2">
      <c r="A2136" s="93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</row>
    <row r="2137" spans="1:159" x14ac:dyDescent="0.2">
      <c r="A2137" s="93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</row>
    <row r="2138" spans="1:159" x14ac:dyDescent="0.2">
      <c r="A2138" s="93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</row>
    <row r="2139" spans="1:159" x14ac:dyDescent="0.2">
      <c r="A2139" s="93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</row>
    <row r="2140" spans="1:159" x14ac:dyDescent="0.2">
      <c r="A2140" s="93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</row>
    <row r="2141" spans="1:159" x14ac:dyDescent="0.2">
      <c r="A2141" s="93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</row>
    <row r="2142" spans="1:159" x14ac:dyDescent="0.2">
      <c r="A2142" s="93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</row>
    <row r="2143" spans="1:159" x14ac:dyDescent="0.2">
      <c r="A2143" s="93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</row>
    <row r="2144" spans="1:159" x14ac:dyDescent="0.2">
      <c r="A2144" s="93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</row>
    <row r="2145" spans="1:159" x14ac:dyDescent="0.2">
      <c r="A2145" s="93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</row>
    <row r="2146" spans="1:159" x14ac:dyDescent="0.2">
      <c r="A2146" s="93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</row>
    <row r="2147" spans="1:159" x14ac:dyDescent="0.2">
      <c r="A2147" s="93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</row>
    <row r="2148" spans="1:159" x14ac:dyDescent="0.2">
      <c r="A2148" s="93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</row>
    <row r="2149" spans="1:159" x14ac:dyDescent="0.2">
      <c r="A2149" s="93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</row>
    <row r="2150" spans="1:159" x14ac:dyDescent="0.2">
      <c r="A2150" s="93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</row>
    <row r="2151" spans="1:159" x14ac:dyDescent="0.2">
      <c r="A2151" s="93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</row>
    <row r="2152" spans="1:159" x14ac:dyDescent="0.2">
      <c r="A2152" s="93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</row>
    <row r="2153" spans="1:159" x14ac:dyDescent="0.2">
      <c r="A2153" s="93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</row>
    <row r="2154" spans="1:159" x14ac:dyDescent="0.2">
      <c r="A2154" s="93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</row>
    <row r="2155" spans="1:159" x14ac:dyDescent="0.2">
      <c r="A2155" s="93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</row>
    <row r="2156" spans="1:159" x14ac:dyDescent="0.2">
      <c r="A2156" s="93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</row>
    <row r="2157" spans="1:159" x14ac:dyDescent="0.2">
      <c r="A2157" s="93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</row>
    <row r="2158" spans="1:159" x14ac:dyDescent="0.2">
      <c r="A2158" s="93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</row>
    <row r="2159" spans="1:159" x14ac:dyDescent="0.2">
      <c r="A2159" s="93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</row>
    <row r="2160" spans="1:159" x14ac:dyDescent="0.2">
      <c r="A2160" s="93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</row>
    <row r="2161" spans="1:159" x14ac:dyDescent="0.2">
      <c r="A2161" s="93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</row>
    <row r="2162" spans="1:159" x14ac:dyDescent="0.2">
      <c r="A2162" s="93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</row>
    <row r="2163" spans="1:159" x14ac:dyDescent="0.2">
      <c r="A2163" s="93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</row>
    <row r="2164" spans="1:159" x14ac:dyDescent="0.2">
      <c r="A2164" s="93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</row>
    <row r="2165" spans="1:159" x14ac:dyDescent="0.2">
      <c r="A2165" s="93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</row>
    <row r="2166" spans="1:159" x14ac:dyDescent="0.2">
      <c r="A2166" s="93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</row>
    <row r="2167" spans="1:159" x14ac:dyDescent="0.2">
      <c r="A2167" s="93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</row>
    <row r="2168" spans="1:159" x14ac:dyDescent="0.2">
      <c r="A2168" s="93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</row>
    <row r="2169" spans="1:159" x14ac:dyDescent="0.2">
      <c r="A2169" s="93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</row>
    <row r="2170" spans="1:159" x14ac:dyDescent="0.2">
      <c r="A2170" s="93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</row>
    <row r="2171" spans="1:159" x14ac:dyDescent="0.2">
      <c r="A2171" s="93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</row>
    <row r="2172" spans="1:159" x14ac:dyDescent="0.2">
      <c r="A2172" s="93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</row>
    <row r="2173" spans="1:159" x14ac:dyDescent="0.2">
      <c r="A2173" s="93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</row>
    <row r="2174" spans="1:159" x14ac:dyDescent="0.2">
      <c r="A2174" s="93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</row>
    <row r="2175" spans="1:159" x14ac:dyDescent="0.2">
      <c r="A2175" s="93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</row>
    <row r="2176" spans="1:159" x14ac:dyDescent="0.2">
      <c r="A2176" s="93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</row>
    <row r="2177" spans="1:159" x14ac:dyDescent="0.2">
      <c r="A2177" s="93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</row>
    <row r="2178" spans="1:159" x14ac:dyDescent="0.2">
      <c r="A2178" s="93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</row>
    <row r="2179" spans="1:159" x14ac:dyDescent="0.2">
      <c r="A2179" s="93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</row>
    <row r="2180" spans="1:159" x14ac:dyDescent="0.2">
      <c r="A2180" s="93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</row>
    <row r="2181" spans="1:159" x14ac:dyDescent="0.2">
      <c r="A2181" s="93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</row>
    <row r="2182" spans="1:159" x14ac:dyDescent="0.2">
      <c r="A2182" s="93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</row>
    <row r="2183" spans="1:159" x14ac:dyDescent="0.2">
      <c r="A2183" s="93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</row>
    <row r="2184" spans="1:159" x14ac:dyDescent="0.2">
      <c r="A2184" s="93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</row>
    <row r="2185" spans="1:159" x14ac:dyDescent="0.2">
      <c r="A2185" s="93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</row>
    <row r="2186" spans="1:159" x14ac:dyDescent="0.2">
      <c r="A2186" s="93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</row>
    <row r="2187" spans="1:159" x14ac:dyDescent="0.2">
      <c r="A2187" s="93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</row>
    <row r="2188" spans="1:159" x14ac:dyDescent="0.2">
      <c r="A2188" s="93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</row>
    <row r="2189" spans="1:159" x14ac:dyDescent="0.2">
      <c r="A2189" s="93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</row>
    <row r="2190" spans="1:159" x14ac:dyDescent="0.2">
      <c r="A2190" s="93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</row>
    <row r="2191" spans="1:159" x14ac:dyDescent="0.2">
      <c r="A2191" s="93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</row>
    <row r="2192" spans="1:159" x14ac:dyDescent="0.2">
      <c r="A2192" s="93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</row>
    <row r="2193" spans="1:159" x14ac:dyDescent="0.2">
      <c r="A2193" s="93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</row>
    <row r="2194" spans="1:159" x14ac:dyDescent="0.2">
      <c r="A2194" s="93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</row>
    <row r="2195" spans="1:159" x14ac:dyDescent="0.2">
      <c r="A2195" s="93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</row>
    <row r="2196" spans="1:159" x14ac:dyDescent="0.2">
      <c r="A2196" s="93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</row>
    <row r="2197" spans="1:159" x14ac:dyDescent="0.2">
      <c r="A2197" s="93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</row>
    <row r="2198" spans="1:159" x14ac:dyDescent="0.2">
      <c r="A2198" s="93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</row>
    <row r="2199" spans="1:159" x14ac:dyDescent="0.2">
      <c r="A2199" s="93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</row>
    <row r="2200" spans="1:159" x14ac:dyDescent="0.2">
      <c r="A2200" s="93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</row>
    <row r="2201" spans="1:159" x14ac:dyDescent="0.2">
      <c r="A2201" s="93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</row>
    <row r="2202" spans="1:159" x14ac:dyDescent="0.2">
      <c r="A2202" s="93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</row>
    <row r="2203" spans="1:159" x14ac:dyDescent="0.2">
      <c r="A2203" s="93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</row>
    <row r="2204" spans="1:159" x14ac:dyDescent="0.2">
      <c r="A2204" s="93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</row>
    <row r="2205" spans="1:159" x14ac:dyDescent="0.2">
      <c r="A2205" s="93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</row>
    <row r="2206" spans="1:159" x14ac:dyDescent="0.2">
      <c r="A2206" s="93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</row>
    <row r="2207" spans="1:159" x14ac:dyDescent="0.2">
      <c r="A2207" s="93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</row>
    <row r="2208" spans="1:159" x14ac:dyDescent="0.2">
      <c r="A2208" s="93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</row>
    <row r="2209" spans="1:159" x14ac:dyDescent="0.2">
      <c r="A2209" s="93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</row>
    <row r="2210" spans="1:159" x14ac:dyDescent="0.2">
      <c r="A2210" s="93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</row>
    <row r="2211" spans="1:159" x14ac:dyDescent="0.2">
      <c r="A2211" s="93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</row>
    <row r="2212" spans="1:159" x14ac:dyDescent="0.2">
      <c r="A2212" s="93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</row>
    <row r="2213" spans="1:159" x14ac:dyDescent="0.2">
      <c r="A2213" s="93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</row>
    <row r="2214" spans="1:159" x14ac:dyDescent="0.2">
      <c r="A2214" s="93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</row>
    <row r="2215" spans="1:159" x14ac:dyDescent="0.2">
      <c r="A2215" s="93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</row>
    <row r="2216" spans="1:159" x14ac:dyDescent="0.2">
      <c r="A2216" s="93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</row>
    <row r="2217" spans="1:159" x14ac:dyDescent="0.2">
      <c r="A2217" s="93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</row>
    <row r="2218" spans="1:159" x14ac:dyDescent="0.2">
      <c r="A2218" s="93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</row>
    <row r="2219" spans="1:159" x14ac:dyDescent="0.2">
      <c r="A2219" s="93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</row>
    <row r="2220" spans="1:159" x14ac:dyDescent="0.2">
      <c r="A2220" s="93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</row>
    <row r="2221" spans="1:159" x14ac:dyDescent="0.2">
      <c r="A2221" s="93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</row>
    <row r="2222" spans="1:159" x14ac:dyDescent="0.2">
      <c r="A2222" s="93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</row>
    <row r="2223" spans="1:159" x14ac:dyDescent="0.2">
      <c r="A2223" s="93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</row>
    <row r="2224" spans="1:159" x14ac:dyDescent="0.2">
      <c r="A2224" s="93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</row>
    <row r="2225" spans="1:159" x14ac:dyDescent="0.2">
      <c r="A2225" s="93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</row>
    <row r="2226" spans="1:159" x14ac:dyDescent="0.2">
      <c r="A2226" s="93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</row>
    <row r="2227" spans="1:159" x14ac:dyDescent="0.2">
      <c r="A2227" s="93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</row>
    <row r="2228" spans="1:159" x14ac:dyDescent="0.2">
      <c r="A2228" s="93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</row>
    <row r="2229" spans="1:159" x14ac:dyDescent="0.2">
      <c r="A2229" s="93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</row>
    <row r="2230" spans="1:159" x14ac:dyDescent="0.2">
      <c r="A2230" s="93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</row>
    <row r="2231" spans="1:159" x14ac:dyDescent="0.2">
      <c r="A2231" s="93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</row>
    <row r="2232" spans="1:159" x14ac:dyDescent="0.2">
      <c r="A2232" s="93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</row>
    <row r="2233" spans="1:159" x14ac:dyDescent="0.2">
      <c r="A2233" s="93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</row>
    <row r="2234" spans="1:159" x14ac:dyDescent="0.2">
      <c r="A2234" s="93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</row>
    <row r="2235" spans="1:159" x14ac:dyDescent="0.2">
      <c r="A2235" s="93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</row>
    <row r="2236" spans="1:159" x14ac:dyDescent="0.2">
      <c r="A2236" s="93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</row>
    <row r="2237" spans="1:159" x14ac:dyDescent="0.2">
      <c r="A2237" s="93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</row>
    <row r="2238" spans="1:159" x14ac:dyDescent="0.2">
      <c r="A2238" s="93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</row>
    <row r="2239" spans="1:159" x14ac:dyDescent="0.2">
      <c r="A2239" s="93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</row>
    <row r="2240" spans="1:159" x14ac:dyDescent="0.2">
      <c r="A2240" s="93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</row>
    <row r="2241" spans="1:159" x14ac:dyDescent="0.2">
      <c r="A2241" s="93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</row>
    <row r="2242" spans="1:159" x14ac:dyDescent="0.2">
      <c r="A2242" s="93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</row>
    <row r="2243" spans="1:159" x14ac:dyDescent="0.2">
      <c r="A2243" s="93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</row>
    <row r="2244" spans="1:159" x14ac:dyDescent="0.2">
      <c r="A2244" s="93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</row>
    <row r="2245" spans="1:159" x14ac:dyDescent="0.2">
      <c r="A2245" s="93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</row>
    <row r="2246" spans="1:159" x14ac:dyDescent="0.2">
      <c r="A2246" s="93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</row>
    <row r="2247" spans="1:159" x14ac:dyDescent="0.2">
      <c r="A2247" s="93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</row>
    <row r="2248" spans="1:159" x14ac:dyDescent="0.2">
      <c r="A2248" s="93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</row>
    <row r="2249" spans="1:159" x14ac:dyDescent="0.2">
      <c r="A2249" s="93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</row>
    <row r="2250" spans="1:159" x14ac:dyDescent="0.2">
      <c r="A2250" s="93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</row>
    <row r="2251" spans="1:159" x14ac:dyDescent="0.2">
      <c r="A2251" s="93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</row>
    <row r="2252" spans="1:159" x14ac:dyDescent="0.2">
      <c r="A2252" s="93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</row>
    <row r="2253" spans="1:159" x14ac:dyDescent="0.2">
      <c r="A2253" s="93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</row>
    <row r="2254" spans="1:159" x14ac:dyDescent="0.2">
      <c r="A2254" s="93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</row>
    <row r="2255" spans="1:159" x14ac:dyDescent="0.2">
      <c r="A2255" s="93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</row>
    <row r="2256" spans="1:159" x14ac:dyDescent="0.2">
      <c r="A2256" s="93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</row>
    <row r="2257" spans="1:159" x14ac:dyDescent="0.2">
      <c r="A2257" s="93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</row>
    <row r="2258" spans="1:159" x14ac:dyDescent="0.2">
      <c r="A2258" s="93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</row>
    <row r="2259" spans="1:159" x14ac:dyDescent="0.2">
      <c r="A2259" s="93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</row>
    <row r="2260" spans="1:159" x14ac:dyDescent="0.2">
      <c r="A2260" s="93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</row>
    <row r="2261" spans="1:159" x14ac:dyDescent="0.2">
      <c r="A2261" s="93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</row>
    <row r="2262" spans="1:159" x14ac:dyDescent="0.2">
      <c r="A2262" s="93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</row>
    <row r="2263" spans="1:159" x14ac:dyDescent="0.2">
      <c r="A2263" s="93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</row>
    <row r="2264" spans="1:159" x14ac:dyDescent="0.2">
      <c r="A2264" s="93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</row>
    <row r="2265" spans="1:159" x14ac:dyDescent="0.2">
      <c r="A2265" s="93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</row>
    <row r="2266" spans="1:159" x14ac:dyDescent="0.2">
      <c r="A2266" s="93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</row>
    <row r="2267" spans="1:159" x14ac:dyDescent="0.2">
      <c r="A2267" s="93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</row>
    <row r="2268" spans="1:159" x14ac:dyDescent="0.2">
      <c r="A2268" s="93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</row>
    <row r="2269" spans="1:159" x14ac:dyDescent="0.2">
      <c r="A2269" s="93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</row>
    <row r="2270" spans="1:159" x14ac:dyDescent="0.2">
      <c r="A2270" s="93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</row>
    <row r="2271" spans="1:159" x14ac:dyDescent="0.2">
      <c r="A2271" s="93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</row>
    <row r="2272" spans="1:159" x14ac:dyDescent="0.2">
      <c r="A2272" s="93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</row>
    <row r="2273" spans="1:159" x14ac:dyDescent="0.2">
      <c r="A2273" s="93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</row>
    <row r="2274" spans="1:159" x14ac:dyDescent="0.2">
      <c r="A2274" s="93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</row>
    <row r="2275" spans="1:159" x14ac:dyDescent="0.2">
      <c r="A2275" s="93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</row>
    <row r="2276" spans="1:159" x14ac:dyDescent="0.2">
      <c r="A2276" s="93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</row>
    <row r="2277" spans="1:159" x14ac:dyDescent="0.2">
      <c r="A2277" s="93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</row>
    <row r="2278" spans="1:159" x14ac:dyDescent="0.2">
      <c r="A2278" s="93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</row>
    <row r="2279" spans="1:159" x14ac:dyDescent="0.2">
      <c r="A2279" s="93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</row>
    <row r="2280" spans="1:159" x14ac:dyDescent="0.2">
      <c r="A2280" s="93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</row>
    <row r="2281" spans="1:159" x14ac:dyDescent="0.2">
      <c r="A2281" s="93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</row>
    <row r="2282" spans="1:159" x14ac:dyDescent="0.2">
      <c r="A2282" s="93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</row>
    <row r="2283" spans="1:159" x14ac:dyDescent="0.2">
      <c r="A2283" s="93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</row>
    <row r="2284" spans="1:159" x14ac:dyDescent="0.2">
      <c r="A2284" s="93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</row>
    <row r="2285" spans="1:159" x14ac:dyDescent="0.2">
      <c r="A2285" s="93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</row>
    <row r="2286" spans="1:159" x14ac:dyDescent="0.2">
      <c r="A2286" s="93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</row>
    <row r="2287" spans="1:159" x14ac:dyDescent="0.2">
      <c r="A2287" s="93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</row>
    <row r="2288" spans="1:159" x14ac:dyDescent="0.2">
      <c r="A2288" s="93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</row>
    <row r="2289" spans="1:159" x14ac:dyDescent="0.2">
      <c r="A2289" s="93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</row>
    <row r="2290" spans="1:159" x14ac:dyDescent="0.2">
      <c r="A2290" s="93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</row>
    <row r="2291" spans="1:159" x14ac:dyDescent="0.2">
      <c r="A2291" s="93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</row>
    <row r="2292" spans="1:159" x14ac:dyDescent="0.2">
      <c r="A2292" s="93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</row>
    <row r="2293" spans="1:159" x14ac:dyDescent="0.2">
      <c r="A2293" s="93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</row>
    <row r="2294" spans="1:159" x14ac:dyDescent="0.2">
      <c r="A2294" s="93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</row>
    <row r="2295" spans="1:159" x14ac:dyDescent="0.2">
      <c r="A2295" s="93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</row>
    <row r="2296" spans="1:159" x14ac:dyDescent="0.2">
      <c r="A2296" s="93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</row>
    <row r="2297" spans="1:159" x14ac:dyDescent="0.2">
      <c r="A2297" s="93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</row>
    <row r="2298" spans="1:159" x14ac:dyDescent="0.2">
      <c r="A2298" s="93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</row>
    <row r="2299" spans="1:159" x14ac:dyDescent="0.2">
      <c r="A2299" s="93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</row>
    <row r="2300" spans="1:159" x14ac:dyDescent="0.2">
      <c r="A2300" s="93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</row>
    <row r="2301" spans="1:159" x14ac:dyDescent="0.2">
      <c r="A2301" s="93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</row>
    <row r="2302" spans="1:159" x14ac:dyDescent="0.2">
      <c r="A2302" s="93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</row>
    <row r="2303" spans="1:159" x14ac:dyDescent="0.2">
      <c r="A2303" s="93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</row>
    <row r="2304" spans="1:159" x14ac:dyDescent="0.2">
      <c r="A2304" s="93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</row>
    <row r="2305" spans="1:159" x14ac:dyDescent="0.2">
      <c r="A2305" s="93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</row>
    <row r="2306" spans="1:159" x14ac:dyDescent="0.2">
      <c r="A2306" s="93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</row>
    <row r="2307" spans="1:159" x14ac:dyDescent="0.2">
      <c r="A2307" s="93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</row>
    <row r="2308" spans="1:159" x14ac:dyDescent="0.2">
      <c r="A2308" s="93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</row>
    <row r="2309" spans="1:159" x14ac:dyDescent="0.2">
      <c r="A2309" s="93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</row>
    <row r="2310" spans="1:159" x14ac:dyDescent="0.2">
      <c r="A2310" s="93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</row>
    <row r="2311" spans="1:159" x14ac:dyDescent="0.2">
      <c r="A2311" s="93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</row>
    <row r="2312" spans="1:159" x14ac:dyDescent="0.2">
      <c r="A2312" s="93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</row>
    <row r="2313" spans="1:159" x14ac:dyDescent="0.2">
      <c r="A2313" s="93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</row>
    <row r="2314" spans="1:159" x14ac:dyDescent="0.2">
      <c r="A2314" s="93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</row>
    <row r="2315" spans="1:159" x14ac:dyDescent="0.2">
      <c r="A2315" s="93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</row>
    <row r="2316" spans="1:159" x14ac:dyDescent="0.2">
      <c r="A2316" s="93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</row>
    <row r="2317" spans="1:159" x14ac:dyDescent="0.2">
      <c r="A2317" s="93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</row>
    <row r="2318" spans="1:159" x14ac:dyDescent="0.2">
      <c r="A2318" s="93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</row>
    <row r="2319" spans="1:159" x14ac:dyDescent="0.2">
      <c r="A2319" s="93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</row>
    <row r="2320" spans="1:159" x14ac:dyDescent="0.2">
      <c r="A2320" s="93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</row>
    <row r="2321" spans="1:159" x14ac:dyDescent="0.2">
      <c r="A2321" s="93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</row>
    <row r="2322" spans="1:159" x14ac:dyDescent="0.2">
      <c r="A2322" s="93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</row>
    <row r="2323" spans="1:159" x14ac:dyDescent="0.2">
      <c r="A2323" s="93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</row>
    <row r="2324" spans="1:159" x14ac:dyDescent="0.2">
      <c r="A2324" s="93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</row>
    <row r="2325" spans="1:159" x14ac:dyDescent="0.2">
      <c r="A2325" s="93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</row>
    <row r="2326" spans="1:159" x14ac:dyDescent="0.2">
      <c r="A2326" s="93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</row>
    <row r="2327" spans="1:159" x14ac:dyDescent="0.2">
      <c r="A2327" s="93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</row>
    <row r="2328" spans="1:159" x14ac:dyDescent="0.2">
      <c r="A2328" s="93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</row>
    <row r="2329" spans="1:159" x14ac:dyDescent="0.2">
      <c r="A2329" s="93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</row>
    <row r="2330" spans="1:159" x14ac:dyDescent="0.2">
      <c r="A2330" s="93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</row>
    <row r="2331" spans="1:159" x14ac:dyDescent="0.2">
      <c r="A2331" s="93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</row>
    <row r="2332" spans="1:159" x14ac:dyDescent="0.2">
      <c r="A2332" s="93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</row>
    <row r="2333" spans="1:159" x14ac:dyDescent="0.2">
      <c r="A2333" s="93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</row>
    <row r="2334" spans="1:159" x14ac:dyDescent="0.2">
      <c r="A2334" s="93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</row>
    <row r="2335" spans="1:159" x14ac:dyDescent="0.2">
      <c r="A2335" s="93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</row>
    <row r="2336" spans="1:159" x14ac:dyDescent="0.2">
      <c r="A2336" s="93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</row>
    <row r="2337" spans="1:159" x14ac:dyDescent="0.2">
      <c r="A2337" s="93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</row>
    <row r="2338" spans="1:159" x14ac:dyDescent="0.2">
      <c r="A2338" s="93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</row>
    <row r="2339" spans="1:159" x14ac:dyDescent="0.2">
      <c r="A2339" s="93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</row>
    <row r="2340" spans="1:159" x14ac:dyDescent="0.2">
      <c r="A2340" s="93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</row>
    <row r="2341" spans="1:159" x14ac:dyDescent="0.2">
      <c r="A2341" s="93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</row>
    <row r="2342" spans="1:159" x14ac:dyDescent="0.2">
      <c r="A2342" s="93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</row>
    <row r="2343" spans="1:159" x14ac:dyDescent="0.2">
      <c r="A2343" s="93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</row>
    <row r="2344" spans="1:159" x14ac:dyDescent="0.2">
      <c r="A2344" s="93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</row>
    <row r="2345" spans="1:159" x14ac:dyDescent="0.2">
      <c r="A2345" s="93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</row>
    <row r="2346" spans="1:159" x14ac:dyDescent="0.2">
      <c r="A2346" s="93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</row>
    <row r="2347" spans="1:159" x14ac:dyDescent="0.2">
      <c r="A2347" s="93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</row>
    <row r="2348" spans="1:159" x14ac:dyDescent="0.2">
      <c r="A2348" s="93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</row>
    <row r="2349" spans="1:159" x14ac:dyDescent="0.2">
      <c r="A2349" s="93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</row>
    <row r="2350" spans="1:159" x14ac:dyDescent="0.2">
      <c r="A2350" s="93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</row>
    <row r="2351" spans="1:159" x14ac:dyDescent="0.2">
      <c r="A2351" s="93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</row>
    <row r="2352" spans="1:159" x14ac:dyDescent="0.2">
      <c r="A2352" s="93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</row>
    <row r="2353" spans="1:159" x14ac:dyDescent="0.2">
      <c r="A2353" s="93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</row>
    <row r="2354" spans="1:159" x14ac:dyDescent="0.2">
      <c r="A2354" s="93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</row>
    <row r="2355" spans="1:159" x14ac:dyDescent="0.2">
      <c r="A2355" s="93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</row>
    <row r="2356" spans="1:159" x14ac:dyDescent="0.2">
      <c r="A2356" s="93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</row>
    <row r="2357" spans="1:159" x14ac:dyDescent="0.2">
      <c r="A2357" s="93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</row>
    <row r="2358" spans="1:159" x14ac:dyDescent="0.2">
      <c r="A2358" s="93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</row>
    <row r="2359" spans="1:159" x14ac:dyDescent="0.2">
      <c r="A2359" s="93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</row>
    <row r="2360" spans="1:159" x14ac:dyDescent="0.2">
      <c r="A2360" s="93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</row>
    <row r="2361" spans="1:159" x14ac:dyDescent="0.2">
      <c r="A2361" s="93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</row>
    <row r="2362" spans="1:159" x14ac:dyDescent="0.2">
      <c r="A2362" s="93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</row>
    <row r="2363" spans="1:159" x14ac:dyDescent="0.2">
      <c r="A2363" s="93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</row>
    <row r="2364" spans="1:159" x14ac:dyDescent="0.2">
      <c r="A2364" s="93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</row>
    <row r="2365" spans="1:159" x14ac:dyDescent="0.2">
      <c r="A2365" s="93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</row>
    <row r="2366" spans="1:159" x14ac:dyDescent="0.2">
      <c r="A2366" s="93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</row>
    <row r="2367" spans="1:159" x14ac:dyDescent="0.2">
      <c r="A2367" s="93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</row>
    <row r="2368" spans="1:159" x14ac:dyDescent="0.2">
      <c r="A2368" s="93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</row>
    <row r="2369" spans="1:159" x14ac:dyDescent="0.2">
      <c r="A2369" s="93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</row>
    <row r="2370" spans="1:159" x14ac:dyDescent="0.2">
      <c r="A2370" s="93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</row>
    <row r="2371" spans="1:159" x14ac:dyDescent="0.2">
      <c r="A2371" s="93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</row>
    <row r="2372" spans="1:159" x14ac:dyDescent="0.2">
      <c r="A2372" s="93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</row>
    <row r="2373" spans="1:159" x14ac:dyDescent="0.2">
      <c r="A2373" s="93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</row>
    <row r="2374" spans="1:159" x14ac:dyDescent="0.2">
      <c r="A2374" s="93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</row>
    <row r="2375" spans="1:159" x14ac:dyDescent="0.2">
      <c r="A2375" s="93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</row>
    <row r="2376" spans="1:159" x14ac:dyDescent="0.2">
      <c r="A2376" s="93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</row>
    <row r="2377" spans="1:159" x14ac:dyDescent="0.2">
      <c r="A2377" s="93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</row>
    <row r="2378" spans="1:159" x14ac:dyDescent="0.2">
      <c r="A2378" s="93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</row>
    <row r="2379" spans="1:159" x14ac:dyDescent="0.2">
      <c r="A2379" s="93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</row>
    <row r="2380" spans="1:159" x14ac:dyDescent="0.2">
      <c r="A2380" s="93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</row>
    <row r="2381" spans="1:159" x14ac:dyDescent="0.2">
      <c r="A2381" s="93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</row>
    <row r="2382" spans="1:159" x14ac:dyDescent="0.2">
      <c r="A2382" s="93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</row>
    <row r="2383" spans="1:159" x14ac:dyDescent="0.2">
      <c r="A2383" s="93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</row>
    <row r="2384" spans="1:159" x14ac:dyDescent="0.2">
      <c r="A2384" s="93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</row>
    <row r="2385" spans="1:159" x14ac:dyDescent="0.2">
      <c r="A2385" s="93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</row>
    <row r="2386" spans="1:159" x14ac:dyDescent="0.2">
      <c r="A2386" s="93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</row>
    <row r="2387" spans="1:159" x14ac:dyDescent="0.2">
      <c r="A2387" s="93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</row>
    <row r="2388" spans="1:159" x14ac:dyDescent="0.2">
      <c r="A2388" s="93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</row>
    <row r="2389" spans="1:159" x14ac:dyDescent="0.2">
      <c r="A2389" s="93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</row>
    <row r="2390" spans="1:159" x14ac:dyDescent="0.2">
      <c r="A2390" s="93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</row>
    <row r="2391" spans="1:159" x14ac:dyDescent="0.2">
      <c r="A2391" s="93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</row>
    <row r="2392" spans="1:159" x14ac:dyDescent="0.2">
      <c r="A2392" s="93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</row>
    <row r="2393" spans="1:159" x14ac:dyDescent="0.2">
      <c r="A2393" s="93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</row>
    <row r="2394" spans="1:159" x14ac:dyDescent="0.2">
      <c r="A2394" s="93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</row>
    <row r="2395" spans="1:159" x14ac:dyDescent="0.2">
      <c r="A2395" s="93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</row>
    <row r="2396" spans="1:159" x14ac:dyDescent="0.2">
      <c r="A2396" s="93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</row>
    <row r="2397" spans="1:159" x14ac:dyDescent="0.2">
      <c r="A2397" s="93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</row>
    <row r="2398" spans="1:159" x14ac:dyDescent="0.2">
      <c r="A2398" s="93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</row>
    <row r="2399" spans="1:159" x14ac:dyDescent="0.2">
      <c r="A2399" s="93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</row>
    <row r="2400" spans="1:159" x14ac:dyDescent="0.2">
      <c r="A2400" s="93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</row>
    <row r="2401" spans="1:159" x14ac:dyDescent="0.2">
      <c r="A2401" s="93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</row>
    <row r="2402" spans="1:159" x14ac:dyDescent="0.2">
      <c r="A2402" s="93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</row>
    <row r="2403" spans="1:159" x14ac:dyDescent="0.2">
      <c r="A2403" s="93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</row>
    <row r="2404" spans="1:159" x14ac:dyDescent="0.2">
      <c r="A2404" s="93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</row>
    <row r="2405" spans="1:159" x14ac:dyDescent="0.2">
      <c r="A2405" s="93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</row>
    <row r="2406" spans="1:159" x14ac:dyDescent="0.2">
      <c r="A2406" s="93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</row>
    <row r="2407" spans="1:159" x14ac:dyDescent="0.2">
      <c r="A2407" s="93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</row>
    <row r="2408" spans="1:159" x14ac:dyDescent="0.2">
      <c r="A2408" s="93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21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</row>
    <row r="2409" spans="1:159" x14ac:dyDescent="0.2">
      <c r="A2409" s="93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21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</row>
    <row r="2410" spans="1:159" x14ac:dyDescent="0.2">
      <c r="A2410" s="93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21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</row>
    <row r="2411" spans="1:159" x14ac:dyDescent="0.2">
      <c r="A2411" s="93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21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</row>
    <row r="2412" spans="1:159" x14ac:dyDescent="0.2">
      <c r="A2412" s="93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21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</row>
    <row r="2413" spans="1:159" x14ac:dyDescent="0.2">
      <c r="A2413" s="93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21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</row>
    <row r="2414" spans="1:159" x14ac:dyDescent="0.2">
      <c r="A2414" s="93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21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</row>
    <row r="2415" spans="1:159" x14ac:dyDescent="0.2">
      <c r="A2415" s="93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21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</row>
    <row r="2416" spans="1:159" x14ac:dyDescent="0.2">
      <c r="A2416" s="93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21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</row>
    <row r="2417" spans="1:159" x14ac:dyDescent="0.2">
      <c r="A2417" s="93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21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</row>
    <row r="2418" spans="1:159" x14ac:dyDescent="0.2">
      <c r="A2418" s="93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21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</row>
    <row r="2419" spans="1:159" x14ac:dyDescent="0.2">
      <c r="A2419" s="93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21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</row>
    <row r="2420" spans="1:159" x14ac:dyDescent="0.2">
      <c r="A2420" s="93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21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</row>
    <row r="2421" spans="1:159" x14ac:dyDescent="0.2">
      <c r="A2421" s="93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21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</row>
    <row r="2422" spans="1:159" x14ac:dyDescent="0.2">
      <c r="A2422" s="93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21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</row>
    <row r="2423" spans="1:159" x14ac:dyDescent="0.2">
      <c r="A2423" s="93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21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</row>
    <row r="2424" spans="1:159" x14ac:dyDescent="0.2">
      <c r="A2424" s="93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21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</row>
    <row r="2425" spans="1:159" x14ac:dyDescent="0.2">
      <c r="A2425" s="93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21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</row>
    <row r="2426" spans="1:159" x14ac:dyDescent="0.2">
      <c r="A2426" s="93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21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</row>
    <row r="2427" spans="1:159" x14ac:dyDescent="0.2">
      <c r="A2427" s="93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21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</row>
    <row r="2428" spans="1:159" x14ac:dyDescent="0.2">
      <c r="A2428" s="93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21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</row>
    <row r="2429" spans="1:159" x14ac:dyDescent="0.2">
      <c r="A2429" s="93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21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</row>
    <row r="2430" spans="1:159" x14ac:dyDescent="0.2">
      <c r="A2430" s="93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21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</row>
    <row r="2431" spans="1:159" x14ac:dyDescent="0.2">
      <c r="A2431" s="93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21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</row>
    <row r="2432" spans="1:159" x14ac:dyDescent="0.2">
      <c r="A2432" s="93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21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</row>
    <row r="2433" spans="1:159" x14ac:dyDescent="0.2">
      <c r="A2433" s="93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21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</row>
    <row r="2434" spans="1:159" x14ac:dyDescent="0.2">
      <c r="A2434" s="93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21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</row>
    <row r="2435" spans="1:159" x14ac:dyDescent="0.2">
      <c r="A2435" s="93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21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</row>
    <row r="2436" spans="1:159" x14ac:dyDescent="0.2">
      <c r="A2436" s="93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21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</row>
    <row r="2437" spans="1:159" x14ac:dyDescent="0.2">
      <c r="A2437" s="93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21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</row>
    <row r="2438" spans="1:159" x14ac:dyDescent="0.2">
      <c r="A2438" s="93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21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</row>
    <row r="2439" spans="1:159" x14ac:dyDescent="0.2">
      <c r="A2439" s="93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21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</row>
    <row r="2440" spans="1:159" x14ac:dyDescent="0.2">
      <c r="A2440" s="93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</row>
    <row r="2441" spans="1:159" x14ac:dyDescent="0.2">
      <c r="A2441" s="93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21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</row>
    <row r="2442" spans="1:159" x14ac:dyDescent="0.2">
      <c r="A2442" s="93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21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</row>
    <row r="2443" spans="1:159" x14ac:dyDescent="0.2">
      <c r="A2443" s="93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21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</row>
    <row r="2444" spans="1:159" x14ac:dyDescent="0.2">
      <c r="A2444" s="93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21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</row>
    <row r="2445" spans="1:159" x14ac:dyDescent="0.2">
      <c r="A2445" s="93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21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</row>
    <row r="2446" spans="1:159" x14ac:dyDescent="0.2">
      <c r="A2446" s="93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21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</row>
    <row r="2447" spans="1:159" x14ac:dyDescent="0.2">
      <c r="A2447" s="93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21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</row>
    <row r="2448" spans="1:159" x14ac:dyDescent="0.2">
      <c r="A2448" s="93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21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</row>
    <row r="2449" spans="1:159" x14ac:dyDescent="0.2">
      <c r="A2449" s="93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21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</row>
    <row r="2450" spans="1:159" x14ac:dyDescent="0.2">
      <c r="A2450" s="93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21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</row>
    <row r="2451" spans="1:159" x14ac:dyDescent="0.2">
      <c r="A2451" s="93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21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</row>
    <row r="2452" spans="1:159" x14ac:dyDescent="0.2">
      <c r="A2452" s="93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21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</row>
    <row r="2453" spans="1:159" x14ac:dyDescent="0.2">
      <c r="A2453" s="93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21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</row>
    <row r="2454" spans="1:159" x14ac:dyDescent="0.2">
      <c r="A2454" s="93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21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</row>
    <row r="2455" spans="1:159" x14ac:dyDescent="0.2">
      <c r="A2455" s="93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21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</row>
    <row r="2456" spans="1:159" x14ac:dyDescent="0.2">
      <c r="A2456" s="93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21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</row>
    <row r="2457" spans="1:159" x14ac:dyDescent="0.2">
      <c r="A2457" s="93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21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</row>
    <row r="2458" spans="1:159" x14ac:dyDescent="0.2">
      <c r="A2458" s="93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21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</row>
    <row r="2459" spans="1:159" x14ac:dyDescent="0.2">
      <c r="A2459" s="93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21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</row>
    <row r="2460" spans="1:159" x14ac:dyDescent="0.2">
      <c r="A2460" s="93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21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</row>
    <row r="2461" spans="1:159" x14ac:dyDescent="0.2">
      <c r="A2461" s="93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</row>
    <row r="2462" spans="1:159" x14ac:dyDescent="0.2">
      <c r="A2462" s="93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</row>
    <row r="2463" spans="1:159" x14ac:dyDescent="0.2">
      <c r="A2463" s="93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</row>
    <row r="2464" spans="1:159" x14ac:dyDescent="0.2">
      <c r="A2464" s="93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</row>
    <row r="2465" spans="1:159" x14ac:dyDescent="0.2">
      <c r="A2465" s="93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21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</row>
    <row r="2466" spans="1:159" x14ac:dyDescent="0.2">
      <c r="A2466" s="93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21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</row>
    <row r="2467" spans="1:159" x14ac:dyDescent="0.2">
      <c r="A2467" s="93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21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</row>
    <row r="2468" spans="1:159" x14ac:dyDescent="0.2">
      <c r="A2468" s="93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21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</row>
    <row r="2469" spans="1:159" x14ac:dyDescent="0.2">
      <c r="A2469" s="93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21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</row>
    <row r="2470" spans="1:159" x14ac:dyDescent="0.2">
      <c r="A2470" s="93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21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</row>
    <row r="2471" spans="1:159" x14ac:dyDescent="0.2">
      <c r="A2471" s="93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21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</row>
    <row r="2472" spans="1:159" x14ac:dyDescent="0.2">
      <c r="A2472" s="93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21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</row>
    <row r="2473" spans="1:159" x14ac:dyDescent="0.2">
      <c r="A2473" s="93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21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</row>
    <row r="2474" spans="1:159" x14ac:dyDescent="0.2">
      <c r="A2474" s="93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21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</row>
    <row r="2475" spans="1:159" x14ac:dyDescent="0.2">
      <c r="A2475" s="93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21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</row>
    <row r="2476" spans="1:159" x14ac:dyDescent="0.2">
      <c r="A2476" s="93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21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</row>
    <row r="2477" spans="1:159" x14ac:dyDescent="0.2">
      <c r="A2477" s="93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21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</row>
    <row r="2478" spans="1:159" x14ac:dyDescent="0.2">
      <c r="A2478" s="93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</row>
    <row r="2479" spans="1:159" x14ac:dyDescent="0.2">
      <c r="A2479" s="93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21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</row>
    <row r="2480" spans="1:159" x14ac:dyDescent="0.2">
      <c r="A2480" s="93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21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</row>
    <row r="2481" spans="1:159" x14ac:dyDescent="0.2">
      <c r="A2481" s="93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21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</row>
    <row r="2482" spans="1:159" x14ac:dyDescent="0.2">
      <c r="A2482" s="93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21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</row>
    <row r="2483" spans="1:159" x14ac:dyDescent="0.2">
      <c r="A2483" s="93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21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</row>
    <row r="2484" spans="1:159" x14ac:dyDescent="0.2">
      <c r="A2484" s="93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21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</row>
    <row r="2485" spans="1:159" x14ac:dyDescent="0.2">
      <c r="A2485" s="93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21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</row>
    <row r="2486" spans="1:159" x14ac:dyDescent="0.2">
      <c r="A2486" s="93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21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</row>
    <row r="2487" spans="1:159" x14ac:dyDescent="0.2">
      <c r="A2487" s="93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21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</row>
    <row r="2488" spans="1:159" x14ac:dyDescent="0.2">
      <c r="A2488" s="93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21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</row>
    <row r="2489" spans="1:159" x14ac:dyDescent="0.2">
      <c r="A2489" s="93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21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</row>
    <row r="2490" spans="1:159" x14ac:dyDescent="0.2">
      <c r="A2490" s="93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</row>
    <row r="2491" spans="1:159" x14ac:dyDescent="0.2">
      <c r="A2491" s="93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</row>
    <row r="2492" spans="1:159" x14ac:dyDescent="0.2">
      <c r="A2492" s="93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21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</row>
    <row r="2493" spans="1:159" x14ac:dyDescent="0.2">
      <c r="A2493" s="93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21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</row>
    <row r="2494" spans="1:159" x14ac:dyDescent="0.2">
      <c r="A2494" s="93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21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</row>
    <row r="2495" spans="1:159" x14ac:dyDescent="0.2">
      <c r="A2495" s="93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21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</row>
    <row r="2496" spans="1:159" x14ac:dyDescent="0.2">
      <c r="A2496" s="93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21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</row>
    <row r="2497" spans="1:159" x14ac:dyDescent="0.2">
      <c r="A2497" s="93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21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</row>
    <row r="2498" spans="1:159" x14ac:dyDescent="0.2">
      <c r="A2498" s="93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21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</row>
    <row r="2499" spans="1:159" x14ac:dyDescent="0.2">
      <c r="A2499" s="93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21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</row>
    <row r="2500" spans="1:159" x14ac:dyDescent="0.2">
      <c r="A2500" s="93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21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</row>
    <row r="2501" spans="1:159" x14ac:dyDescent="0.2">
      <c r="A2501" s="93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21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</row>
    <row r="2502" spans="1:159" x14ac:dyDescent="0.2">
      <c r="A2502" s="93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21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</row>
    <row r="2503" spans="1:159" x14ac:dyDescent="0.2">
      <c r="A2503" s="93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21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</row>
    <row r="2504" spans="1:159" x14ac:dyDescent="0.2">
      <c r="A2504" s="93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21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</row>
    <row r="2505" spans="1:159" x14ac:dyDescent="0.2">
      <c r="A2505" s="93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21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</row>
    <row r="2506" spans="1:159" x14ac:dyDescent="0.2">
      <c r="A2506" s="93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21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</row>
    <row r="2507" spans="1:159" x14ac:dyDescent="0.2">
      <c r="A2507" s="93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21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</row>
    <row r="2508" spans="1:159" x14ac:dyDescent="0.2">
      <c r="A2508" s="93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21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</row>
    <row r="2509" spans="1:159" x14ac:dyDescent="0.2">
      <c r="A2509" s="93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21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</row>
    <row r="2510" spans="1:159" x14ac:dyDescent="0.2">
      <c r="A2510" s="93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21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</row>
    <row r="2511" spans="1:159" x14ac:dyDescent="0.2">
      <c r="A2511" s="93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21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</row>
    <row r="2512" spans="1:159" x14ac:dyDescent="0.2">
      <c r="A2512" s="93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21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</row>
    <row r="2513" spans="1:159" x14ac:dyDescent="0.2">
      <c r="A2513" s="93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21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</row>
    <row r="2514" spans="1:159" x14ac:dyDescent="0.2">
      <c r="A2514" s="93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21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</row>
    <row r="2515" spans="1:159" x14ac:dyDescent="0.2">
      <c r="A2515" s="93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21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</row>
    <row r="2516" spans="1:159" x14ac:dyDescent="0.2">
      <c r="A2516" s="93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21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</row>
    <row r="2517" spans="1:159" x14ac:dyDescent="0.2">
      <c r="A2517" s="93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21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</row>
    <row r="2518" spans="1:159" x14ac:dyDescent="0.2">
      <c r="A2518" s="93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21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</row>
    <row r="2519" spans="1:159" x14ac:dyDescent="0.2">
      <c r="A2519" s="93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21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</row>
    <row r="2520" spans="1:159" x14ac:dyDescent="0.2">
      <c r="A2520" s="93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21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</row>
    <row r="2521" spans="1:159" x14ac:dyDescent="0.2">
      <c r="A2521" s="93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21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</row>
    <row r="2522" spans="1:159" x14ac:dyDescent="0.2">
      <c r="A2522" s="93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21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</row>
    <row r="2523" spans="1:159" x14ac:dyDescent="0.2">
      <c r="A2523" s="93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21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</row>
    <row r="2524" spans="1:159" x14ac:dyDescent="0.2">
      <c r="A2524" s="93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21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</row>
    <row r="2525" spans="1:159" x14ac:dyDescent="0.2">
      <c r="A2525" s="93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21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</row>
    <row r="2526" spans="1:159" x14ac:dyDescent="0.2">
      <c r="A2526" s="93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21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</row>
    <row r="2527" spans="1:159" x14ac:dyDescent="0.2">
      <c r="A2527" s="93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21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</row>
    <row r="2528" spans="1:159" x14ac:dyDescent="0.2">
      <c r="A2528" s="93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21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</row>
    <row r="2529" spans="1:159" x14ac:dyDescent="0.2">
      <c r="A2529" s="93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21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</row>
    <row r="2530" spans="1:159" x14ac:dyDescent="0.2">
      <c r="A2530" s="93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21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</row>
    <row r="2531" spans="1:159" x14ac:dyDescent="0.2">
      <c r="A2531" s="93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21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</row>
    <row r="2532" spans="1:159" x14ac:dyDescent="0.2">
      <c r="A2532" s="93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</row>
    <row r="2533" spans="1:159" x14ac:dyDescent="0.2">
      <c r="A2533" s="93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21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</row>
    <row r="2534" spans="1:159" x14ac:dyDescent="0.2">
      <c r="A2534" s="93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21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</row>
    <row r="2535" spans="1:159" x14ac:dyDescent="0.2">
      <c r="A2535" s="93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21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</row>
    <row r="2536" spans="1:159" x14ac:dyDescent="0.2">
      <c r="A2536" s="93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21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</row>
    <row r="2537" spans="1:159" x14ac:dyDescent="0.2">
      <c r="A2537" s="93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21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</row>
    <row r="2538" spans="1:159" x14ac:dyDescent="0.2">
      <c r="A2538" s="93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21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</row>
    <row r="2539" spans="1:159" x14ac:dyDescent="0.2">
      <c r="A2539" s="93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21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</row>
    <row r="2540" spans="1:159" x14ac:dyDescent="0.2">
      <c r="A2540" s="93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21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</row>
    <row r="2541" spans="1:159" x14ac:dyDescent="0.2">
      <c r="A2541" s="93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21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</row>
    <row r="2542" spans="1:159" x14ac:dyDescent="0.2">
      <c r="A2542" s="93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21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</row>
    <row r="2543" spans="1:159" x14ac:dyDescent="0.2">
      <c r="A2543" s="93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21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</row>
    <row r="2544" spans="1:159" x14ac:dyDescent="0.2">
      <c r="A2544" s="93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21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</row>
    <row r="2545" spans="1:159" x14ac:dyDescent="0.2">
      <c r="A2545" s="93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21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</row>
    <row r="2546" spans="1:159" x14ac:dyDescent="0.2">
      <c r="A2546" s="93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21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</row>
    <row r="2547" spans="1:159" x14ac:dyDescent="0.2">
      <c r="A2547" s="93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21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</row>
    <row r="2548" spans="1:159" x14ac:dyDescent="0.2">
      <c r="A2548" s="93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21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</row>
    <row r="2549" spans="1:159" x14ac:dyDescent="0.2">
      <c r="A2549" s="93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21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</row>
    <row r="2550" spans="1:159" x14ac:dyDescent="0.2">
      <c r="A2550" s="93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21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</row>
    <row r="2551" spans="1:159" x14ac:dyDescent="0.2">
      <c r="A2551" s="93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21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</row>
    <row r="2552" spans="1:159" x14ac:dyDescent="0.2">
      <c r="A2552" s="93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21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</row>
    <row r="2553" spans="1:159" x14ac:dyDescent="0.2">
      <c r="A2553" s="93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21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</row>
    <row r="2554" spans="1:159" x14ac:dyDescent="0.2">
      <c r="A2554" s="93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21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</row>
    <row r="2555" spans="1:159" x14ac:dyDescent="0.2">
      <c r="A2555" s="93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21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</row>
    <row r="2556" spans="1:159" x14ac:dyDescent="0.2">
      <c r="A2556" s="93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21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</row>
    <row r="2557" spans="1:159" x14ac:dyDescent="0.2">
      <c r="A2557" s="93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21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</row>
    <row r="2558" spans="1:159" x14ac:dyDescent="0.2">
      <c r="A2558" s="93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21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</row>
    <row r="2559" spans="1:159" x14ac:dyDescent="0.2">
      <c r="A2559" s="93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21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</row>
    <row r="2560" spans="1:159" x14ac:dyDescent="0.2">
      <c r="A2560" s="93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21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</row>
    <row r="2561" spans="1:159" x14ac:dyDescent="0.2">
      <c r="A2561" s="93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21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</row>
    <row r="2562" spans="1:159" x14ac:dyDescent="0.2">
      <c r="A2562" s="93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21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</row>
    <row r="2563" spans="1:159" x14ac:dyDescent="0.2">
      <c r="A2563" s="93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21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</row>
    <row r="2564" spans="1:159" x14ac:dyDescent="0.2">
      <c r="A2564" s="93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21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</row>
    <row r="2565" spans="1:159" x14ac:dyDescent="0.2">
      <c r="A2565" s="93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21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</row>
    <row r="2566" spans="1:159" x14ac:dyDescent="0.2">
      <c r="A2566" s="93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21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</row>
    <row r="2567" spans="1:159" x14ac:dyDescent="0.2">
      <c r="A2567" s="93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21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</row>
    <row r="2568" spans="1:159" x14ac:dyDescent="0.2">
      <c r="A2568" s="93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21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</row>
    <row r="2569" spans="1:159" x14ac:dyDescent="0.2">
      <c r="A2569" s="93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21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</row>
    <row r="2570" spans="1:159" x14ac:dyDescent="0.2">
      <c r="A2570" s="93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21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</row>
    <row r="2571" spans="1:159" x14ac:dyDescent="0.2">
      <c r="A2571" s="93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21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</row>
    <row r="2572" spans="1:159" x14ac:dyDescent="0.2">
      <c r="A2572" s="93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21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</row>
    <row r="2573" spans="1:159" x14ac:dyDescent="0.2">
      <c r="A2573" s="93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21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</row>
    <row r="2574" spans="1:159" x14ac:dyDescent="0.2">
      <c r="A2574" s="93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21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</row>
    <row r="2575" spans="1:159" x14ac:dyDescent="0.2">
      <c r="A2575" s="93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21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</row>
    <row r="2576" spans="1:159" x14ac:dyDescent="0.2">
      <c r="A2576" s="93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21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</row>
    <row r="2577" spans="1:159" x14ac:dyDescent="0.2">
      <c r="A2577" s="93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21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</row>
    <row r="2578" spans="1:159" x14ac:dyDescent="0.2">
      <c r="A2578" s="93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21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</row>
    <row r="2579" spans="1:159" x14ac:dyDescent="0.2">
      <c r="A2579" s="93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21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</row>
    <row r="2580" spans="1:159" x14ac:dyDescent="0.2">
      <c r="A2580" s="93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21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</row>
    <row r="2581" spans="1:159" x14ac:dyDescent="0.2">
      <c r="A2581" s="93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21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</row>
    <row r="2582" spans="1:159" x14ac:dyDescent="0.2">
      <c r="A2582" s="93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21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</row>
    <row r="2583" spans="1:159" x14ac:dyDescent="0.2">
      <c r="A2583" s="93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21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</row>
    <row r="2584" spans="1:159" x14ac:dyDescent="0.2">
      <c r="A2584" s="93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21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</row>
    <row r="2585" spans="1:159" x14ac:dyDescent="0.2">
      <c r="A2585" s="93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21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</row>
    <row r="2586" spans="1:159" x14ac:dyDescent="0.2">
      <c r="A2586" s="93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21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</row>
    <row r="2587" spans="1:159" x14ac:dyDescent="0.2">
      <c r="A2587" s="93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21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</row>
    <row r="2588" spans="1:159" x14ac:dyDescent="0.2">
      <c r="A2588" s="93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21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</row>
    <row r="2589" spans="1:159" x14ac:dyDescent="0.2">
      <c r="A2589" s="93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21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</row>
    <row r="2590" spans="1:159" x14ac:dyDescent="0.2">
      <c r="A2590" s="93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21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</row>
    <row r="2591" spans="1:159" x14ac:dyDescent="0.2">
      <c r="A2591" s="93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21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</row>
    <row r="2592" spans="1:159" x14ac:dyDescent="0.2">
      <c r="A2592" s="93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21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</row>
    <row r="2593" spans="1:159" x14ac:dyDescent="0.2">
      <c r="A2593" s="93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21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</row>
    <row r="2594" spans="1:159" x14ac:dyDescent="0.2">
      <c r="A2594" s="93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21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</row>
    <row r="2595" spans="1:159" x14ac:dyDescent="0.2">
      <c r="A2595" s="93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21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</row>
    <row r="2596" spans="1:159" x14ac:dyDescent="0.2">
      <c r="A2596" s="93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21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</row>
    <row r="2597" spans="1:159" x14ac:dyDescent="0.2">
      <c r="A2597" s="93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21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</row>
    <row r="2598" spans="1:159" x14ac:dyDescent="0.2">
      <c r="A2598" s="93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21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</row>
    <row r="2599" spans="1:159" x14ac:dyDescent="0.2">
      <c r="A2599" s="93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21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</row>
    <row r="2600" spans="1:159" x14ac:dyDescent="0.2">
      <c r="A2600" s="93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21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</row>
    <row r="2601" spans="1:159" x14ac:dyDescent="0.2">
      <c r="A2601" s="93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21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</row>
    <row r="2602" spans="1:159" x14ac:dyDescent="0.2">
      <c r="A2602" s="93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21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</row>
    <row r="2603" spans="1:159" x14ac:dyDescent="0.2">
      <c r="A2603" s="93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21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</row>
    <row r="2604" spans="1:159" x14ac:dyDescent="0.2">
      <c r="A2604" s="93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21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</row>
    <row r="2605" spans="1:159" x14ac:dyDescent="0.2">
      <c r="A2605" s="93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21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</row>
    <row r="2606" spans="1:159" x14ac:dyDescent="0.2">
      <c r="A2606" s="93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21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</row>
    <row r="2607" spans="1:159" x14ac:dyDescent="0.2">
      <c r="A2607" s="93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21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</row>
    <row r="2608" spans="1:159" x14ac:dyDescent="0.2">
      <c r="A2608" s="93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21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</row>
    <row r="2609" spans="1:159" x14ac:dyDescent="0.2">
      <c r="A2609" s="93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21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</row>
    <row r="2610" spans="1:159" x14ac:dyDescent="0.2">
      <c r="A2610" s="93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21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</row>
    <row r="2611" spans="1:159" x14ac:dyDescent="0.2">
      <c r="A2611" s="93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21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</row>
    <row r="2612" spans="1:159" x14ac:dyDescent="0.2">
      <c r="A2612" s="93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21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</row>
    <row r="2613" spans="1:159" x14ac:dyDescent="0.2">
      <c r="A2613" s="93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21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</row>
    <row r="2614" spans="1:159" x14ac:dyDescent="0.2">
      <c r="A2614" s="93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21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</row>
    <row r="2615" spans="1:159" x14ac:dyDescent="0.2">
      <c r="A2615" s="93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21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</row>
    <row r="2616" spans="1:159" x14ac:dyDescent="0.2">
      <c r="A2616" s="93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21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</row>
    <row r="2617" spans="1:159" x14ac:dyDescent="0.2">
      <c r="A2617" s="93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21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</row>
    <row r="2618" spans="1:159" x14ac:dyDescent="0.2">
      <c r="A2618" s="93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21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</row>
    <row r="2619" spans="1:159" x14ac:dyDescent="0.2">
      <c r="A2619" s="93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21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</row>
    <row r="2620" spans="1:159" x14ac:dyDescent="0.2">
      <c r="A2620" s="93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21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</row>
    <row r="2621" spans="1:159" x14ac:dyDescent="0.2">
      <c r="A2621" s="93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21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</row>
    <row r="2622" spans="1:159" x14ac:dyDescent="0.2">
      <c r="A2622" s="93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21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</row>
    <row r="2623" spans="1:159" x14ac:dyDescent="0.2">
      <c r="A2623" s="93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21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</row>
    <row r="2624" spans="1:159" x14ac:dyDescent="0.2">
      <c r="A2624" s="93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21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</row>
    <row r="2625" spans="1:159" x14ac:dyDescent="0.2">
      <c r="A2625" s="93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21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</row>
    <row r="2626" spans="1:159" x14ac:dyDescent="0.2">
      <c r="A2626" s="93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21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</row>
    <row r="2627" spans="1:159" x14ac:dyDescent="0.2">
      <c r="A2627" s="93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21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</row>
    <row r="2628" spans="1:159" x14ac:dyDescent="0.2">
      <c r="A2628" s="93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21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</row>
    <row r="2629" spans="1:159" x14ac:dyDescent="0.2">
      <c r="A2629" s="93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21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</row>
    <row r="2630" spans="1:159" x14ac:dyDescent="0.2">
      <c r="A2630" s="93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21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</row>
    <row r="2631" spans="1:159" x14ac:dyDescent="0.2">
      <c r="A2631" s="93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21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</row>
    <row r="2632" spans="1:159" x14ac:dyDescent="0.2">
      <c r="A2632" s="93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21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</row>
    <row r="2633" spans="1:159" x14ac:dyDescent="0.2">
      <c r="A2633" s="93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21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</row>
    <row r="2634" spans="1:159" x14ac:dyDescent="0.2">
      <c r="A2634" s="93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21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</row>
    <row r="2635" spans="1:159" x14ac:dyDescent="0.2">
      <c r="A2635" s="93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21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</row>
    <row r="2636" spans="1:159" x14ac:dyDescent="0.2">
      <c r="A2636" s="93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21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</row>
    <row r="2637" spans="1:159" x14ac:dyDescent="0.2">
      <c r="A2637" s="93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21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</row>
    <row r="2638" spans="1:159" x14ac:dyDescent="0.2">
      <c r="A2638" s="93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21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</row>
    <row r="2639" spans="1:159" x14ac:dyDescent="0.2">
      <c r="A2639" s="93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21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</row>
    <row r="2640" spans="1:159" x14ac:dyDescent="0.2">
      <c r="A2640" s="93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21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</row>
    <row r="2641" spans="1:159" x14ac:dyDescent="0.2">
      <c r="A2641" s="93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21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</row>
    <row r="2642" spans="1:159" x14ac:dyDescent="0.2">
      <c r="A2642" s="93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21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</row>
    <row r="2643" spans="1:159" x14ac:dyDescent="0.2">
      <c r="A2643" s="93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21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</row>
    <row r="2644" spans="1:159" x14ac:dyDescent="0.2">
      <c r="A2644" s="93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21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</row>
    <row r="2645" spans="1:159" x14ac:dyDescent="0.2">
      <c r="A2645" s="93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21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</row>
    <row r="2646" spans="1:159" x14ac:dyDescent="0.2">
      <c r="A2646" s="93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21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</row>
    <row r="2647" spans="1:159" x14ac:dyDescent="0.2">
      <c r="A2647" s="93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</row>
    <row r="2648" spans="1:159" x14ac:dyDescent="0.2">
      <c r="A2648" s="93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</row>
    <row r="2649" spans="1:159" x14ac:dyDescent="0.2">
      <c r="A2649" s="93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21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</row>
    <row r="2650" spans="1:159" x14ac:dyDescent="0.2">
      <c r="A2650" s="93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21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</row>
    <row r="2651" spans="1:159" x14ac:dyDescent="0.2">
      <c r="A2651" s="93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21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</row>
    <row r="2652" spans="1:159" x14ac:dyDescent="0.2">
      <c r="A2652" s="93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21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</row>
    <row r="2653" spans="1:159" x14ac:dyDescent="0.2">
      <c r="A2653" s="93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21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</row>
    <row r="2654" spans="1:159" x14ac:dyDescent="0.2">
      <c r="A2654" s="93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21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</row>
    <row r="2655" spans="1:159" x14ac:dyDescent="0.2">
      <c r="A2655" s="93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</row>
    <row r="2656" spans="1:159" x14ac:dyDescent="0.2">
      <c r="A2656" s="93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</row>
    <row r="2657" spans="1:159" x14ac:dyDescent="0.2">
      <c r="A2657" s="93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</row>
    <row r="2658" spans="1:159" x14ac:dyDescent="0.2">
      <c r="A2658" s="93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</row>
    <row r="2659" spans="1:159" x14ac:dyDescent="0.2">
      <c r="A2659" s="93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21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</row>
    <row r="2660" spans="1:159" x14ac:dyDescent="0.2">
      <c r="A2660" s="93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21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</row>
    <row r="2661" spans="1:159" x14ac:dyDescent="0.2">
      <c r="A2661" s="93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21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</row>
    <row r="2662" spans="1:159" x14ac:dyDescent="0.2">
      <c r="A2662" s="93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21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</row>
    <row r="2663" spans="1:159" x14ac:dyDescent="0.2">
      <c r="A2663" s="93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21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</row>
    <row r="2664" spans="1:159" x14ac:dyDescent="0.2">
      <c r="A2664" s="93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21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</row>
    <row r="2665" spans="1:159" x14ac:dyDescent="0.2">
      <c r="A2665" s="93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21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</row>
    <row r="2666" spans="1:159" x14ac:dyDescent="0.2">
      <c r="A2666" s="93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21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</row>
    <row r="2667" spans="1:159" x14ac:dyDescent="0.2">
      <c r="A2667" s="93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21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</row>
    <row r="2668" spans="1:159" x14ac:dyDescent="0.2">
      <c r="A2668" s="93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21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</row>
    <row r="2669" spans="1:159" x14ac:dyDescent="0.2">
      <c r="A2669" s="93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21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</row>
    <row r="2670" spans="1:159" x14ac:dyDescent="0.2">
      <c r="A2670" s="93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21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</row>
    <row r="2671" spans="1:159" x14ac:dyDescent="0.2">
      <c r="A2671" s="93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21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</row>
    <row r="2672" spans="1:159" x14ac:dyDescent="0.2">
      <c r="A2672" s="93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21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</row>
    <row r="2673" spans="1:159" x14ac:dyDescent="0.2">
      <c r="A2673" s="93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21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</row>
    <row r="2674" spans="1:159" x14ac:dyDescent="0.2">
      <c r="A2674" s="93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21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</row>
    <row r="2675" spans="1:159" x14ac:dyDescent="0.2">
      <c r="A2675" s="93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21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</row>
    <row r="2676" spans="1:159" x14ac:dyDescent="0.2">
      <c r="A2676" s="93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21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</row>
    <row r="2677" spans="1:159" x14ac:dyDescent="0.2">
      <c r="A2677" s="93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21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</row>
    <row r="2678" spans="1:159" x14ac:dyDescent="0.2">
      <c r="A2678" s="93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21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</row>
    <row r="2679" spans="1:159" x14ac:dyDescent="0.2">
      <c r="A2679" s="93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21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</row>
    <row r="2680" spans="1:159" x14ac:dyDescent="0.2">
      <c r="A2680" s="93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21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</row>
    <row r="2681" spans="1:159" x14ac:dyDescent="0.2">
      <c r="A2681" s="93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21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</row>
    <row r="2682" spans="1:159" x14ac:dyDescent="0.2">
      <c r="A2682" s="93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21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</row>
    <row r="2683" spans="1:159" x14ac:dyDescent="0.2">
      <c r="A2683" s="93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21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</row>
    <row r="2684" spans="1:159" x14ac:dyDescent="0.2">
      <c r="A2684" s="93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21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</row>
    <row r="2685" spans="1:159" x14ac:dyDescent="0.2">
      <c r="A2685" s="93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21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</row>
    <row r="2686" spans="1:159" x14ac:dyDescent="0.2">
      <c r="A2686" s="93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21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</row>
    <row r="2687" spans="1:159" x14ac:dyDescent="0.2">
      <c r="A2687" s="93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21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</row>
    <row r="2688" spans="1:159" x14ac:dyDescent="0.2">
      <c r="A2688" s="93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21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</row>
    <row r="2689" spans="1:159" x14ac:dyDescent="0.2">
      <c r="A2689" s="93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21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</row>
    <row r="2690" spans="1:159" x14ac:dyDescent="0.2">
      <c r="A2690" s="93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21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</row>
    <row r="2691" spans="1:159" x14ac:dyDescent="0.2">
      <c r="A2691" s="93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21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</row>
    <row r="2692" spans="1:159" x14ac:dyDescent="0.2">
      <c r="A2692" s="93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</row>
    <row r="2693" spans="1:159" x14ac:dyDescent="0.2">
      <c r="A2693" s="93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21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</row>
    <row r="2694" spans="1:159" x14ac:dyDescent="0.2">
      <c r="A2694" s="93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21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</row>
    <row r="2695" spans="1:159" x14ac:dyDescent="0.2">
      <c r="A2695" s="93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21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</row>
    <row r="2696" spans="1:159" x14ac:dyDescent="0.2">
      <c r="A2696" s="93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21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</row>
    <row r="2697" spans="1:159" x14ac:dyDescent="0.2">
      <c r="A2697" s="93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21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</row>
    <row r="2698" spans="1:159" x14ac:dyDescent="0.2">
      <c r="A2698" s="93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21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</row>
    <row r="2699" spans="1:159" x14ac:dyDescent="0.2">
      <c r="A2699" s="93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21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</row>
    <row r="2700" spans="1:159" x14ac:dyDescent="0.2">
      <c r="A2700" s="93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21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</row>
    <row r="2701" spans="1:159" x14ac:dyDescent="0.2">
      <c r="A2701" s="93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21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</row>
    <row r="2702" spans="1:159" x14ac:dyDescent="0.2">
      <c r="A2702" s="93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21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</row>
    <row r="2703" spans="1:159" x14ac:dyDescent="0.2">
      <c r="A2703" s="93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21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</row>
    <row r="2704" spans="1:159" x14ac:dyDescent="0.2">
      <c r="A2704" s="93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21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</row>
    <row r="2705" spans="1:159" x14ac:dyDescent="0.2">
      <c r="A2705" s="93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21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</row>
    <row r="2706" spans="1:159" x14ac:dyDescent="0.2">
      <c r="A2706" s="93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21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</row>
    <row r="2707" spans="1:159" x14ac:dyDescent="0.2">
      <c r="A2707" s="93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21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</row>
    <row r="2708" spans="1:159" x14ac:dyDescent="0.2">
      <c r="A2708" s="93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21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</row>
    <row r="2709" spans="1:159" x14ac:dyDescent="0.2">
      <c r="A2709" s="93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21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</row>
    <row r="2710" spans="1:159" x14ac:dyDescent="0.2">
      <c r="A2710" s="93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21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</row>
    <row r="2711" spans="1:159" x14ac:dyDescent="0.2">
      <c r="A2711" s="93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21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</row>
    <row r="2712" spans="1:159" x14ac:dyDescent="0.2">
      <c r="A2712" s="93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21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</row>
    <row r="2713" spans="1:159" x14ac:dyDescent="0.2">
      <c r="A2713" s="93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21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</row>
    <row r="2714" spans="1:159" x14ac:dyDescent="0.2">
      <c r="A2714" s="93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21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</row>
    <row r="2715" spans="1:159" x14ac:dyDescent="0.2">
      <c r="A2715" s="93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21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</row>
    <row r="2716" spans="1:159" x14ac:dyDescent="0.2">
      <c r="A2716" s="93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21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</row>
    <row r="2717" spans="1:159" x14ac:dyDescent="0.2">
      <c r="A2717" s="93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21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</row>
    <row r="2718" spans="1:159" x14ac:dyDescent="0.2">
      <c r="A2718" s="93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21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</row>
    <row r="2719" spans="1:159" x14ac:dyDescent="0.2">
      <c r="A2719" s="93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21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</row>
    <row r="2720" spans="1:159" x14ac:dyDescent="0.2">
      <c r="A2720" s="93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21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</row>
    <row r="2721" spans="1:159" x14ac:dyDescent="0.2">
      <c r="A2721" s="93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21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</row>
    <row r="2722" spans="1:159" x14ac:dyDescent="0.2">
      <c r="A2722" s="93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21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</row>
    <row r="2723" spans="1:159" x14ac:dyDescent="0.2">
      <c r="A2723" s="93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21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</row>
    <row r="2724" spans="1:159" x14ac:dyDescent="0.2">
      <c r="A2724" s="93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21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</row>
    <row r="2725" spans="1:159" x14ac:dyDescent="0.2">
      <c r="A2725" s="93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21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</row>
    <row r="2726" spans="1:159" x14ac:dyDescent="0.2">
      <c r="A2726" s="93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21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</row>
    <row r="2727" spans="1:159" x14ac:dyDescent="0.2">
      <c r="A2727" s="93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21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</row>
    <row r="2728" spans="1:159" x14ac:dyDescent="0.2">
      <c r="A2728" s="93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21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</row>
    <row r="2729" spans="1:159" x14ac:dyDescent="0.2">
      <c r="A2729" s="93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21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</row>
    <row r="2730" spans="1:159" x14ac:dyDescent="0.2">
      <c r="A2730" s="93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21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</row>
    <row r="2731" spans="1:159" x14ac:dyDescent="0.2">
      <c r="A2731" s="93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21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</row>
    <row r="2732" spans="1:159" x14ac:dyDescent="0.2">
      <c r="A2732" s="93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21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</row>
    <row r="2733" spans="1:159" x14ac:dyDescent="0.2">
      <c r="A2733" s="93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21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</row>
    <row r="2734" spans="1:159" x14ac:dyDescent="0.2">
      <c r="A2734" s="93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21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</row>
    <row r="2735" spans="1:159" x14ac:dyDescent="0.2">
      <c r="A2735" s="93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21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</row>
    <row r="2736" spans="1:159" x14ac:dyDescent="0.2">
      <c r="A2736" s="93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21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</row>
    <row r="2737" spans="1:159" x14ac:dyDescent="0.2">
      <c r="A2737" s="93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21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</row>
    <row r="2738" spans="1:159" x14ac:dyDescent="0.2">
      <c r="A2738" s="93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21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</row>
    <row r="2739" spans="1:159" x14ac:dyDescent="0.2">
      <c r="A2739" s="93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21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</row>
    <row r="2740" spans="1:159" x14ac:dyDescent="0.2">
      <c r="A2740" s="93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21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</row>
    <row r="2741" spans="1:159" x14ac:dyDescent="0.2">
      <c r="A2741" s="93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21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</row>
    <row r="2742" spans="1:159" x14ac:dyDescent="0.2">
      <c r="A2742" s="93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21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</row>
    <row r="2743" spans="1:159" x14ac:dyDescent="0.2">
      <c r="A2743" s="93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21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</row>
    <row r="2744" spans="1:159" x14ac:dyDescent="0.2">
      <c r="A2744" s="93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21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</row>
    <row r="2745" spans="1:159" x14ac:dyDescent="0.2">
      <c r="A2745" s="93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21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</row>
    <row r="2746" spans="1:159" x14ac:dyDescent="0.2">
      <c r="A2746" s="93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21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</row>
    <row r="2747" spans="1:159" x14ac:dyDescent="0.2">
      <c r="A2747" s="93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21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</row>
    <row r="2748" spans="1:159" x14ac:dyDescent="0.2">
      <c r="A2748" s="93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21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</row>
    <row r="2749" spans="1:159" x14ac:dyDescent="0.2">
      <c r="A2749" s="93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21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</row>
    <row r="2750" spans="1:159" x14ac:dyDescent="0.2">
      <c r="A2750" s="93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21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</row>
    <row r="2751" spans="1:159" x14ac:dyDescent="0.2">
      <c r="A2751" s="93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21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</row>
    <row r="2752" spans="1:159" x14ac:dyDescent="0.2">
      <c r="A2752" s="93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21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</row>
    <row r="2753" spans="1:159" x14ac:dyDescent="0.2">
      <c r="A2753" s="93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21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</row>
    <row r="2754" spans="1:159" x14ac:dyDescent="0.2">
      <c r="A2754" s="93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21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</row>
    <row r="2755" spans="1:159" x14ac:dyDescent="0.2">
      <c r="A2755" s="93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21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</row>
    <row r="2756" spans="1:159" x14ac:dyDescent="0.2">
      <c r="A2756" s="93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21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</row>
    <row r="2757" spans="1:159" x14ac:dyDescent="0.2">
      <c r="A2757" s="93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21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</row>
    <row r="2758" spans="1:159" x14ac:dyDescent="0.2">
      <c r="A2758" s="93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21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</row>
    <row r="2759" spans="1:159" x14ac:dyDescent="0.2">
      <c r="A2759" s="93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21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</row>
    <row r="2760" spans="1:159" x14ac:dyDescent="0.2">
      <c r="A2760" s="93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21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</row>
    <row r="2761" spans="1:159" x14ac:dyDescent="0.2">
      <c r="A2761" s="93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21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</row>
    <row r="2762" spans="1:159" x14ac:dyDescent="0.2">
      <c r="A2762" s="93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21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</row>
    <row r="2763" spans="1:159" x14ac:dyDescent="0.2">
      <c r="A2763" s="93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21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</row>
    <row r="2764" spans="1:159" x14ac:dyDescent="0.2">
      <c r="A2764" s="93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21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</row>
    <row r="2765" spans="1:159" x14ac:dyDescent="0.2">
      <c r="A2765" s="93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21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</row>
    <row r="2766" spans="1:159" x14ac:dyDescent="0.2">
      <c r="A2766" s="93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21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</row>
    <row r="2767" spans="1:159" x14ac:dyDescent="0.2">
      <c r="A2767" s="93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21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</row>
    <row r="2768" spans="1:159" x14ac:dyDescent="0.2">
      <c r="A2768" s="93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21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</row>
    <row r="2769" spans="1:159" x14ac:dyDescent="0.2">
      <c r="A2769" s="93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21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</row>
    <row r="2770" spans="1:159" x14ac:dyDescent="0.2">
      <c r="A2770" s="93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21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</row>
    <row r="2771" spans="1:159" x14ac:dyDescent="0.2">
      <c r="A2771" s="93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21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</row>
    <row r="2772" spans="1:159" x14ac:dyDescent="0.2">
      <c r="A2772" s="93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21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</row>
    <row r="2773" spans="1:159" x14ac:dyDescent="0.2">
      <c r="A2773" s="93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21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</row>
    <row r="2774" spans="1:159" x14ac:dyDescent="0.2">
      <c r="A2774" s="93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21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</row>
    <row r="2775" spans="1:159" x14ac:dyDescent="0.2">
      <c r="A2775" s="93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21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</row>
    <row r="2776" spans="1:159" x14ac:dyDescent="0.2">
      <c r="A2776" s="93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21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</row>
    <row r="2777" spans="1:159" x14ac:dyDescent="0.2">
      <c r="A2777" s="93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21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</row>
    <row r="2778" spans="1:159" x14ac:dyDescent="0.2">
      <c r="A2778" s="93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21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</row>
    <row r="2779" spans="1:159" x14ac:dyDescent="0.2">
      <c r="A2779" s="93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21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</row>
    <row r="2780" spans="1:159" x14ac:dyDescent="0.2">
      <c r="A2780" s="93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21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</row>
    <row r="2781" spans="1:159" x14ac:dyDescent="0.2">
      <c r="A2781" s="93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21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</row>
    <row r="2782" spans="1:159" x14ac:dyDescent="0.2">
      <c r="A2782" s="93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21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</row>
    <row r="2783" spans="1:159" x14ac:dyDescent="0.2">
      <c r="A2783" s="93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21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</row>
    <row r="2784" spans="1:159" x14ac:dyDescent="0.2">
      <c r="A2784" s="93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21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</row>
    <row r="2785" spans="1:159" x14ac:dyDescent="0.2">
      <c r="A2785" s="93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21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</row>
    <row r="2786" spans="1:159" x14ac:dyDescent="0.2">
      <c r="A2786" s="93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21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</row>
    <row r="2787" spans="1:159" x14ac:dyDescent="0.2">
      <c r="A2787" s="93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21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</row>
    <row r="2788" spans="1:159" x14ac:dyDescent="0.2">
      <c r="A2788" s="93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21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</row>
    <row r="2789" spans="1:159" x14ac:dyDescent="0.2">
      <c r="A2789" s="93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21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</row>
    <row r="2790" spans="1:159" x14ac:dyDescent="0.2">
      <c r="A2790" s="93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21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</row>
    <row r="2791" spans="1:159" x14ac:dyDescent="0.2">
      <c r="A2791" s="93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21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</row>
    <row r="2792" spans="1:159" x14ac:dyDescent="0.2">
      <c r="A2792" s="93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21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</row>
    <row r="2793" spans="1:159" x14ac:dyDescent="0.2">
      <c r="A2793" s="93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21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</row>
    <row r="2794" spans="1:159" x14ac:dyDescent="0.2">
      <c r="A2794" s="93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21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</row>
    <row r="2795" spans="1:159" x14ac:dyDescent="0.2">
      <c r="A2795" s="93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21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</row>
    <row r="2796" spans="1:159" x14ac:dyDescent="0.2">
      <c r="A2796" s="93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21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</row>
    <row r="2797" spans="1:159" x14ac:dyDescent="0.2">
      <c r="A2797" s="93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21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</row>
    <row r="2798" spans="1:159" x14ac:dyDescent="0.2">
      <c r="A2798" s="93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21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</row>
    <row r="2799" spans="1:159" x14ac:dyDescent="0.2">
      <c r="A2799" s="93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21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</row>
    <row r="2800" spans="1:159" x14ac:dyDescent="0.2">
      <c r="A2800" s="93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21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</row>
  </sheetData>
  <conditionalFormatting sqref="A10:Q1106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2020-08-26T16:42:43Z</dcterms:modified>
</cp:coreProperties>
</file>